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E51CE6E0-9275-4C80-A0EB-4496C5B59F92}" xr6:coauthVersionLast="45" xr6:coauthVersionMax="45" xr10:uidLastSave="{00000000-0000-0000-0000-000000000000}"/>
  <bookViews>
    <workbookView xWindow="30285" yWindow="0" windowWidth="21600" windowHeight="11385" tabRatio="662" activeTab="1" xr2:uid="{00000000-000D-0000-FFFF-FFFF00000000}"/>
  </bookViews>
  <sheets>
    <sheet name="0212H" sheetId="18" r:id="rId1"/>
    <sheet name="Mapping" sheetId="28" r:id="rId2"/>
    <sheet name="CLvsLO" sheetId="19" r:id="rId3"/>
    <sheet name="CLvsLO 1.5GHz IF" sheetId="27" r:id="rId4"/>
    <sheet name="CL &amp; Data" sheetId="8" r:id="rId5"/>
    <sheet name="Isolations" sheetId="4" r:id="rId6"/>
    <sheet name="IF Response" sheetId="6" r:id="rId7"/>
    <sheet name="IP3" sheetId="7" r:id="rId8"/>
    <sheet name="P1dB CL" sheetId="25" r:id="rId9"/>
    <sheet name="P1dB Pt" sheetId="26" r:id="rId10"/>
    <sheet name="LO Harm-A" sheetId="17" r:id="rId11"/>
    <sheet name="LO Harm-B" sheetId="14" r:id="rId12"/>
    <sheet name="2Rx2L" sheetId="15" r:id="rId13"/>
    <sheet name="2Ix1L" sheetId="16" r:id="rId14"/>
    <sheet name="5Rx0L" sheetId="20" r:id="rId15"/>
    <sheet name="5Rx5L" sheetId="21" r:id="rId16"/>
    <sheet name="5Ix0L" sheetId="22" r:id="rId17"/>
    <sheet name="5Ix5L" sheetId="23" r:id="rId18"/>
  </sheets>
  <definedNames>
    <definedName name="Amp_Diff_2_3" localSheetId="0">'0212H'!$G$2:$G$868</definedName>
    <definedName name="Amp_Diff_2_3_2" localSheetId="0">'0212H'!$P$2:$P$836</definedName>
    <definedName name="Amp_Diff_2_4" localSheetId="0">'0212H'!$H$2:$H$868</definedName>
    <definedName name="Common_RL" localSheetId="0">'0212H'!$D$2:$D$868</definedName>
    <definedName name="IL_1_4" localSheetId="0">'0212H'!$A$2:$C$868</definedName>
    <definedName name="IL_1_4_2" localSheetId="0">'0212H'!$O$2:$O$836</definedName>
    <definedName name="Iso_2_3" localSheetId="0">'0212H'!$K$2:$K$868</definedName>
    <definedName name="Iso_2_3_2" localSheetId="0">'0212H'!$R$2:$R$836</definedName>
    <definedName name="Iso_2_4" localSheetId="0">'0212H'!$L$2:$L$868</definedName>
    <definedName name="Iso_2_4_2" localSheetId="0">'0212H'!$S$2:$T$836</definedName>
    <definedName name="MT3H_0113_ConversionLoss_and_Isolation_A__20dBm" localSheetId="4">'CL &amp; Data'!$B$1:$F$629</definedName>
    <definedName name="MT3H_0113_ConversionLoss_and_Isolation_B" localSheetId="4">'CL &amp; Data'!$L$1:$P$629</definedName>
    <definedName name="Output_3_RL" localSheetId="0">'0212H'!$E$2:$E$868</definedName>
    <definedName name="Output_4_RL" localSheetId="0">'0212H'!$F$2:$F$868</definedName>
    <definedName name="Phase_Diff_2_3" localSheetId="0">'0212H'!#REF!</definedName>
    <definedName name="Phase_Diff_2_3_1" localSheetId="0">'0212H'!$I$2:$I$868</definedName>
    <definedName name="Phase_Diff_2_3_2" localSheetId="0">'0212H'!$Q$2:$Q$836</definedName>
    <definedName name="Phase_Diff_2_4" localSheetId="0">'0212H'!$J$2:$J$868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4" i="28" l="1"/>
  <c r="AA34" i="28"/>
  <c r="AA33" i="28"/>
  <c r="AA32" i="28"/>
  <c r="AA31" i="28"/>
  <c r="AA30" i="28"/>
  <c r="Z34" i="28"/>
  <c r="Z33" i="28"/>
  <c r="Z32" i="28"/>
  <c r="Z31" i="28"/>
  <c r="Z30" i="28"/>
  <c r="Y34" i="28"/>
  <c r="Y33" i="28"/>
  <c r="Y32" i="28"/>
  <c r="Y31" i="28"/>
  <c r="Y30" i="28"/>
  <c r="X34" i="28"/>
  <c r="X33" i="28"/>
  <c r="X32" i="28"/>
  <c r="X31" i="28"/>
  <c r="X30" i="28"/>
  <c r="W34" i="28"/>
  <c r="W33" i="28"/>
  <c r="W32" i="28"/>
  <c r="W31" i="28"/>
  <c r="V33" i="28"/>
  <c r="V32" i="28"/>
  <c r="V31" i="28"/>
  <c r="V30" i="28"/>
  <c r="X205" i="27" l="1"/>
  <c r="W205" i="27"/>
  <c r="V205" i="27"/>
  <c r="U205" i="27"/>
  <c r="T205" i="27"/>
  <c r="S205" i="27"/>
  <c r="R205" i="27"/>
  <c r="Q205" i="27"/>
  <c r="L205" i="27"/>
  <c r="K205" i="27"/>
  <c r="J205" i="27"/>
  <c r="I205" i="27"/>
  <c r="H205" i="27"/>
  <c r="G205" i="27"/>
  <c r="F205" i="27"/>
  <c r="E205" i="27"/>
  <c r="X204" i="27"/>
  <c r="W204" i="27"/>
  <c r="V204" i="27"/>
  <c r="U204" i="27"/>
  <c r="T204" i="27"/>
  <c r="S204" i="27"/>
  <c r="R204" i="27"/>
  <c r="Q204" i="27"/>
  <c r="L204" i="27"/>
  <c r="K204" i="27"/>
  <c r="J204" i="27"/>
  <c r="I204" i="27"/>
  <c r="H204" i="27"/>
  <c r="G204" i="27"/>
  <c r="F204" i="27"/>
  <c r="E204" i="27"/>
  <c r="X203" i="27"/>
  <c r="W203" i="27"/>
  <c r="V203" i="27"/>
  <c r="U203" i="27"/>
  <c r="T203" i="27"/>
  <c r="S203" i="27"/>
  <c r="R203" i="27"/>
  <c r="Q203" i="27"/>
  <c r="L203" i="27"/>
  <c r="K203" i="27"/>
  <c r="J203" i="27"/>
  <c r="I203" i="27"/>
  <c r="H203" i="27"/>
  <c r="G203" i="27"/>
  <c r="F203" i="27"/>
  <c r="E203" i="27"/>
  <c r="X202" i="27"/>
  <c r="W202" i="27"/>
  <c r="V202" i="27"/>
  <c r="U202" i="27"/>
  <c r="T202" i="27"/>
  <c r="S202" i="27"/>
  <c r="R202" i="27"/>
  <c r="Q202" i="27"/>
  <c r="L202" i="27"/>
  <c r="K202" i="27"/>
  <c r="J202" i="27"/>
  <c r="I202" i="27"/>
  <c r="H202" i="27"/>
  <c r="G202" i="27"/>
  <c r="F202" i="27"/>
  <c r="E202" i="27"/>
  <c r="X201" i="27"/>
  <c r="W201" i="27"/>
  <c r="V201" i="27"/>
  <c r="U201" i="27"/>
  <c r="T201" i="27"/>
  <c r="S201" i="27"/>
  <c r="R201" i="27"/>
  <c r="Q201" i="27"/>
  <c r="L201" i="27"/>
  <c r="K201" i="27"/>
  <c r="J201" i="27"/>
  <c r="I201" i="27"/>
  <c r="H201" i="27"/>
  <c r="G201" i="27"/>
  <c r="F201" i="27"/>
  <c r="E201" i="27"/>
  <c r="X200" i="27"/>
  <c r="W200" i="27"/>
  <c r="V200" i="27"/>
  <c r="U200" i="27"/>
  <c r="T200" i="27"/>
  <c r="S200" i="27"/>
  <c r="R200" i="27"/>
  <c r="Q200" i="27"/>
  <c r="L200" i="27"/>
  <c r="K200" i="27"/>
  <c r="J200" i="27"/>
  <c r="I200" i="27"/>
  <c r="H200" i="27"/>
  <c r="G200" i="27"/>
  <c r="F200" i="27"/>
  <c r="E200" i="27"/>
  <c r="X199" i="27"/>
  <c r="W199" i="27"/>
  <c r="V199" i="27"/>
  <c r="U199" i="27"/>
  <c r="T199" i="27"/>
  <c r="S199" i="27"/>
  <c r="R199" i="27"/>
  <c r="Q199" i="27"/>
  <c r="L199" i="27"/>
  <c r="K199" i="27"/>
  <c r="J199" i="27"/>
  <c r="I199" i="27"/>
  <c r="H199" i="27"/>
  <c r="G199" i="27"/>
  <c r="F199" i="27"/>
  <c r="E199" i="27"/>
  <c r="X198" i="27"/>
  <c r="W198" i="27"/>
  <c r="V198" i="27"/>
  <c r="U198" i="27"/>
  <c r="T198" i="27"/>
  <c r="S198" i="27"/>
  <c r="R198" i="27"/>
  <c r="Q198" i="27"/>
  <c r="L198" i="27"/>
  <c r="K198" i="27"/>
  <c r="J198" i="27"/>
  <c r="I198" i="27"/>
  <c r="H198" i="27"/>
  <c r="G198" i="27"/>
  <c r="F198" i="27"/>
  <c r="E198" i="27"/>
  <c r="X197" i="27"/>
  <c r="W197" i="27"/>
  <c r="V197" i="27"/>
  <c r="U197" i="27"/>
  <c r="T197" i="27"/>
  <c r="S197" i="27"/>
  <c r="R197" i="27"/>
  <c r="Q197" i="27"/>
  <c r="L197" i="27"/>
  <c r="K197" i="27"/>
  <c r="J197" i="27"/>
  <c r="I197" i="27"/>
  <c r="H197" i="27"/>
  <c r="G197" i="27"/>
  <c r="F197" i="27"/>
  <c r="E197" i="27"/>
  <c r="X196" i="27"/>
  <c r="W196" i="27"/>
  <c r="V196" i="27"/>
  <c r="U196" i="27"/>
  <c r="T196" i="27"/>
  <c r="S196" i="27"/>
  <c r="R196" i="27"/>
  <c r="Q196" i="27"/>
  <c r="L196" i="27"/>
  <c r="K196" i="27"/>
  <c r="J196" i="27"/>
  <c r="I196" i="27"/>
  <c r="H196" i="27"/>
  <c r="G196" i="27"/>
  <c r="F196" i="27"/>
  <c r="E196" i="27"/>
  <c r="X195" i="27"/>
  <c r="W195" i="27"/>
  <c r="V195" i="27"/>
  <c r="U195" i="27"/>
  <c r="T195" i="27"/>
  <c r="S195" i="27"/>
  <c r="R195" i="27"/>
  <c r="Q195" i="27"/>
  <c r="L195" i="27"/>
  <c r="K195" i="27"/>
  <c r="J195" i="27"/>
  <c r="I195" i="27"/>
  <c r="H195" i="27"/>
  <c r="G195" i="27"/>
  <c r="F195" i="27"/>
  <c r="E195" i="27"/>
  <c r="X194" i="27"/>
  <c r="W194" i="27"/>
  <c r="V194" i="27"/>
  <c r="U194" i="27"/>
  <c r="T194" i="27"/>
  <c r="S194" i="27"/>
  <c r="R194" i="27"/>
  <c r="Q194" i="27"/>
  <c r="L194" i="27"/>
  <c r="K194" i="27"/>
  <c r="J194" i="27"/>
  <c r="I194" i="27"/>
  <c r="H194" i="27"/>
  <c r="G194" i="27"/>
  <c r="F194" i="27"/>
  <c r="E194" i="27"/>
  <c r="X193" i="27"/>
  <c r="W193" i="27"/>
  <c r="V193" i="27"/>
  <c r="U193" i="27"/>
  <c r="T193" i="27"/>
  <c r="S193" i="27"/>
  <c r="R193" i="27"/>
  <c r="Q193" i="27"/>
  <c r="L193" i="27"/>
  <c r="K193" i="27"/>
  <c r="J193" i="27"/>
  <c r="I193" i="27"/>
  <c r="H193" i="27"/>
  <c r="G193" i="27"/>
  <c r="F193" i="27"/>
  <c r="E193" i="27"/>
  <c r="X192" i="27"/>
  <c r="W192" i="27"/>
  <c r="V192" i="27"/>
  <c r="U192" i="27"/>
  <c r="T192" i="27"/>
  <c r="S192" i="27"/>
  <c r="R192" i="27"/>
  <c r="Q192" i="27"/>
  <c r="L192" i="27"/>
  <c r="K192" i="27"/>
  <c r="J192" i="27"/>
  <c r="I192" i="27"/>
  <c r="H192" i="27"/>
  <c r="G192" i="27"/>
  <c r="F192" i="27"/>
  <c r="E192" i="27"/>
  <c r="X191" i="27"/>
  <c r="W191" i="27"/>
  <c r="V191" i="27"/>
  <c r="U191" i="27"/>
  <c r="T191" i="27"/>
  <c r="S191" i="27"/>
  <c r="R191" i="27"/>
  <c r="Q191" i="27"/>
  <c r="L191" i="27"/>
  <c r="K191" i="27"/>
  <c r="J191" i="27"/>
  <c r="I191" i="27"/>
  <c r="H191" i="27"/>
  <c r="G191" i="27"/>
  <c r="F191" i="27"/>
  <c r="E191" i="27"/>
  <c r="X190" i="27"/>
  <c r="W190" i="27"/>
  <c r="V190" i="27"/>
  <c r="U190" i="27"/>
  <c r="T190" i="27"/>
  <c r="S190" i="27"/>
  <c r="R190" i="27"/>
  <c r="Q190" i="27"/>
  <c r="L190" i="27"/>
  <c r="K190" i="27"/>
  <c r="J190" i="27"/>
  <c r="I190" i="27"/>
  <c r="H190" i="27"/>
  <c r="G190" i="27"/>
  <c r="F190" i="27"/>
  <c r="E190" i="27"/>
  <c r="X189" i="27"/>
  <c r="W189" i="27"/>
  <c r="V189" i="27"/>
  <c r="U189" i="27"/>
  <c r="T189" i="27"/>
  <c r="S189" i="27"/>
  <c r="R189" i="27"/>
  <c r="Q189" i="27"/>
  <c r="L189" i="27"/>
  <c r="K189" i="27"/>
  <c r="J189" i="27"/>
  <c r="I189" i="27"/>
  <c r="H189" i="27"/>
  <c r="G189" i="27"/>
  <c r="F189" i="27"/>
  <c r="E189" i="27"/>
  <c r="X188" i="27"/>
  <c r="W188" i="27"/>
  <c r="V188" i="27"/>
  <c r="U188" i="27"/>
  <c r="T188" i="27"/>
  <c r="S188" i="27"/>
  <c r="R188" i="27"/>
  <c r="Q188" i="27"/>
  <c r="L188" i="27"/>
  <c r="K188" i="27"/>
  <c r="J188" i="27"/>
  <c r="I188" i="27"/>
  <c r="H188" i="27"/>
  <c r="G188" i="27"/>
  <c r="F188" i="27"/>
  <c r="E188" i="27"/>
  <c r="X187" i="27"/>
  <c r="W187" i="27"/>
  <c r="V187" i="27"/>
  <c r="U187" i="27"/>
  <c r="T187" i="27"/>
  <c r="S187" i="27"/>
  <c r="R187" i="27"/>
  <c r="Q187" i="27"/>
  <c r="L187" i="27"/>
  <c r="K187" i="27"/>
  <c r="J187" i="27"/>
  <c r="I187" i="27"/>
  <c r="H187" i="27"/>
  <c r="G187" i="27"/>
  <c r="F187" i="27"/>
  <c r="E187" i="27"/>
  <c r="X186" i="27"/>
  <c r="W186" i="27"/>
  <c r="V186" i="27"/>
  <c r="U186" i="27"/>
  <c r="T186" i="27"/>
  <c r="S186" i="27"/>
  <c r="R186" i="27"/>
  <c r="Q186" i="27"/>
  <c r="L186" i="27"/>
  <c r="K186" i="27"/>
  <c r="J186" i="27"/>
  <c r="I186" i="27"/>
  <c r="H186" i="27"/>
  <c r="G186" i="27"/>
  <c r="F186" i="27"/>
  <c r="E186" i="27"/>
  <c r="X185" i="27"/>
  <c r="W185" i="27"/>
  <c r="V185" i="27"/>
  <c r="U185" i="27"/>
  <c r="T185" i="27"/>
  <c r="S185" i="27"/>
  <c r="R185" i="27"/>
  <c r="Q185" i="27"/>
  <c r="L185" i="27"/>
  <c r="K185" i="27"/>
  <c r="J185" i="27"/>
  <c r="I185" i="27"/>
  <c r="H185" i="27"/>
  <c r="G185" i="27"/>
  <c r="F185" i="27"/>
  <c r="E185" i="27"/>
  <c r="X184" i="27"/>
  <c r="W184" i="27"/>
  <c r="V184" i="27"/>
  <c r="U184" i="27"/>
  <c r="T184" i="27"/>
  <c r="S184" i="27"/>
  <c r="R184" i="27"/>
  <c r="Q184" i="27"/>
  <c r="L184" i="27"/>
  <c r="K184" i="27"/>
  <c r="J184" i="27"/>
  <c r="I184" i="27"/>
  <c r="H184" i="27"/>
  <c r="G184" i="27"/>
  <c r="F184" i="27"/>
  <c r="E184" i="27"/>
  <c r="X183" i="27"/>
  <c r="W183" i="27"/>
  <c r="V183" i="27"/>
  <c r="U183" i="27"/>
  <c r="T183" i="27"/>
  <c r="S183" i="27"/>
  <c r="R183" i="27"/>
  <c r="Q183" i="27"/>
  <c r="L183" i="27"/>
  <c r="K183" i="27"/>
  <c r="J183" i="27"/>
  <c r="I183" i="27"/>
  <c r="H183" i="27"/>
  <c r="G183" i="27"/>
  <c r="F183" i="27"/>
  <c r="E183" i="27"/>
  <c r="X182" i="27"/>
  <c r="W182" i="27"/>
  <c r="V182" i="27"/>
  <c r="U182" i="27"/>
  <c r="T182" i="27"/>
  <c r="S182" i="27"/>
  <c r="R182" i="27"/>
  <c r="Q182" i="27"/>
  <c r="L182" i="27"/>
  <c r="K182" i="27"/>
  <c r="J182" i="27"/>
  <c r="I182" i="27"/>
  <c r="H182" i="27"/>
  <c r="G182" i="27"/>
  <c r="F182" i="27"/>
  <c r="E182" i="27"/>
  <c r="X181" i="27"/>
  <c r="W181" i="27"/>
  <c r="V181" i="27"/>
  <c r="U181" i="27"/>
  <c r="T181" i="27"/>
  <c r="S181" i="27"/>
  <c r="R181" i="27"/>
  <c r="Q181" i="27"/>
  <c r="L181" i="27"/>
  <c r="K181" i="27"/>
  <c r="J181" i="27"/>
  <c r="I181" i="27"/>
  <c r="H181" i="27"/>
  <c r="G181" i="27"/>
  <c r="F181" i="27"/>
  <c r="E181" i="27"/>
  <c r="X180" i="27"/>
  <c r="W180" i="27"/>
  <c r="V180" i="27"/>
  <c r="U180" i="27"/>
  <c r="T180" i="27"/>
  <c r="S180" i="27"/>
  <c r="R180" i="27"/>
  <c r="Q180" i="27"/>
  <c r="L180" i="27"/>
  <c r="K180" i="27"/>
  <c r="J180" i="27"/>
  <c r="I180" i="27"/>
  <c r="H180" i="27"/>
  <c r="G180" i="27"/>
  <c r="F180" i="27"/>
  <c r="E180" i="27"/>
  <c r="X179" i="27"/>
  <c r="W179" i="27"/>
  <c r="V179" i="27"/>
  <c r="U179" i="27"/>
  <c r="T179" i="27"/>
  <c r="S179" i="27"/>
  <c r="R179" i="27"/>
  <c r="Q179" i="27"/>
  <c r="L179" i="27"/>
  <c r="K179" i="27"/>
  <c r="J179" i="27"/>
  <c r="I179" i="27"/>
  <c r="H179" i="27"/>
  <c r="G179" i="27"/>
  <c r="F179" i="27"/>
  <c r="E179" i="27"/>
  <c r="X178" i="27"/>
  <c r="W178" i="27"/>
  <c r="V178" i="27"/>
  <c r="U178" i="27"/>
  <c r="T178" i="27"/>
  <c r="S178" i="27"/>
  <c r="R178" i="27"/>
  <c r="Q178" i="27"/>
  <c r="L178" i="27"/>
  <c r="K178" i="27"/>
  <c r="J178" i="27"/>
  <c r="I178" i="27"/>
  <c r="H178" i="27"/>
  <c r="G178" i="27"/>
  <c r="F178" i="27"/>
  <c r="E178" i="27"/>
  <c r="X177" i="27"/>
  <c r="W177" i="27"/>
  <c r="V177" i="27"/>
  <c r="U177" i="27"/>
  <c r="T177" i="27"/>
  <c r="S177" i="27"/>
  <c r="R177" i="27"/>
  <c r="Q177" i="27"/>
  <c r="L177" i="27"/>
  <c r="K177" i="27"/>
  <c r="J177" i="27"/>
  <c r="I177" i="27"/>
  <c r="H177" i="27"/>
  <c r="G177" i="27"/>
  <c r="F177" i="27"/>
  <c r="E177" i="27"/>
  <c r="X176" i="27"/>
  <c r="W176" i="27"/>
  <c r="V176" i="27"/>
  <c r="U176" i="27"/>
  <c r="T176" i="27"/>
  <c r="S176" i="27"/>
  <c r="R176" i="27"/>
  <c r="Q176" i="27"/>
  <c r="L176" i="27"/>
  <c r="K176" i="27"/>
  <c r="J176" i="27"/>
  <c r="I176" i="27"/>
  <c r="H176" i="27"/>
  <c r="G176" i="27"/>
  <c r="F176" i="27"/>
  <c r="E176" i="27"/>
  <c r="X175" i="27"/>
  <c r="W175" i="27"/>
  <c r="V175" i="27"/>
  <c r="U175" i="27"/>
  <c r="T175" i="27"/>
  <c r="S175" i="27"/>
  <c r="R175" i="27"/>
  <c r="Q175" i="27"/>
  <c r="L175" i="27"/>
  <c r="K175" i="27"/>
  <c r="J175" i="27"/>
  <c r="I175" i="27"/>
  <c r="H175" i="27"/>
  <c r="G175" i="27"/>
  <c r="F175" i="27"/>
  <c r="E175" i="27"/>
  <c r="X174" i="27"/>
  <c r="W174" i="27"/>
  <c r="V174" i="27"/>
  <c r="U174" i="27"/>
  <c r="T174" i="27"/>
  <c r="S174" i="27"/>
  <c r="R174" i="27"/>
  <c r="Q174" i="27"/>
  <c r="L174" i="27"/>
  <c r="K174" i="27"/>
  <c r="J174" i="27"/>
  <c r="I174" i="27"/>
  <c r="H174" i="27"/>
  <c r="G174" i="27"/>
  <c r="F174" i="27"/>
  <c r="E174" i="27"/>
  <c r="X173" i="27"/>
  <c r="W173" i="27"/>
  <c r="V173" i="27"/>
  <c r="U173" i="27"/>
  <c r="T173" i="27"/>
  <c r="S173" i="27"/>
  <c r="R173" i="27"/>
  <c r="Q173" i="27"/>
  <c r="L173" i="27"/>
  <c r="K173" i="27"/>
  <c r="J173" i="27"/>
  <c r="I173" i="27"/>
  <c r="H173" i="27"/>
  <c r="G173" i="27"/>
  <c r="F173" i="27"/>
  <c r="E173" i="27"/>
  <c r="X172" i="27"/>
  <c r="W172" i="27"/>
  <c r="V172" i="27"/>
  <c r="U172" i="27"/>
  <c r="T172" i="27"/>
  <c r="S172" i="27"/>
  <c r="R172" i="27"/>
  <c r="Q172" i="27"/>
  <c r="L172" i="27"/>
  <c r="K172" i="27"/>
  <c r="J172" i="27"/>
  <c r="I172" i="27"/>
  <c r="H172" i="27"/>
  <c r="G172" i="27"/>
  <c r="F172" i="27"/>
  <c r="E172" i="27"/>
  <c r="X171" i="27"/>
  <c r="W171" i="27"/>
  <c r="V171" i="27"/>
  <c r="U171" i="27"/>
  <c r="T171" i="27"/>
  <c r="S171" i="27"/>
  <c r="R171" i="27"/>
  <c r="Q171" i="27"/>
  <c r="L171" i="27"/>
  <c r="K171" i="27"/>
  <c r="J171" i="27"/>
  <c r="I171" i="27"/>
  <c r="H171" i="27"/>
  <c r="G171" i="27"/>
  <c r="F171" i="27"/>
  <c r="E171" i="27"/>
  <c r="X170" i="27"/>
  <c r="W170" i="27"/>
  <c r="V170" i="27"/>
  <c r="U170" i="27"/>
  <c r="T170" i="27"/>
  <c r="S170" i="27"/>
  <c r="R170" i="27"/>
  <c r="Q170" i="27"/>
  <c r="L170" i="27"/>
  <c r="K170" i="27"/>
  <c r="J170" i="27"/>
  <c r="I170" i="27"/>
  <c r="H170" i="27"/>
  <c r="G170" i="27"/>
  <c r="F170" i="27"/>
  <c r="E170" i="27"/>
  <c r="X169" i="27"/>
  <c r="W169" i="27"/>
  <c r="V169" i="27"/>
  <c r="U169" i="27"/>
  <c r="T169" i="27"/>
  <c r="S169" i="27"/>
  <c r="R169" i="27"/>
  <c r="Q169" i="27"/>
  <c r="L169" i="27"/>
  <c r="K169" i="27"/>
  <c r="J169" i="27"/>
  <c r="I169" i="27"/>
  <c r="H169" i="27"/>
  <c r="G169" i="27"/>
  <c r="F169" i="27"/>
  <c r="E169" i="27"/>
  <c r="X168" i="27"/>
  <c r="W168" i="27"/>
  <c r="V168" i="27"/>
  <c r="U168" i="27"/>
  <c r="T168" i="27"/>
  <c r="S168" i="27"/>
  <c r="R168" i="27"/>
  <c r="Q168" i="27"/>
  <c r="L168" i="27"/>
  <c r="K168" i="27"/>
  <c r="J168" i="27"/>
  <c r="I168" i="27"/>
  <c r="H168" i="27"/>
  <c r="G168" i="27"/>
  <c r="F168" i="27"/>
  <c r="E168" i="27"/>
  <c r="X167" i="27"/>
  <c r="W167" i="27"/>
  <c r="V167" i="27"/>
  <c r="U167" i="27"/>
  <c r="T167" i="27"/>
  <c r="S167" i="27"/>
  <c r="R167" i="27"/>
  <c r="Q167" i="27"/>
  <c r="L167" i="27"/>
  <c r="K167" i="27"/>
  <c r="J167" i="27"/>
  <c r="I167" i="27"/>
  <c r="H167" i="27"/>
  <c r="G167" i="27"/>
  <c r="F167" i="27"/>
  <c r="E167" i="27"/>
  <c r="X166" i="27"/>
  <c r="W166" i="27"/>
  <c r="V166" i="27"/>
  <c r="U166" i="27"/>
  <c r="T166" i="27"/>
  <c r="S166" i="27"/>
  <c r="R166" i="27"/>
  <c r="Q166" i="27"/>
  <c r="L166" i="27"/>
  <c r="K166" i="27"/>
  <c r="J166" i="27"/>
  <c r="I166" i="27"/>
  <c r="H166" i="27"/>
  <c r="G166" i="27"/>
  <c r="F166" i="27"/>
  <c r="E166" i="27"/>
  <c r="X165" i="27"/>
  <c r="W165" i="27"/>
  <c r="V165" i="27"/>
  <c r="U165" i="27"/>
  <c r="T165" i="27"/>
  <c r="S165" i="27"/>
  <c r="R165" i="27"/>
  <c r="Q165" i="27"/>
  <c r="L165" i="27"/>
  <c r="K165" i="27"/>
  <c r="J165" i="27"/>
  <c r="I165" i="27"/>
  <c r="H165" i="27"/>
  <c r="G165" i="27"/>
  <c r="F165" i="27"/>
  <c r="E165" i="27"/>
  <c r="X164" i="27"/>
  <c r="W164" i="27"/>
  <c r="V164" i="27"/>
  <c r="U164" i="27"/>
  <c r="T164" i="27"/>
  <c r="S164" i="27"/>
  <c r="R164" i="27"/>
  <c r="Q164" i="27"/>
  <c r="L164" i="27"/>
  <c r="K164" i="27"/>
  <c r="J164" i="27"/>
  <c r="I164" i="27"/>
  <c r="H164" i="27"/>
  <c r="G164" i="27"/>
  <c r="F164" i="27"/>
  <c r="E164" i="27"/>
  <c r="X163" i="27"/>
  <c r="W163" i="27"/>
  <c r="V163" i="27"/>
  <c r="U163" i="27"/>
  <c r="T163" i="27"/>
  <c r="S163" i="27"/>
  <c r="R163" i="27"/>
  <c r="Q163" i="27"/>
  <c r="L163" i="27"/>
  <c r="K163" i="27"/>
  <c r="J163" i="27"/>
  <c r="I163" i="27"/>
  <c r="H163" i="27"/>
  <c r="G163" i="27"/>
  <c r="F163" i="27"/>
  <c r="E163" i="27"/>
  <c r="X162" i="27"/>
  <c r="W162" i="27"/>
  <c r="V162" i="27"/>
  <c r="U162" i="27"/>
  <c r="T162" i="27"/>
  <c r="S162" i="27"/>
  <c r="R162" i="27"/>
  <c r="Q162" i="27"/>
  <c r="L162" i="27"/>
  <c r="K162" i="27"/>
  <c r="J162" i="27"/>
  <c r="I162" i="27"/>
  <c r="H162" i="27"/>
  <c r="G162" i="27"/>
  <c r="F162" i="27"/>
  <c r="E162" i="27"/>
  <c r="X161" i="27"/>
  <c r="W161" i="27"/>
  <c r="V161" i="27"/>
  <c r="U161" i="27"/>
  <c r="T161" i="27"/>
  <c r="S161" i="27"/>
  <c r="R161" i="27"/>
  <c r="Q161" i="27"/>
  <c r="L161" i="27"/>
  <c r="K161" i="27"/>
  <c r="J161" i="27"/>
  <c r="I161" i="27"/>
  <c r="H161" i="27"/>
  <c r="G161" i="27"/>
  <c r="F161" i="27"/>
  <c r="E161" i="27"/>
  <c r="X160" i="27"/>
  <c r="W160" i="27"/>
  <c r="V160" i="27"/>
  <c r="U160" i="27"/>
  <c r="T160" i="27"/>
  <c r="S160" i="27"/>
  <c r="R160" i="27"/>
  <c r="Q160" i="27"/>
  <c r="L160" i="27"/>
  <c r="K160" i="27"/>
  <c r="J160" i="27"/>
  <c r="I160" i="27"/>
  <c r="H160" i="27"/>
  <c r="G160" i="27"/>
  <c r="F160" i="27"/>
  <c r="E160" i="27"/>
  <c r="X159" i="27"/>
  <c r="W159" i="27"/>
  <c r="V159" i="27"/>
  <c r="U159" i="27"/>
  <c r="T159" i="27"/>
  <c r="S159" i="27"/>
  <c r="R159" i="27"/>
  <c r="Q159" i="27"/>
  <c r="L159" i="27"/>
  <c r="K159" i="27"/>
  <c r="J159" i="27"/>
  <c r="I159" i="27"/>
  <c r="H159" i="27"/>
  <c r="G159" i="27"/>
  <c r="F159" i="27"/>
  <c r="E159" i="27"/>
  <c r="X158" i="27"/>
  <c r="W158" i="27"/>
  <c r="V158" i="27"/>
  <c r="U158" i="27"/>
  <c r="T158" i="27"/>
  <c r="S158" i="27"/>
  <c r="R158" i="27"/>
  <c r="Q158" i="27"/>
  <c r="L158" i="27"/>
  <c r="K158" i="27"/>
  <c r="J158" i="27"/>
  <c r="I158" i="27"/>
  <c r="H158" i="27"/>
  <c r="G158" i="27"/>
  <c r="F158" i="27"/>
  <c r="E158" i="27"/>
  <c r="X157" i="27"/>
  <c r="W157" i="27"/>
  <c r="V157" i="27"/>
  <c r="U157" i="27"/>
  <c r="T157" i="27"/>
  <c r="S157" i="27"/>
  <c r="R157" i="27"/>
  <c r="Q157" i="27"/>
  <c r="L157" i="27"/>
  <c r="K157" i="27"/>
  <c r="J157" i="27"/>
  <c r="I157" i="27"/>
  <c r="H157" i="27"/>
  <c r="G157" i="27"/>
  <c r="F157" i="27"/>
  <c r="E157" i="27"/>
  <c r="X156" i="27"/>
  <c r="W156" i="27"/>
  <c r="V156" i="27"/>
  <c r="U156" i="27"/>
  <c r="T156" i="27"/>
  <c r="S156" i="27"/>
  <c r="R156" i="27"/>
  <c r="Q156" i="27"/>
  <c r="L156" i="27"/>
  <c r="K156" i="27"/>
  <c r="J156" i="27"/>
  <c r="I156" i="27"/>
  <c r="H156" i="27"/>
  <c r="G156" i="27"/>
  <c r="F156" i="27"/>
  <c r="E156" i="27"/>
  <c r="X155" i="27"/>
  <c r="W155" i="27"/>
  <c r="V155" i="27"/>
  <c r="U155" i="27"/>
  <c r="T155" i="27"/>
  <c r="S155" i="27"/>
  <c r="R155" i="27"/>
  <c r="Q155" i="27"/>
  <c r="L155" i="27"/>
  <c r="K155" i="27"/>
  <c r="J155" i="27"/>
  <c r="I155" i="27"/>
  <c r="H155" i="27"/>
  <c r="G155" i="27"/>
  <c r="F155" i="27"/>
  <c r="E155" i="27"/>
  <c r="X154" i="27"/>
  <c r="W154" i="27"/>
  <c r="V154" i="27"/>
  <c r="U154" i="27"/>
  <c r="T154" i="27"/>
  <c r="S154" i="27"/>
  <c r="R154" i="27"/>
  <c r="Q154" i="27"/>
  <c r="L154" i="27"/>
  <c r="K154" i="27"/>
  <c r="J154" i="27"/>
  <c r="I154" i="27"/>
  <c r="H154" i="27"/>
  <c r="G154" i="27"/>
  <c r="F154" i="27"/>
  <c r="E154" i="27"/>
  <c r="X153" i="27"/>
  <c r="W153" i="27"/>
  <c r="V153" i="27"/>
  <c r="U153" i="27"/>
  <c r="T153" i="27"/>
  <c r="S153" i="27"/>
  <c r="R153" i="27"/>
  <c r="Q153" i="27"/>
  <c r="L153" i="27"/>
  <c r="K153" i="27"/>
  <c r="J153" i="27"/>
  <c r="I153" i="27"/>
  <c r="H153" i="27"/>
  <c r="G153" i="27"/>
  <c r="F153" i="27"/>
  <c r="E153" i="27"/>
  <c r="X152" i="27"/>
  <c r="W152" i="27"/>
  <c r="V152" i="27"/>
  <c r="U152" i="27"/>
  <c r="T152" i="27"/>
  <c r="S152" i="27"/>
  <c r="R152" i="27"/>
  <c r="Q152" i="27"/>
  <c r="L152" i="27"/>
  <c r="K152" i="27"/>
  <c r="J152" i="27"/>
  <c r="I152" i="27"/>
  <c r="H152" i="27"/>
  <c r="G152" i="27"/>
  <c r="F152" i="27"/>
  <c r="E152" i="27"/>
  <c r="X151" i="27"/>
  <c r="W151" i="27"/>
  <c r="V151" i="27"/>
  <c r="U151" i="27"/>
  <c r="T151" i="27"/>
  <c r="S151" i="27"/>
  <c r="R151" i="27"/>
  <c r="Q151" i="27"/>
  <c r="L151" i="27"/>
  <c r="K151" i="27"/>
  <c r="J151" i="27"/>
  <c r="I151" i="27"/>
  <c r="H151" i="27"/>
  <c r="G151" i="27"/>
  <c r="F151" i="27"/>
  <c r="E151" i="27"/>
  <c r="X150" i="27"/>
  <c r="W150" i="27"/>
  <c r="V150" i="27"/>
  <c r="U150" i="27"/>
  <c r="T150" i="27"/>
  <c r="S150" i="27"/>
  <c r="R150" i="27"/>
  <c r="Q150" i="27"/>
  <c r="L150" i="27"/>
  <c r="K150" i="27"/>
  <c r="J150" i="27"/>
  <c r="I150" i="27"/>
  <c r="H150" i="27"/>
  <c r="G150" i="27"/>
  <c r="F150" i="27"/>
  <c r="E150" i="27"/>
  <c r="X149" i="27"/>
  <c r="W149" i="27"/>
  <c r="V149" i="27"/>
  <c r="U149" i="27"/>
  <c r="T149" i="27"/>
  <c r="S149" i="27"/>
  <c r="R149" i="27"/>
  <c r="Q149" i="27"/>
  <c r="L149" i="27"/>
  <c r="K149" i="27"/>
  <c r="J149" i="27"/>
  <c r="I149" i="27"/>
  <c r="H149" i="27"/>
  <c r="G149" i="27"/>
  <c r="F149" i="27"/>
  <c r="E149" i="27"/>
  <c r="X148" i="27"/>
  <c r="W148" i="27"/>
  <c r="V148" i="27"/>
  <c r="U148" i="27"/>
  <c r="T148" i="27"/>
  <c r="S148" i="27"/>
  <c r="R148" i="27"/>
  <c r="Q148" i="27"/>
  <c r="L148" i="27"/>
  <c r="K148" i="27"/>
  <c r="J148" i="27"/>
  <c r="I148" i="27"/>
  <c r="H148" i="27"/>
  <c r="G148" i="27"/>
  <c r="F148" i="27"/>
  <c r="E148" i="27"/>
  <c r="X147" i="27"/>
  <c r="W147" i="27"/>
  <c r="V147" i="27"/>
  <c r="U147" i="27"/>
  <c r="T147" i="27"/>
  <c r="S147" i="27"/>
  <c r="R147" i="27"/>
  <c r="Q147" i="27"/>
  <c r="L147" i="27"/>
  <c r="K147" i="27"/>
  <c r="J147" i="27"/>
  <c r="I147" i="27"/>
  <c r="H147" i="27"/>
  <c r="G147" i="27"/>
  <c r="F147" i="27"/>
  <c r="E147" i="27"/>
  <c r="X146" i="27"/>
  <c r="W146" i="27"/>
  <c r="V146" i="27"/>
  <c r="U146" i="27"/>
  <c r="T146" i="27"/>
  <c r="S146" i="27"/>
  <c r="R146" i="27"/>
  <c r="Q146" i="27"/>
  <c r="L146" i="27"/>
  <c r="K146" i="27"/>
  <c r="J146" i="27"/>
  <c r="I146" i="27"/>
  <c r="H146" i="27"/>
  <c r="G146" i="27"/>
  <c r="F146" i="27"/>
  <c r="E146" i="27"/>
  <c r="X145" i="27"/>
  <c r="W145" i="27"/>
  <c r="V145" i="27"/>
  <c r="U145" i="27"/>
  <c r="T145" i="27"/>
  <c r="S145" i="27"/>
  <c r="R145" i="27"/>
  <c r="Q145" i="27"/>
  <c r="L145" i="27"/>
  <c r="K145" i="27"/>
  <c r="J145" i="27"/>
  <c r="I145" i="27"/>
  <c r="H145" i="27"/>
  <c r="G145" i="27"/>
  <c r="F145" i="27"/>
  <c r="E145" i="27"/>
  <c r="X144" i="27"/>
  <c r="W144" i="27"/>
  <c r="V144" i="27"/>
  <c r="U144" i="27"/>
  <c r="T144" i="27"/>
  <c r="S144" i="27"/>
  <c r="R144" i="27"/>
  <c r="Q144" i="27"/>
  <c r="L144" i="27"/>
  <c r="K144" i="27"/>
  <c r="J144" i="27"/>
  <c r="I144" i="27"/>
  <c r="H144" i="27"/>
  <c r="G144" i="27"/>
  <c r="F144" i="27"/>
  <c r="E144" i="27"/>
  <c r="X143" i="27"/>
  <c r="W143" i="27"/>
  <c r="V143" i="27"/>
  <c r="U143" i="27"/>
  <c r="T143" i="27"/>
  <c r="S143" i="27"/>
  <c r="R143" i="27"/>
  <c r="Q143" i="27"/>
  <c r="L143" i="27"/>
  <c r="K143" i="27"/>
  <c r="J143" i="27"/>
  <c r="I143" i="27"/>
  <c r="H143" i="27"/>
  <c r="G143" i="27"/>
  <c r="F143" i="27"/>
  <c r="E143" i="27"/>
  <c r="X142" i="27"/>
  <c r="W142" i="27"/>
  <c r="V142" i="27"/>
  <c r="U142" i="27"/>
  <c r="T142" i="27"/>
  <c r="S142" i="27"/>
  <c r="R142" i="27"/>
  <c r="Q142" i="27"/>
  <c r="L142" i="27"/>
  <c r="K142" i="27"/>
  <c r="J142" i="27"/>
  <c r="I142" i="27"/>
  <c r="H142" i="27"/>
  <c r="G142" i="27"/>
  <c r="F142" i="27"/>
  <c r="E142" i="27"/>
  <c r="X141" i="27"/>
  <c r="W141" i="27"/>
  <c r="V141" i="27"/>
  <c r="U141" i="27"/>
  <c r="T141" i="27"/>
  <c r="S141" i="27"/>
  <c r="R141" i="27"/>
  <c r="Q141" i="27"/>
  <c r="L141" i="27"/>
  <c r="K141" i="27"/>
  <c r="J141" i="27"/>
  <c r="I141" i="27"/>
  <c r="H141" i="27"/>
  <c r="G141" i="27"/>
  <c r="F141" i="27"/>
  <c r="E141" i="27"/>
  <c r="X140" i="27"/>
  <c r="W140" i="27"/>
  <c r="V140" i="27"/>
  <c r="U140" i="27"/>
  <c r="T140" i="27"/>
  <c r="S140" i="27"/>
  <c r="R140" i="27"/>
  <c r="Q140" i="27"/>
  <c r="L140" i="27"/>
  <c r="K140" i="27"/>
  <c r="J140" i="27"/>
  <c r="I140" i="27"/>
  <c r="H140" i="27"/>
  <c r="G140" i="27"/>
  <c r="F140" i="27"/>
  <c r="E140" i="27"/>
  <c r="X139" i="27"/>
  <c r="W139" i="27"/>
  <c r="V139" i="27"/>
  <c r="U139" i="27"/>
  <c r="T139" i="27"/>
  <c r="S139" i="27"/>
  <c r="R139" i="27"/>
  <c r="Q139" i="27"/>
  <c r="L139" i="27"/>
  <c r="K139" i="27"/>
  <c r="J139" i="27"/>
  <c r="I139" i="27"/>
  <c r="H139" i="27"/>
  <c r="G139" i="27"/>
  <c r="F139" i="27"/>
  <c r="E139" i="27"/>
  <c r="X138" i="27"/>
  <c r="W138" i="27"/>
  <c r="V138" i="27"/>
  <c r="U138" i="27"/>
  <c r="T138" i="27"/>
  <c r="S138" i="27"/>
  <c r="R138" i="27"/>
  <c r="Q138" i="27"/>
  <c r="L138" i="27"/>
  <c r="K138" i="27"/>
  <c r="J138" i="27"/>
  <c r="I138" i="27"/>
  <c r="H138" i="27"/>
  <c r="G138" i="27"/>
  <c r="F138" i="27"/>
  <c r="E138" i="27"/>
  <c r="X137" i="27"/>
  <c r="W137" i="27"/>
  <c r="V137" i="27"/>
  <c r="U137" i="27"/>
  <c r="T137" i="27"/>
  <c r="S137" i="27"/>
  <c r="R137" i="27"/>
  <c r="Q137" i="27"/>
  <c r="L137" i="27"/>
  <c r="K137" i="27"/>
  <c r="J137" i="27"/>
  <c r="I137" i="27"/>
  <c r="H137" i="27"/>
  <c r="G137" i="27"/>
  <c r="F137" i="27"/>
  <c r="E137" i="27"/>
  <c r="X136" i="27"/>
  <c r="W136" i="27"/>
  <c r="V136" i="27"/>
  <c r="U136" i="27"/>
  <c r="T136" i="27"/>
  <c r="S136" i="27"/>
  <c r="R136" i="27"/>
  <c r="Q136" i="27"/>
  <c r="L136" i="27"/>
  <c r="K136" i="27"/>
  <c r="J136" i="27"/>
  <c r="I136" i="27"/>
  <c r="H136" i="27"/>
  <c r="G136" i="27"/>
  <c r="F136" i="27"/>
  <c r="E136" i="27"/>
  <c r="X135" i="27"/>
  <c r="W135" i="27"/>
  <c r="V135" i="27"/>
  <c r="U135" i="27"/>
  <c r="T135" i="27"/>
  <c r="S135" i="27"/>
  <c r="R135" i="27"/>
  <c r="Q135" i="27"/>
  <c r="L135" i="27"/>
  <c r="K135" i="27"/>
  <c r="J135" i="27"/>
  <c r="I135" i="27"/>
  <c r="H135" i="27"/>
  <c r="G135" i="27"/>
  <c r="F135" i="27"/>
  <c r="E135" i="27"/>
  <c r="X134" i="27"/>
  <c r="W134" i="27"/>
  <c r="V134" i="27"/>
  <c r="U134" i="27"/>
  <c r="T134" i="27"/>
  <c r="S134" i="27"/>
  <c r="R134" i="27"/>
  <c r="Q134" i="27"/>
  <c r="L134" i="27"/>
  <c r="K134" i="27"/>
  <c r="J134" i="27"/>
  <c r="I134" i="27"/>
  <c r="H134" i="27"/>
  <c r="G134" i="27"/>
  <c r="F134" i="27"/>
  <c r="E134" i="27"/>
  <c r="X133" i="27"/>
  <c r="W133" i="27"/>
  <c r="V133" i="27"/>
  <c r="U133" i="27"/>
  <c r="T133" i="27"/>
  <c r="S133" i="27"/>
  <c r="R133" i="27"/>
  <c r="Q133" i="27"/>
  <c r="L133" i="27"/>
  <c r="K133" i="27"/>
  <c r="J133" i="27"/>
  <c r="I133" i="27"/>
  <c r="H133" i="27"/>
  <c r="G133" i="27"/>
  <c r="F133" i="27"/>
  <c r="E133" i="27"/>
  <c r="X132" i="27"/>
  <c r="W132" i="27"/>
  <c r="V132" i="27"/>
  <c r="U132" i="27"/>
  <c r="T132" i="27"/>
  <c r="S132" i="27"/>
  <c r="R132" i="27"/>
  <c r="Q132" i="27"/>
  <c r="L132" i="27"/>
  <c r="K132" i="27"/>
  <c r="J132" i="27"/>
  <c r="I132" i="27"/>
  <c r="H132" i="27"/>
  <c r="G132" i="27"/>
  <c r="F132" i="27"/>
  <c r="E132" i="27"/>
  <c r="X131" i="27"/>
  <c r="W131" i="27"/>
  <c r="V131" i="27"/>
  <c r="U131" i="27"/>
  <c r="T131" i="27"/>
  <c r="S131" i="27"/>
  <c r="R131" i="27"/>
  <c r="Q131" i="27"/>
  <c r="L131" i="27"/>
  <c r="K131" i="27"/>
  <c r="J131" i="27"/>
  <c r="I131" i="27"/>
  <c r="H131" i="27"/>
  <c r="G131" i="27"/>
  <c r="F131" i="27"/>
  <c r="E131" i="27"/>
  <c r="X130" i="27"/>
  <c r="W130" i="27"/>
  <c r="V130" i="27"/>
  <c r="U130" i="27"/>
  <c r="T130" i="27"/>
  <c r="S130" i="27"/>
  <c r="R130" i="27"/>
  <c r="Q130" i="27"/>
  <c r="L130" i="27"/>
  <c r="K130" i="27"/>
  <c r="J130" i="27"/>
  <c r="I130" i="27"/>
  <c r="H130" i="27"/>
  <c r="G130" i="27"/>
  <c r="F130" i="27"/>
  <c r="E130" i="27"/>
  <c r="X129" i="27"/>
  <c r="W129" i="27"/>
  <c r="V129" i="27"/>
  <c r="U129" i="27"/>
  <c r="T129" i="27"/>
  <c r="S129" i="27"/>
  <c r="R129" i="27"/>
  <c r="Q129" i="27"/>
  <c r="L129" i="27"/>
  <c r="K129" i="27"/>
  <c r="J129" i="27"/>
  <c r="I129" i="27"/>
  <c r="H129" i="27"/>
  <c r="G129" i="27"/>
  <c r="F129" i="27"/>
  <c r="E129" i="27"/>
  <c r="X128" i="27"/>
  <c r="W128" i="27"/>
  <c r="V128" i="27"/>
  <c r="U128" i="27"/>
  <c r="T128" i="27"/>
  <c r="S128" i="27"/>
  <c r="R128" i="27"/>
  <c r="Q128" i="27"/>
  <c r="L128" i="27"/>
  <c r="K128" i="27"/>
  <c r="J128" i="27"/>
  <c r="I128" i="27"/>
  <c r="H128" i="27"/>
  <c r="G128" i="27"/>
  <c r="F128" i="27"/>
  <c r="E128" i="27"/>
  <c r="X127" i="27"/>
  <c r="W127" i="27"/>
  <c r="V127" i="27"/>
  <c r="U127" i="27"/>
  <c r="T127" i="27"/>
  <c r="S127" i="27"/>
  <c r="R127" i="27"/>
  <c r="Q127" i="27"/>
  <c r="L127" i="27"/>
  <c r="K127" i="27"/>
  <c r="J127" i="27"/>
  <c r="I127" i="27"/>
  <c r="H127" i="27"/>
  <c r="G127" i="27"/>
  <c r="F127" i="27"/>
  <c r="E127" i="27"/>
  <c r="X126" i="27"/>
  <c r="W126" i="27"/>
  <c r="V126" i="27"/>
  <c r="U126" i="27"/>
  <c r="T126" i="27"/>
  <c r="S126" i="27"/>
  <c r="R126" i="27"/>
  <c r="Q126" i="27"/>
  <c r="L126" i="27"/>
  <c r="K126" i="27"/>
  <c r="J126" i="27"/>
  <c r="I126" i="27"/>
  <c r="H126" i="27"/>
  <c r="G126" i="27"/>
  <c r="F126" i="27"/>
  <c r="E126" i="27"/>
  <c r="X125" i="27"/>
  <c r="W125" i="27"/>
  <c r="V125" i="27"/>
  <c r="U125" i="27"/>
  <c r="T125" i="27"/>
  <c r="S125" i="27"/>
  <c r="R125" i="27"/>
  <c r="Q125" i="27"/>
  <c r="L125" i="27"/>
  <c r="K125" i="27"/>
  <c r="J125" i="27"/>
  <c r="I125" i="27"/>
  <c r="H125" i="27"/>
  <c r="G125" i="27"/>
  <c r="F125" i="27"/>
  <c r="E125" i="27"/>
  <c r="X124" i="27"/>
  <c r="W124" i="27"/>
  <c r="V124" i="27"/>
  <c r="U124" i="27"/>
  <c r="T124" i="27"/>
  <c r="S124" i="27"/>
  <c r="R124" i="27"/>
  <c r="Q124" i="27"/>
  <c r="L124" i="27"/>
  <c r="K124" i="27"/>
  <c r="J124" i="27"/>
  <c r="I124" i="27"/>
  <c r="H124" i="27"/>
  <c r="G124" i="27"/>
  <c r="F124" i="27"/>
  <c r="E124" i="27"/>
  <c r="X123" i="27"/>
  <c r="W123" i="27"/>
  <c r="V123" i="27"/>
  <c r="U123" i="27"/>
  <c r="T123" i="27"/>
  <c r="S123" i="27"/>
  <c r="R123" i="27"/>
  <c r="Q123" i="27"/>
  <c r="L123" i="27"/>
  <c r="K123" i="27"/>
  <c r="J123" i="27"/>
  <c r="I123" i="27"/>
  <c r="H123" i="27"/>
  <c r="G123" i="27"/>
  <c r="F123" i="27"/>
  <c r="E123" i="27"/>
  <c r="X122" i="27"/>
  <c r="W122" i="27"/>
  <c r="V122" i="27"/>
  <c r="U122" i="27"/>
  <c r="T122" i="27"/>
  <c r="S122" i="27"/>
  <c r="R122" i="27"/>
  <c r="Q122" i="27"/>
  <c r="L122" i="27"/>
  <c r="K122" i="27"/>
  <c r="J122" i="27"/>
  <c r="I122" i="27"/>
  <c r="H122" i="27"/>
  <c r="G122" i="27"/>
  <c r="F122" i="27"/>
  <c r="E122" i="27"/>
  <c r="X121" i="27"/>
  <c r="W121" i="27"/>
  <c r="V121" i="27"/>
  <c r="U121" i="27"/>
  <c r="T121" i="27"/>
  <c r="S121" i="27"/>
  <c r="R121" i="27"/>
  <c r="Q121" i="27"/>
  <c r="L121" i="27"/>
  <c r="K121" i="27"/>
  <c r="J121" i="27"/>
  <c r="I121" i="27"/>
  <c r="H121" i="27"/>
  <c r="G121" i="27"/>
  <c r="F121" i="27"/>
  <c r="E121" i="27"/>
  <c r="X120" i="27"/>
  <c r="W120" i="27"/>
  <c r="V120" i="27"/>
  <c r="U120" i="27"/>
  <c r="T120" i="27"/>
  <c r="S120" i="27"/>
  <c r="R120" i="27"/>
  <c r="Q120" i="27"/>
  <c r="L120" i="27"/>
  <c r="K120" i="27"/>
  <c r="J120" i="27"/>
  <c r="I120" i="27"/>
  <c r="H120" i="27"/>
  <c r="G120" i="27"/>
  <c r="F120" i="27"/>
  <c r="E120" i="27"/>
  <c r="X119" i="27"/>
  <c r="W119" i="27"/>
  <c r="V119" i="27"/>
  <c r="U119" i="27"/>
  <c r="T119" i="27"/>
  <c r="S119" i="27"/>
  <c r="R119" i="27"/>
  <c r="Q119" i="27"/>
  <c r="L119" i="27"/>
  <c r="K119" i="27"/>
  <c r="J119" i="27"/>
  <c r="I119" i="27"/>
  <c r="H119" i="27"/>
  <c r="G119" i="27"/>
  <c r="F119" i="27"/>
  <c r="E119" i="27"/>
  <c r="X118" i="27"/>
  <c r="W118" i="27"/>
  <c r="V118" i="27"/>
  <c r="U118" i="27"/>
  <c r="T118" i="27"/>
  <c r="S118" i="27"/>
  <c r="R118" i="27"/>
  <c r="Q118" i="27"/>
  <c r="L118" i="27"/>
  <c r="K118" i="27"/>
  <c r="J118" i="27"/>
  <c r="I118" i="27"/>
  <c r="H118" i="27"/>
  <c r="G118" i="27"/>
  <c r="F118" i="27"/>
  <c r="E118" i="27"/>
  <c r="X117" i="27"/>
  <c r="W117" i="27"/>
  <c r="V117" i="27"/>
  <c r="U117" i="27"/>
  <c r="T117" i="27"/>
  <c r="S117" i="27"/>
  <c r="R117" i="27"/>
  <c r="Q117" i="27"/>
  <c r="L117" i="27"/>
  <c r="K117" i="27"/>
  <c r="J117" i="27"/>
  <c r="I117" i="27"/>
  <c r="H117" i="27"/>
  <c r="G117" i="27"/>
  <c r="F117" i="27"/>
  <c r="E117" i="27"/>
  <c r="X116" i="27"/>
  <c r="W116" i="27"/>
  <c r="V116" i="27"/>
  <c r="U116" i="27"/>
  <c r="T116" i="27"/>
  <c r="S116" i="27"/>
  <c r="R116" i="27"/>
  <c r="Q116" i="27"/>
  <c r="L116" i="27"/>
  <c r="K116" i="27"/>
  <c r="J116" i="27"/>
  <c r="I116" i="27"/>
  <c r="H116" i="27"/>
  <c r="G116" i="27"/>
  <c r="F116" i="27"/>
  <c r="E116" i="27"/>
  <c r="X115" i="27"/>
  <c r="W115" i="27"/>
  <c r="V115" i="27"/>
  <c r="U115" i="27"/>
  <c r="T115" i="27"/>
  <c r="S115" i="27"/>
  <c r="R115" i="27"/>
  <c r="Q115" i="27"/>
  <c r="L115" i="27"/>
  <c r="K115" i="27"/>
  <c r="J115" i="27"/>
  <c r="I115" i="27"/>
  <c r="H115" i="27"/>
  <c r="G115" i="27"/>
  <c r="F115" i="27"/>
  <c r="E115" i="27"/>
  <c r="X114" i="27"/>
  <c r="W114" i="27"/>
  <c r="V114" i="27"/>
  <c r="U114" i="27"/>
  <c r="T114" i="27"/>
  <c r="S114" i="27"/>
  <c r="R114" i="27"/>
  <c r="Q114" i="27"/>
  <c r="L114" i="27"/>
  <c r="K114" i="27"/>
  <c r="J114" i="27"/>
  <c r="I114" i="27"/>
  <c r="H114" i="27"/>
  <c r="G114" i="27"/>
  <c r="F114" i="27"/>
  <c r="E114" i="27"/>
  <c r="X113" i="27"/>
  <c r="W113" i="27"/>
  <c r="V113" i="27"/>
  <c r="U113" i="27"/>
  <c r="T113" i="27"/>
  <c r="S113" i="27"/>
  <c r="R113" i="27"/>
  <c r="Q113" i="27"/>
  <c r="L113" i="27"/>
  <c r="K113" i="27"/>
  <c r="J113" i="27"/>
  <c r="I113" i="27"/>
  <c r="H113" i="27"/>
  <c r="G113" i="27"/>
  <c r="F113" i="27"/>
  <c r="E113" i="27"/>
  <c r="X112" i="27"/>
  <c r="W112" i="27"/>
  <c r="V112" i="27"/>
  <c r="U112" i="27"/>
  <c r="T112" i="27"/>
  <c r="S112" i="27"/>
  <c r="R112" i="27"/>
  <c r="Q112" i="27"/>
  <c r="L112" i="27"/>
  <c r="K112" i="27"/>
  <c r="J112" i="27"/>
  <c r="I112" i="27"/>
  <c r="H112" i="27"/>
  <c r="G112" i="27"/>
  <c r="F112" i="27"/>
  <c r="E112" i="27"/>
  <c r="X111" i="27"/>
  <c r="W111" i="27"/>
  <c r="V111" i="27"/>
  <c r="U111" i="27"/>
  <c r="T111" i="27"/>
  <c r="S111" i="27"/>
  <c r="R111" i="27"/>
  <c r="Q111" i="27"/>
  <c r="L111" i="27"/>
  <c r="K111" i="27"/>
  <c r="J111" i="27"/>
  <c r="I111" i="27"/>
  <c r="H111" i="27"/>
  <c r="G111" i="27"/>
  <c r="F111" i="27"/>
  <c r="E111" i="27"/>
  <c r="X110" i="27"/>
  <c r="W110" i="27"/>
  <c r="V110" i="27"/>
  <c r="U110" i="27"/>
  <c r="T110" i="27"/>
  <c r="S110" i="27"/>
  <c r="R110" i="27"/>
  <c r="Q110" i="27"/>
  <c r="L110" i="27"/>
  <c r="K110" i="27"/>
  <c r="J110" i="27"/>
  <c r="I110" i="27"/>
  <c r="H110" i="27"/>
  <c r="G110" i="27"/>
  <c r="F110" i="27"/>
  <c r="E110" i="27"/>
  <c r="X109" i="27"/>
  <c r="W109" i="27"/>
  <c r="V109" i="27"/>
  <c r="U109" i="27"/>
  <c r="T109" i="27"/>
  <c r="S109" i="27"/>
  <c r="R109" i="27"/>
  <c r="Q109" i="27"/>
  <c r="L109" i="27"/>
  <c r="K109" i="27"/>
  <c r="J109" i="27"/>
  <c r="I109" i="27"/>
  <c r="H109" i="27"/>
  <c r="G109" i="27"/>
  <c r="F109" i="27"/>
  <c r="E109" i="27"/>
  <c r="X108" i="27"/>
  <c r="W108" i="27"/>
  <c r="V108" i="27"/>
  <c r="U108" i="27"/>
  <c r="T108" i="27"/>
  <c r="S108" i="27"/>
  <c r="R108" i="27"/>
  <c r="Q108" i="27"/>
  <c r="L108" i="27"/>
  <c r="K108" i="27"/>
  <c r="J108" i="27"/>
  <c r="I108" i="27"/>
  <c r="H108" i="27"/>
  <c r="G108" i="27"/>
  <c r="F108" i="27"/>
  <c r="E108" i="27"/>
  <c r="X107" i="27"/>
  <c r="W107" i="27"/>
  <c r="V107" i="27"/>
  <c r="U107" i="27"/>
  <c r="T107" i="27"/>
  <c r="S107" i="27"/>
  <c r="R107" i="27"/>
  <c r="Q107" i="27"/>
  <c r="L107" i="27"/>
  <c r="K107" i="27"/>
  <c r="J107" i="27"/>
  <c r="I107" i="27"/>
  <c r="H107" i="27"/>
  <c r="G107" i="27"/>
  <c r="F107" i="27"/>
  <c r="E107" i="27"/>
  <c r="X106" i="27"/>
  <c r="W106" i="27"/>
  <c r="V106" i="27"/>
  <c r="U106" i="27"/>
  <c r="T106" i="27"/>
  <c r="S106" i="27"/>
  <c r="R106" i="27"/>
  <c r="Q106" i="27"/>
  <c r="L106" i="27"/>
  <c r="K106" i="27"/>
  <c r="J106" i="27"/>
  <c r="I106" i="27"/>
  <c r="H106" i="27"/>
  <c r="G106" i="27"/>
  <c r="F106" i="27"/>
  <c r="E106" i="27"/>
  <c r="X105" i="27"/>
  <c r="W105" i="27"/>
  <c r="V105" i="27"/>
  <c r="U105" i="27"/>
  <c r="T105" i="27"/>
  <c r="S105" i="27"/>
  <c r="R105" i="27"/>
  <c r="Q105" i="27"/>
  <c r="L105" i="27"/>
  <c r="K105" i="27"/>
  <c r="J105" i="27"/>
  <c r="I105" i="27"/>
  <c r="H105" i="27"/>
  <c r="G105" i="27"/>
  <c r="F105" i="27"/>
  <c r="E105" i="27"/>
  <c r="X104" i="27"/>
  <c r="W104" i="27"/>
  <c r="V104" i="27"/>
  <c r="U104" i="27"/>
  <c r="T104" i="27"/>
  <c r="S104" i="27"/>
  <c r="R104" i="27"/>
  <c r="Q104" i="27"/>
  <c r="L104" i="27"/>
  <c r="K104" i="27"/>
  <c r="J104" i="27"/>
  <c r="I104" i="27"/>
  <c r="H104" i="27"/>
  <c r="G104" i="27"/>
  <c r="F104" i="27"/>
  <c r="E104" i="27"/>
  <c r="X103" i="27"/>
  <c r="W103" i="27"/>
  <c r="V103" i="27"/>
  <c r="U103" i="27"/>
  <c r="T103" i="27"/>
  <c r="S103" i="27"/>
  <c r="R103" i="27"/>
  <c r="Q103" i="27"/>
  <c r="L103" i="27"/>
  <c r="K103" i="27"/>
  <c r="J103" i="27"/>
  <c r="I103" i="27"/>
  <c r="H103" i="27"/>
  <c r="G103" i="27"/>
  <c r="F103" i="27"/>
  <c r="E103" i="27"/>
  <c r="X102" i="27"/>
  <c r="W102" i="27"/>
  <c r="V102" i="27"/>
  <c r="U102" i="27"/>
  <c r="T102" i="27"/>
  <c r="S102" i="27"/>
  <c r="R102" i="27"/>
  <c r="Q102" i="27"/>
  <c r="L102" i="27"/>
  <c r="K102" i="27"/>
  <c r="J102" i="27"/>
  <c r="I102" i="27"/>
  <c r="H102" i="27"/>
  <c r="G102" i="27"/>
  <c r="F102" i="27"/>
  <c r="E102" i="27"/>
  <c r="X101" i="27"/>
  <c r="W101" i="27"/>
  <c r="V101" i="27"/>
  <c r="U101" i="27"/>
  <c r="T101" i="27"/>
  <c r="S101" i="27"/>
  <c r="R101" i="27"/>
  <c r="Q101" i="27"/>
  <c r="L101" i="27"/>
  <c r="K101" i="27"/>
  <c r="J101" i="27"/>
  <c r="I101" i="27"/>
  <c r="H101" i="27"/>
  <c r="G101" i="27"/>
  <c r="F101" i="27"/>
  <c r="E101" i="27"/>
  <c r="X100" i="27"/>
  <c r="W100" i="27"/>
  <c r="V100" i="27"/>
  <c r="U100" i="27"/>
  <c r="T100" i="27"/>
  <c r="S100" i="27"/>
  <c r="R100" i="27"/>
  <c r="Q100" i="27"/>
  <c r="L100" i="27"/>
  <c r="K100" i="27"/>
  <c r="J100" i="27"/>
  <c r="I100" i="27"/>
  <c r="H100" i="27"/>
  <c r="G100" i="27"/>
  <c r="F100" i="27"/>
  <c r="E100" i="27"/>
  <c r="X99" i="27"/>
  <c r="W99" i="27"/>
  <c r="V99" i="27"/>
  <c r="U99" i="27"/>
  <c r="T99" i="27"/>
  <c r="S99" i="27"/>
  <c r="R99" i="27"/>
  <c r="Q99" i="27"/>
  <c r="L99" i="27"/>
  <c r="K99" i="27"/>
  <c r="J99" i="27"/>
  <c r="I99" i="27"/>
  <c r="H99" i="27"/>
  <c r="G99" i="27"/>
  <c r="F99" i="27"/>
  <c r="E99" i="27"/>
  <c r="X98" i="27"/>
  <c r="W98" i="27"/>
  <c r="V98" i="27"/>
  <c r="U98" i="27"/>
  <c r="T98" i="27"/>
  <c r="S98" i="27"/>
  <c r="R98" i="27"/>
  <c r="Q98" i="27"/>
  <c r="L98" i="27"/>
  <c r="K98" i="27"/>
  <c r="J98" i="27"/>
  <c r="I98" i="27"/>
  <c r="H98" i="27"/>
  <c r="G98" i="27"/>
  <c r="F98" i="27"/>
  <c r="E98" i="27"/>
  <c r="X97" i="27"/>
  <c r="W97" i="27"/>
  <c r="V97" i="27"/>
  <c r="U97" i="27"/>
  <c r="T97" i="27"/>
  <c r="S97" i="27"/>
  <c r="R97" i="27"/>
  <c r="Q97" i="27"/>
  <c r="L97" i="27"/>
  <c r="K97" i="27"/>
  <c r="J97" i="27"/>
  <c r="I97" i="27"/>
  <c r="H97" i="27"/>
  <c r="G97" i="27"/>
  <c r="F97" i="27"/>
  <c r="E97" i="27"/>
  <c r="X96" i="27"/>
  <c r="W96" i="27"/>
  <c r="V96" i="27"/>
  <c r="U96" i="27"/>
  <c r="T96" i="27"/>
  <c r="S96" i="27"/>
  <c r="R96" i="27"/>
  <c r="Q96" i="27"/>
  <c r="L96" i="27"/>
  <c r="K96" i="27"/>
  <c r="J96" i="27"/>
  <c r="I96" i="27"/>
  <c r="H96" i="27"/>
  <c r="G96" i="27"/>
  <c r="F96" i="27"/>
  <c r="E96" i="27"/>
  <c r="X95" i="27"/>
  <c r="W95" i="27"/>
  <c r="V95" i="27"/>
  <c r="U95" i="27"/>
  <c r="T95" i="27"/>
  <c r="S95" i="27"/>
  <c r="R95" i="27"/>
  <c r="Q95" i="27"/>
  <c r="L95" i="27"/>
  <c r="K95" i="27"/>
  <c r="J95" i="27"/>
  <c r="I95" i="27"/>
  <c r="H95" i="27"/>
  <c r="G95" i="27"/>
  <c r="F95" i="27"/>
  <c r="E95" i="27"/>
  <c r="X94" i="27"/>
  <c r="W94" i="27"/>
  <c r="V94" i="27"/>
  <c r="U94" i="27"/>
  <c r="T94" i="27"/>
  <c r="S94" i="27"/>
  <c r="R94" i="27"/>
  <c r="Q94" i="27"/>
  <c r="L94" i="27"/>
  <c r="K94" i="27"/>
  <c r="J94" i="27"/>
  <c r="I94" i="27"/>
  <c r="H94" i="27"/>
  <c r="G94" i="27"/>
  <c r="F94" i="27"/>
  <c r="E94" i="27"/>
  <c r="X93" i="27"/>
  <c r="W93" i="27"/>
  <c r="V93" i="27"/>
  <c r="U93" i="27"/>
  <c r="T93" i="27"/>
  <c r="S93" i="27"/>
  <c r="R93" i="27"/>
  <c r="Q93" i="27"/>
  <c r="L93" i="27"/>
  <c r="K93" i="27"/>
  <c r="J93" i="27"/>
  <c r="I93" i="27"/>
  <c r="H93" i="27"/>
  <c r="G93" i="27"/>
  <c r="F93" i="27"/>
  <c r="E93" i="27"/>
  <c r="X92" i="27"/>
  <c r="W92" i="27"/>
  <c r="V92" i="27"/>
  <c r="U92" i="27"/>
  <c r="T92" i="27"/>
  <c r="S92" i="27"/>
  <c r="R92" i="27"/>
  <c r="Q92" i="27"/>
  <c r="L92" i="27"/>
  <c r="K92" i="27"/>
  <c r="J92" i="27"/>
  <c r="I92" i="27"/>
  <c r="H92" i="27"/>
  <c r="G92" i="27"/>
  <c r="F92" i="27"/>
  <c r="E92" i="27"/>
  <c r="X91" i="27"/>
  <c r="W91" i="27"/>
  <c r="V91" i="27"/>
  <c r="U91" i="27"/>
  <c r="T91" i="27"/>
  <c r="S91" i="27"/>
  <c r="R91" i="27"/>
  <c r="Q91" i="27"/>
  <c r="L91" i="27"/>
  <c r="K91" i="27"/>
  <c r="J91" i="27"/>
  <c r="I91" i="27"/>
  <c r="H91" i="27"/>
  <c r="G91" i="27"/>
  <c r="F91" i="27"/>
  <c r="E91" i="27"/>
  <c r="X90" i="27"/>
  <c r="W90" i="27"/>
  <c r="V90" i="27"/>
  <c r="U90" i="27"/>
  <c r="T90" i="27"/>
  <c r="S90" i="27"/>
  <c r="R90" i="27"/>
  <c r="Q90" i="27"/>
  <c r="L90" i="27"/>
  <c r="K90" i="27"/>
  <c r="J90" i="27"/>
  <c r="I90" i="27"/>
  <c r="H90" i="27"/>
  <c r="G90" i="27"/>
  <c r="F90" i="27"/>
  <c r="E90" i="27"/>
  <c r="X89" i="27"/>
  <c r="W89" i="27"/>
  <c r="V89" i="27"/>
  <c r="U89" i="27"/>
  <c r="T89" i="27"/>
  <c r="S89" i="27"/>
  <c r="R89" i="27"/>
  <c r="Q89" i="27"/>
  <c r="L89" i="27"/>
  <c r="K89" i="27"/>
  <c r="J89" i="27"/>
  <c r="I89" i="27"/>
  <c r="H89" i="27"/>
  <c r="G89" i="27"/>
  <c r="F89" i="27"/>
  <c r="E89" i="27"/>
  <c r="X88" i="27"/>
  <c r="W88" i="27"/>
  <c r="V88" i="27"/>
  <c r="U88" i="27"/>
  <c r="T88" i="27"/>
  <c r="S88" i="27"/>
  <c r="R88" i="27"/>
  <c r="Q88" i="27"/>
  <c r="L88" i="27"/>
  <c r="K88" i="27"/>
  <c r="J88" i="27"/>
  <c r="I88" i="27"/>
  <c r="H88" i="27"/>
  <c r="G88" i="27"/>
  <c r="F88" i="27"/>
  <c r="E88" i="27"/>
  <c r="X87" i="27"/>
  <c r="W87" i="27"/>
  <c r="V87" i="27"/>
  <c r="U87" i="27"/>
  <c r="T87" i="27"/>
  <c r="S87" i="27"/>
  <c r="R87" i="27"/>
  <c r="Q87" i="27"/>
  <c r="L87" i="27"/>
  <c r="K87" i="27"/>
  <c r="J87" i="27"/>
  <c r="I87" i="27"/>
  <c r="H87" i="27"/>
  <c r="G87" i="27"/>
  <c r="F87" i="27"/>
  <c r="E87" i="27"/>
  <c r="X86" i="27"/>
  <c r="W86" i="27"/>
  <c r="V86" i="27"/>
  <c r="U86" i="27"/>
  <c r="T86" i="27"/>
  <c r="S86" i="27"/>
  <c r="R86" i="27"/>
  <c r="Q86" i="27"/>
  <c r="L86" i="27"/>
  <c r="K86" i="27"/>
  <c r="J86" i="27"/>
  <c r="I86" i="27"/>
  <c r="H86" i="27"/>
  <c r="G86" i="27"/>
  <c r="F86" i="27"/>
  <c r="E86" i="27"/>
  <c r="X85" i="27"/>
  <c r="W85" i="27"/>
  <c r="V85" i="27"/>
  <c r="U85" i="27"/>
  <c r="T85" i="27"/>
  <c r="S85" i="27"/>
  <c r="R85" i="27"/>
  <c r="Q85" i="27"/>
  <c r="L85" i="27"/>
  <c r="K85" i="27"/>
  <c r="J85" i="27"/>
  <c r="I85" i="27"/>
  <c r="H85" i="27"/>
  <c r="G85" i="27"/>
  <c r="F85" i="27"/>
  <c r="E85" i="27"/>
  <c r="X84" i="27"/>
  <c r="W84" i="27"/>
  <c r="V84" i="27"/>
  <c r="U84" i="27"/>
  <c r="T84" i="27"/>
  <c r="S84" i="27"/>
  <c r="R84" i="27"/>
  <c r="Q84" i="27"/>
  <c r="L84" i="27"/>
  <c r="K84" i="27"/>
  <c r="J84" i="27"/>
  <c r="I84" i="27"/>
  <c r="H84" i="27"/>
  <c r="G84" i="27"/>
  <c r="F84" i="27"/>
  <c r="E84" i="27"/>
  <c r="X83" i="27"/>
  <c r="W83" i="27"/>
  <c r="V83" i="27"/>
  <c r="U83" i="27"/>
  <c r="T83" i="27"/>
  <c r="S83" i="27"/>
  <c r="R83" i="27"/>
  <c r="Q83" i="27"/>
  <c r="L83" i="27"/>
  <c r="K83" i="27"/>
  <c r="J83" i="27"/>
  <c r="I83" i="27"/>
  <c r="H83" i="27"/>
  <c r="G83" i="27"/>
  <c r="F83" i="27"/>
  <c r="E83" i="27"/>
  <c r="X82" i="27"/>
  <c r="W82" i="27"/>
  <c r="V82" i="27"/>
  <c r="U82" i="27"/>
  <c r="T82" i="27"/>
  <c r="S82" i="27"/>
  <c r="R82" i="27"/>
  <c r="Q82" i="27"/>
  <c r="L82" i="27"/>
  <c r="K82" i="27"/>
  <c r="J82" i="27"/>
  <c r="I82" i="27"/>
  <c r="H82" i="27"/>
  <c r="G82" i="27"/>
  <c r="F82" i="27"/>
  <c r="E82" i="27"/>
  <c r="X81" i="27"/>
  <c r="W81" i="27"/>
  <c r="V81" i="27"/>
  <c r="U81" i="27"/>
  <c r="T81" i="27"/>
  <c r="S81" i="27"/>
  <c r="R81" i="27"/>
  <c r="Q81" i="27"/>
  <c r="L81" i="27"/>
  <c r="K81" i="27"/>
  <c r="J81" i="27"/>
  <c r="I81" i="27"/>
  <c r="H81" i="27"/>
  <c r="G81" i="27"/>
  <c r="F81" i="27"/>
  <c r="E81" i="27"/>
  <c r="X80" i="27"/>
  <c r="W80" i="27"/>
  <c r="V80" i="27"/>
  <c r="U80" i="27"/>
  <c r="T80" i="27"/>
  <c r="S80" i="27"/>
  <c r="R80" i="27"/>
  <c r="Q80" i="27"/>
  <c r="L80" i="27"/>
  <c r="K80" i="27"/>
  <c r="J80" i="27"/>
  <c r="I80" i="27"/>
  <c r="H80" i="27"/>
  <c r="G80" i="27"/>
  <c r="F80" i="27"/>
  <c r="E80" i="27"/>
  <c r="X79" i="27"/>
  <c r="W79" i="27"/>
  <c r="V79" i="27"/>
  <c r="U79" i="27"/>
  <c r="T79" i="27"/>
  <c r="S79" i="27"/>
  <c r="R79" i="27"/>
  <c r="Q79" i="27"/>
  <c r="L79" i="27"/>
  <c r="K79" i="27"/>
  <c r="J79" i="27"/>
  <c r="I79" i="27"/>
  <c r="H79" i="27"/>
  <c r="G79" i="27"/>
  <c r="F79" i="27"/>
  <c r="E79" i="27"/>
  <c r="X78" i="27"/>
  <c r="W78" i="27"/>
  <c r="V78" i="27"/>
  <c r="U78" i="27"/>
  <c r="T78" i="27"/>
  <c r="S78" i="27"/>
  <c r="R78" i="27"/>
  <c r="Q78" i="27"/>
  <c r="L78" i="27"/>
  <c r="K78" i="27"/>
  <c r="J78" i="27"/>
  <c r="I78" i="27"/>
  <c r="H78" i="27"/>
  <c r="G78" i="27"/>
  <c r="F78" i="27"/>
  <c r="E78" i="27"/>
  <c r="X77" i="27"/>
  <c r="W77" i="27"/>
  <c r="V77" i="27"/>
  <c r="U77" i="27"/>
  <c r="T77" i="27"/>
  <c r="S77" i="27"/>
  <c r="R77" i="27"/>
  <c r="Q77" i="27"/>
  <c r="L77" i="27"/>
  <c r="K77" i="27"/>
  <c r="J77" i="27"/>
  <c r="I77" i="27"/>
  <c r="H77" i="27"/>
  <c r="G77" i="27"/>
  <c r="F77" i="27"/>
  <c r="E77" i="27"/>
  <c r="X76" i="27"/>
  <c r="W76" i="27"/>
  <c r="V76" i="27"/>
  <c r="U76" i="27"/>
  <c r="T76" i="27"/>
  <c r="S76" i="27"/>
  <c r="R76" i="27"/>
  <c r="Q76" i="27"/>
  <c r="L76" i="27"/>
  <c r="K76" i="27"/>
  <c r="J76" i="27"/>
  <c r="I76" i="27"/>
  <c r="H76" i="27"/>
  <c r="G76" i="27"/>
  <c r="F76" i="27"/>
  <c r="E76" i="27"/>
  <c r="X75" i="27"/>
  <c r="W75" i="27"/>
  <c r="V75" i="27"/>
  <c r="U75" i="27"/>
  <c r="T75" i="27"/>
  <c r="S75" i="27"/>
  <c r="R75" i="27"/>
  <c r="Q75" i="27"/>
  <c r="L75" i="27"/>
  <c r="K75" i="27"/>
  <c r="J75" i="27"/>
  <c r="I75" i="27"/>
  <c r="H75" i="27"/>
  <c r="G75" i="27"/>
  <c r="F75" i="27"/>
  <c r="E75" i="27"/>
  <c r="X74" i="27"/>
  <c r="W74" i="27"/>
  <c r="V74" i="27"/>
  <c r="U74" i="27"/>
  <c r="T74" i="27"/>
  <c r="S74" i="27"/>
  <c r="R74" i="27"/>
  <c r="Q74" i="27"/>
  <c r="L74" i="27"/>
  <c r="K74" i="27"/>
  <c r="J74" i="27"/>
  <c r="I74" i="27"/>
  <c r="H74" i="27"/>
  <c r="G74" i="27"/>
  <c r="F74" i="27"/>
  <c r="E74" i="27"/>
  <c r="X73" i="27"/>
  <c r="W73" i="27"/>
  <c r="V73" i="27"/>
  <c r="U73" i="27"/>
  <c r="T73" i="27"/>
  <c r="S73" i="27"/>
  <c r="R73" i="27"/>
  <c r="Q73" i="27"/>
  <c r="L73" i="27"/>
  <c r="K73" i="27"/>
  <c r="J73" i="27"/>
  <c r="I73" i="27"/>
  <c r="H73" i="27"/>
  <c r="G73" i="27"/>
  <c r="F73" i="27"/>
  <c r="E73" i="27"/>
  <c r="X72" i="27"/>
  <c r="W72" i="27"/>
  <c r="V72" i="27"/>
  <c r="U72" i="27"/>
  <c r="T72" i="27"/>
  <c r="S72" i="27"/>
  <c r="R72" i="27"/>
  <c r="Q72" i="27"/>
  <c r="L72" i="27"/>
  <c r="K72" i="27"/>
  <c r="J72" i="27"/>
  <c r="I72" i="27"/>
  <c r="H72" i="27"/>
  <c r="G72" i="27"/>
  <c r="F72" i="27"/>
  <c r="E72" i="27"/>
  <c r="X71" i="27"/>
  <c r="W71" i="27"/>
  <c r="V71" i="27"/>
  <c r="U71" i="27"/>
  <c r="T71" i="27"/>
  <c r="S71" i="27"/>
  <c r="R71" i="27"/>
  <c r="Q71" i="27"/>
  <c r="L71" i="27"/>
  <c r="K71" i="27"/>
  <c r="J71" i="27"/>
  <c r="I71" i="27"/>
  <c r="H71" i="27"/>
  <c r="G71" i="27"/>
  <c r="F71" i="27"/>
  <c r="E71" i="27"/>
  <c r="X70" i="27"/>
  <c r="W70" i="27"/>
  <c r="V70" i="27"/>
  <c r="U70" i="27"/>
  <c r="T70" i="27"/>
  <c r="S70" i="27"/>
  <c r="R70" i="27"/>
  <c r="Q70" i="27"/>
  <c r="L70" i="27"/>
  <c r="K70" i="27"/>
  <c r="J70" i="27"/>
  <c r="I70" i="27"/>
  <c r="H70" i="27"/>
  <c r="G70" i="27"/>
  <c r="F70" i="27"/>
  <c r="E70" i="27"/>
  <c r="X69" i="27"/>
  <c r="W69" i="27"/>
  <c r="V69" i="27"/>
  <c r="U69" i="27"/>
  <c r="T69" i="27"/>
  <c r="S69" i="27"/>
  <c r="R69" i="27"/>
  <c r="Q69" i="27"/>
  <c r="L69" i="27"/>
  <c r="K69" i="27"/>
  <c r="J69" i="27"/>
  <c r="I69" i="27"/>
  <c r="H69" i="27"/>
  <c r="G69" i="27"/>
  <c r="F69" i="27"/>
  <c r="E69" i="27"/>
  <c r="X68" i="27"/>
  <c r="W68" i="27"/>
  <c r="V68" i="27"/>
  <c r="U68" i="27"/>
  <c r="T68" i="27"/>
  <c r="S68" i="27"/>
  <c r="R68" i="27"/>
  <c r="Q68" i="27"/>
  <c r="L68" i="27"/>
  <c r="K68" i="27"/>
  <c r="J68" i="27"/>
  <c r="I68" i="27"/>
  <c r="H68" i="27"/>
  <c r="G68" i="27"/>
  <c r="F68" i="27"/>
  <c r="E68" i="27"/>
  <c r="X67" i="27"/>
  <c r="W67" i="27"/>
  <c r="V67" i="27"/>
  <c r="U67" i="27"/>
  <c r="T67" i="27"/>
  <c r="S67" i="27"/>
  <c r="R67" i="27"/>
  <c r="Q67" i="27"/>
  <c r="L67" i="27"/>
  <c r="K67" i="27"/>
  <c r="J67" i="27"/>
  <c r="I67" i="27"/>
  <c r="H67" i="27"/>
  <c r="G67" i="27"/>
  <c r="F67" i="27"/>
  <c r="E67" i="27"/>
  <c r="X66" i="27"/>
  <c r="W66" i="27"/>
  <c r="V66" i="27"/>
  <c r="U66" i="27"/>
  <c r="T66" i="27"/>
  <c r="S66" i="27"/>
  <c r="R66" i="27"/>
  <c r="Q66" i="27"/>
  <c r="L66" i="27"/>
  <c r="K66" i="27"/>
  <c r="J66" i="27"/>
  <c r="I66" i="27"/>
  <c r="H66" i="27"/>
  <c r="G66" i="27"/>
  <c r="F66" i="27"/>
  <c r="E66" i="27"/>
  <c r="X65" i="27"/>
  <c r="W65" i="27"/>
  <c r="V65" i="27"/>
  <c r="U65" i="27"/>
  <c r="T65" i="27"/>
  <c r="S65" i="27"/>
  <c r="R65" i="27"/>
  <c r="Q65" i="27"/>
  <c r="L65" i="27"/>
  <c r="K65" i="27"/>
  <c r="J65" i="27"/>
  <c r="I65" i="27"/>
  <c r="H65" i="27"/>
  <c r="G65" i="27"/>
  <c r="F65" i="27"/>
  <c r="E65" i="27"/>
  <c r="X64" i="27"/>
  <c r="W64" i="27"/>
  <c r="V64" i="27"/>
  <c r="U64" i="27"/>
  <c r="T64" i="27"/>
  <c r="S64" i="27"/>
  <c r="R64" i="27"/>
  <c r="Q64" i="27"/>
  <c r="L64" i="27"/>
  <c r="K64" i="27"/>
  <c r="J64" i="27"/>
  <c r="I64" i="27"/>
  <c r="H64" i="27"/>
  <c r="G64" i="27"/>
  <c r="F64" i="27"/>
  <c r="E64" i="27"/>
  <c r="X63" i="27"/>
  <c r="W63" i="27"/>
  <c r="V63" i="27"/>
  <c r="U63" i="27"/>
  <c r="T63" i="27"/>
  <c r="S63" i="27"/>
  <c r="R63" i="27"/>
  <c r="Q63" i="27"/>
  <c r="L63" i="27"/>
  <c r="K63" i="27"/>
  <c r="J63" i="27"/>
  <c r="I63" i="27"/>
  <c r="H63" i="27"/>
  <c r="G63" i="27"/>
  <c r="F63" i="27"/>
  <c r="E63" i="27"/>
  <c r="X62" i="27"/>
  <c r="W62" i="27"/>
  <c r="V62" i="27"/>
  <c r="U62" i="27"/>
  <c r="T62" i="27"/>
  <c r="S62" i="27"/>
  <c r="R62" i="27"/>
  <c r="Q62" i="27"/>
  <c r="L62" i="27"/>
  <c r="K62" i="27"/>
  <c r="J62" i="27"/>
  <c r="I62" i="27"/>
  <c r="H62" i="27"/>
  <c r="G62" i="27"/>
  <c r="F62" i="27"/>
  <c r="E62" i="27"/>
  <c r="X61" i="27"/>
  <c r="W61" i="27"/>
  <c r="V61" i="27"/>
  <c r="U61" i="27"/>
  <c r="T61" i="27"/>
  <c r="S61" i="27"/>
  <c r="R61" i="27"/>
  <c r="Q61" i="27"/>
  <c r="L61" i="27"/>
  <c r="K61" i="27"/>
  <c r="J61" i="27"/>
  <c r="I61" i="27"/>
  <c r="H61" i="27"/>
  <c r="G61" i="27"/>
  <c r="F61" i="27"/>
  <c r="E61" i="27"/>
  <c r="X60" i="27"/>
  <c r="W60" i="27"/>
  <c r="V60" i="27"/>
  <c r="U60" i="27"/>
  <c r="T60" i="27"/>
  <c r="S60" i="27"/>
  <c r="R60" i="27"/>
  <c r="Q60" i="27"/>
  <c r="L60" i="27"/>
  <c r="K60" i="27"/>
  <c r="J60" i="27"/>
  <c r="I60" i="27"/>
  <c r="H60" i="27"/>
  <c r="G60" i="27"/>
  <c r="F60" i="27"/>
  <c r="E60" i="27"/>
  <c r="X59" i="27"/>
  <c r="W59" i="27"/>
  <c r="V59" i="27"/>
  <c r="U59" i="27"/>
  <c r="T59" i="27"/>
  <c r="S59" i="27"/>
  <c r="R59" i="27"/>
  <c r="Q59" i="27"/>
  <c r="L59" i="27"/>
  <c r="K59" i="27"/>
  <c r="J59" i="27"/>
  <c r="I59" i="27"/>
  <c r="H59" i="27"/>
  <c r="G59" i="27"/>
  <c r="F59" i="27"/>
  <c r="E59" i="27"/>
  <c r="X58" i="27"/>
  <c r="W58" i="27"/>
  <c r="V58" i="27"/>
  <c r="U58" i="27"/>
  <c r="T58" i="27"/>
  <c r="S58" i="27"/>
  <c r="R58" i="27"/>
  <c r="Q58" i="27"/>
  <c r="L58" i="27"/>
  <c r="K58" i="27"/>
  <c r="J58" i="27"/>
  <c r="I58" i="27"/>
  <c r="H58" i="27"/>
  <c r="G58" i="27"/>
  <c r="F58" i="27"/>
  <c r="E58" i="27"/>
  <c r="X57" i="27"/>
  <c r="W57" i="27"/>
  <c r="V57" i="27"/>
  <c r="U57" i="27"/>
  <c r="T57" i="27"/>
  <c r="S57" i="27"/>
  <c r="R57" i="27"/>
  <c r="Q57" i="27"/>
  <c r="L57" i="27"/>
  <c r="K57" i="27"/>
  <c r="J57" i="27"/>
  <c r="I57" i="27"/>
  <c r="H57" i="27"/>
  <c r="G57" i="27"/>
  <c r="F57" i="27"/>
  <c r="E57" i="27"/>
  <c r="X56" i="27"/>
  <c r="W56" i="27"/>
  <c r="V56" i="27"/>
  <c r="U56" i="27"/>
  <c r="T56" i="27"/>
  <c r="S56" i="27"/>
  <c r="R56" i="27"/>
  <c r="Q56" i="27"/>
  <c r="L56" i="27"/>
  <c r="K56" i="27"/>
  <c r="J56" i="27"/>
  <c r="I56" i="27"/>
  <c r="H56" i="27"/>
  <c r="G56" i="27"/>
  <c r="F56" i="27"/>
  <c r="E56" i="27"/>
  <c r="X55" i="27"/>
  <c r="W55" i="27"/>
  <c r="V55" i="27"/>
  <c r="U55" i="27"/>
  <c r="T55" i="27"/>
  <c r="S55" i="27"/>
  <c r="R55" i="27"/>
  <c r="Q55" i="27"/>
  <c r="L55" i="27"/>
  <c r="K55" i="27"/>
  <c r="J55" i="27"/>
  <c r="I55" i="27"/>
  <c r="H55" i="27"/>
  <c r="G55" i="27"/>
  <c r="F55" i="27"/>
  <c r="E55" i="27"/>
  <c r="X54" i="27"/>
  <c r="W54" i="27"/>
  <c r="V54" i="27"/>
  <c r="U54" i="27"/>
  <c r="T54" i="27"/>
  <c r="S54" i="27"/>
  <c r="R54" i="27"/>
  <c r="Q54" i="27"/>
  <c r="L54" i="27"/>
  <c r="K54" i="27"/>
  <c r="J54" i="27"/>
  <c r="I54" i="27"/>
  <c r="H54" i="27"/>
  <c r="G54" i="27"/>
  <c r="F54" i="27"/>
  <c r="E54" i="27"/>
  <c r="X53" i="27"/>
  <c r="W53" i="27"/>
  <c r="V53" i="27"/>
  <c r="U53" i="27"/>
  <c r="T53" i="27"/>
  <c r="S53" i="27"/>
  <c r="R53" i="27"/>
  <c r="Q53" i="27"/>
  <c r="L53" i="27"/>
  <c r="K53" i="27"/>
  <c r="J53" i="27"/>
  <c r="I53" i="27"/>
  <c r="H53" i="27"/>
  <c r="G53" i="27"/>
  <c r="F53" i="27"/>
  <c r="E53" i="27"/>
  <c r="X52" i="27"/>
  <c r="W52" i="27"/>
  <c r="V52" i="27"/>
  <c r="U52" i="27"/>
  <c r="T52" i="27"/>
  <c r="S52" i="27"/>
  <c r="R52" i="27"/>
  <c r="Q52" i="27"/>
  <c r="L52" i="27"/>
  <c r="K52" i="27"/>
  <c r="J52" i="27"/>
  <c r="I52" i="27"/>
  <c r="H52" i="27"/>
  <c r="G52" i="27"/>
  <c r="F52" i="27"/>
  <c r="E52" i="27"/>
  <c r="X51" i="27"/>
  <c r="W51" i="27"/>
  <c r="V51" i="27"/>
  <c r="U51" i="27"/>
  <c r="T51" i="27"/>
  <c r="S51" i="27"/>
  <c r="R51" i="27"/>
  <c r="Q51" i="27"/>
  <c r="L51" i="27"/>
  <c r="K51" i="27"/>
  <c r="J51" i="27"/>
  <c r="I51" i="27"/>
  <c r="H51" i="27"/>
  <c r="G51" i="27"/>
  <c r="F51" i="27"/>
  <c r="E51" i="27"/>
  <c r="X50" i="27"/>
  <c r="W50" i="27"/>
  <c r="V50" i="27"/>
  <c r="U50" i="27"/>
  <c r="T50" i="27"/>
  <c r="S50" i="27"/>
  <c r="R50" i="27"/>
  <c r="Q50" i="27"/>
  <c r="L50" i="27"/>
  <c r="K50" i="27"/>
  <c r="J50" i="27"/>
  <c r="I50" i="27"/>
  <c r="H50" i="27"/>
  <c r="G50" i="27"/>
  <c r="F50" i="27"/>
  <c r="E50" i="27"/>
  <c r="X49" i="27"/>
  <c r="W49" i="27"/>
  <c r="V49" i="27"/>
  <c r="U49" i="27"/>
  <c r="T49" i="27"/>
  <c r="S49" i="27"/>
  <c r="R49" i="27"/>
  <c r="Q49" i="27"/>
  <c r="L49" i="27"/>
  <c r="K49" i="27"/>
  <c r="J49" i="27"/>
  <c r="I49" i="27"/>
  <c r="H49" i="27"/>
  <c r="G49" i="27"/>
  <c r="F49" i="27"/>
  <c r="E49" i="27"/>
  <c r="X48" i="27"/>
  <c r="W48" i="27"/>
  <c r="V48" i="27"/>
  <c r="U48" i="27"/>
  <c r="T48" i="27"/>
  <c r="S48" i="27"/>
  <c r="R48" i="27"/>
  <c r="Q48" i="27"/>
  <c r="L48" i="27"/>
  <c r="K48" i="27"/>
  <c r="J48" i="27"/>
  <c r="I48" i="27"/>
  <c r="H48" i="27"/>
  <c r="G48" i="27"/>
  <c r="F48" i="27"/>
  <c r="E48" i="27"/>
  <c r="X47" i="27"/>
  <c r="W47" i="27"/>
  <c r="V47" i="27"/>
  <c r="U47" i="27"/>
  <c r="T47" i="27"/>
  <c r="S47" i="27"/>
  <c r="R47" i="27"/>
  <c r="Q47" i="27"/>
  <c r="L47" i="27"/>
  <c r="K47" i="27"/>
  <c r="J47" i="27"/>
  <c r="I47" i="27"/>
  <c r="H47" i="27"/>
  <c r="G47" i="27"/>
  <c r="F47" i="27"/>
  <c r="E47" i="27"/>
  <c r="X46" i="27"/>
  <c r="W46" i="27"/>
  <c r="V46" i="27"/>
  <c r="U46" i="27"/>
  <c r="T46" i="27"/>
  <c r="S46" i="27"/>
  <c r="R46" i="27"/>
  <c r="Q46" i="27"/>
  <c r="L46" i="27"/>
  <c r="K46" i="27"/>
  <c r="J46" i="27"/>
  <c r="I46" i="27"/>
  <c r="H46" i="27"/>
  <c r="G46" i="27"/>
  <c r="F46" i="27"/>
  <c r="E46" i="27"/>
  <c r="X45" i="27"/>
  <c r="W45" i="27"/>
  <c r="V45" i="27"/>
  <c r="U45" i="27"/>
  <c r="T45" i="27"/>
  <c r="S45" i="27"/>
  <c r="R45" i="27"/>
  <c r="Q45" i="27"/>
  <c r="L45" i="27"/>
  <c r="K45" i="27"/>
  <c r="J45" i="27"/>
  <c r="I45" i="27"/>
  <c r="H45" i="27"/>
  <c r="G45" i="27"/>
  <c r="F45" i="27"/>
  <c r="E45" i="27"/>
  <c r="X44" i="27"/>
  <c r="W44" i="27"/>
  <c r="V44" i="27"/>
  <c r="U44" i="27"/>
  <c r="T44" i="27"/>
  <c r="S44" i="27"/>
  <c r="R44" i="27"/>
  <c r="Q44" i="27"/>
  <c r="L44" i="27"/>
  <c r="K44" i="27"/>
  <c r="J44" i="27"/>
  <c r="I44" i="27"/>
  <c r="H44" i="27"/>
  <c r="G44" i="27"/>
  <c r="F44" i="27"/>
  <c r="E44" i="27"/>
  <c r="X43" i="27"/>
  <c r="W43" i="27"/>
  <c r="V43" i="27"/>
  <c r="U43" i="27"/>
  <c r="T43" i="27"/>
  <c r="S43" i="27"/>
  <c r="R43" i="27"/>
  <c r="Q43" i="27"/>
  <c r="L43" i="27"/>
  <c r="K43" i="27"/>
  <c r="J43" i="27"/>
  <c r="I43" i="27"/>
  <c r="H43" i="27"/>
  <c r="G43" i="27"/>
  <c r="F43" i="27"/>
  <c r="E43" i="27"/>
  <c r="X42" i="27"/>
  <c r="W42" i="27"/>
  <c r="V42" i="27"/>
  <c r="U42" i="27"/>
  <c r="T42" i="27"/>
  <c r="S42" i="27"/>
  <c r="R42" i="27"/>
  <c r="Q42" i="27"/>
  <c r="L42" i="27"/>
  <c r="K42" i="27"/>
  <c r="J42" i="27"/>
  <c r="I42" i="27"/>
  <c r="H42" i="27"/>
  <c r="G42" i="27"/>
  <c r="F42" i="27"/>
  <c r="E42" i="27"/>
  <c r="X41" i="27"/>
  <c r="W41" i="27"/>
  <c r="V41" i="27"/>
  <c r="U41" i="27"/>
  <c r="T41" i="27"/>
  <c r="S41" i="27"/>
  <c r="R41" i="27"/>
  <c r="Q41" i="27"/>
  <c r="L41" i="27"/>
  <c r="K41" i="27"/>
  <c r="J41" i="27"/>
  <c r="I41" i="27"/>
  <c r="H41" i="27"/>
  <c r="G41" i="27"/>
  <c r="F41" i="27"/>
  <c r="E41" i="27"/>
  <c r="X40" i="27"/>
  <c r="W40" i="27"/>
  <c r="V40" i="27"/>
  <c r="U40" i="27"/>
  <c r="T40" i="27"/>
  <c r="S40" i="27"/>
  <c r="R40" i="27"/>
  <c r="Q40" i="27"/>
  <c r="L40" i="27"/>
  <c r="K40" i="27"/>
  <c r="J40" i="27"/>
  <c r="I40" i="27"/>
  <c r="H40" i="27"/>
  <c r="G40" i="27"/>
  <c r="F40" i="27"/>
  <c r="E40" i="27"/>
  <c r="X39" i="27"/>
  <c r="W39" i="27"/>
  <c r="V39" i="27"/>
  <c r="U39" i="27"/>
  <c r="T39" i="27"/>
  <c r="S39" i="27"/>
  <c r="R39" i="27"/>
  <c r="Q39" i="27"/>
  <c r="L39" i="27"/>
  <c r="K39" i="27"/>
  <c r="J39" i="27"/>
  <c r="I39" i="27"/>
  <c r="H39" i="27"/>
  <c r="G39" i="27"/>
  <c r="F39" i="27"/>
  <c r="E39" i="27"/>
  <c r="X38" i="27"/>
  <c r="W38" i="27"/>
  <c r="V38" i="27"/>
  <c r="U38" i="27"/>
  <c r="T38" i="27"/>
  <c r="S38" i="27"/>
  <c r="R38" i="27"/>
  <c r="Q38" i="27"/>
  <c r="L38" i="27"/>
  <c r="K38" i="27"/>
  <c r="J38" i="27"/>
  <c r="I38" i="27"/>
  <c r="H38" i="27"/>
  <c r="G38" i="27"/>
  <c r="F38" i="27"/>
  <c r="E38" i="27"/>
  <c r="X37" i="27"/>
  <c r="W37" i="27"/>
  <c r="V37" i="27"/>
  <c r="U37" i="27"/>
  <c r="T37" i="27"/>
  <c r="S37" i="27"/>
  <c r="R37" i="27"/>
  <c r="Q37" i="27"/>
  <c r="L37" i="27"/>
  <c r="K37" i="27"/>
  <c r="J37" i="27"/>
  <c r="I37" i="27"/>
  <c r="H37" i="27"/>
  <c r="G37" i="27"/>
  <c r="F37" i="27"/>
  <c r="E37" i="27"/>
  <c r="X36" i="27"/>
  <c r="W36" i="27"/>
  <c r="V36" i="27"/>
  <c r="U36" i="27"/>
  <c r="T36" i="27"/>
  <c r="S36" i="27"/>
  <c r="R36" i="27"/>
  <c r="Q36" i="27"/>
  <c r="L36" i="27"/>
  <c r="K36" i="27"/>
  <c r="J36" i="27"/>
  <c r="I36" i="27"/>
  <c r="H36" i="27"/>
  <c r="G36" i="27"/>
  <c r="F36" i="27"/>
  <c r="E36" i="27"/>
  <c r="X35" i="27"/>
  <c r="W35" i="27"/>
  <c r="V35" i="27"/>
  <c r="U35" i="27"/>
  <c r="T35" i="27"/>
  <c r="S35" i="27"/>
  <c r="R35" i="27"/>
  <c r="Q35" i="27"/>
  <c r="L35" i="27"/>
  <c r="K35" i="27"/>
  <c r="J35" i="27"/>
  <c r="I35" i="27"/>
  <c r="H35" i="27"/>
  <c r="G35" i="27"/>
  <c r="F35" i="27"/>
  <c r="E35" i="27"/>
  <c r="X34" i="27"/>
  <c r="W34" i="27"/>
  <c r="V34" i="27"/>
  <c r="U34" i="27"/>
  <c r="T34" i="27"/>
  <c r="S34" i="27"/>
  <c r="R34" i="27"/>
  <c r="Q34" i="27"/>
  <c r="L34" i="27"/>
  <c r="K34" i="27"/>
  <c r="J34" i="27"/>
  <c r="I34" i="27"/>
  <c r="H34" i="27"/>
  <c r="G34" i="27"/>
  <c r="F34" i="27"/>
  <c r="E34" i="27"/>
  <c r="X33" i="27"/>
  <c r="W33" i="27"/>
  <c r="V33" i="27"/>
  <c r="U33" i="27"/>
  <c r="T33" i="27"/>
  <c r="S33" i="27"/>
  <c r="R33" i="27"/>
  <c r="Q33" i="27"/>
  <c r="L33" i="27"/>
  <c r="K33" i="27"/>
  <c r="J33" i="27"/>
  <c r="I33" i="27"/>
  <c r="H33" i="27"/>
  <c r="G33" i="27"/>
  <c r="F33" i="27"/>
  <c r="E33" i="27"/>
  <c r="X32" i="27"/>
  <c r="W32" i="27"/>
  <c r="V32" i="27"/>
  <c r="U32" i="27"/>
  <c r="T32" i="27"/>
  <c r="S32" i="27"/>
  <c r="R32" i="27"/>
  <c r="Q32" i="27"/>
  <c r="L32" i="27"/>
  <c r="K32" i="27"/>
  <c r="J32" i="27"/>
  <c r="I32" i="27"/>
  <c r="H32" i="27"/>
  <c r="G32" i="27"/>
  <c r="F32" i="27"/>
  <c r="E32" i="27"/>
  <c r="X31" i="27"/>
  <c r="W31" i="27"/>
  <c r="V31" i="27"/>
  <c r="U31" i="27"/>
  <c r="T31" i="27"/>
  <c r="S31" i="27"/>
  <c r="R31" i="27"/>
  <c r="Q31" i="27"/>
  <c r="L31" i="27"/>
  <c r="K31" i="27"/>
  <c r="J31" i="27"/>
  <c r="I31" i="27"/>
  <c r="H31" i="27"/>
  <c r="G31" i="27"/>
  <c r="F31" i="27"/>
  <c r="E31" i="27"/>
  <c r="X30" i="27"/>
  <c r="W30" i="27"/>
  <c r="V30" i="27"/>
  <c r="U30" i="27"/>
  <c r="T30" i="27"/>
  <c r="S30" i="27"/>
  <c r="R30" i="27"/>
  <c r="Q30" i="27"/>
  <c r="L30" i="27"/>
  <c r="K30" i="27"/>
  <c r="J30" i="27"/>
  <c r="I30" i="27"/>
  <c r="H30" i="27"/>
  <c r="G30" i="27"/>
  <c r="F30" i="27"/>
  <c r="E30" i="27"/>
  <c r="X29" i="27"/>
  <c r="W29" i="27"/>
  <c r="V29" i="27"/>
  <c r="U29" i="27"/>
  <c r="T29" i="27"/>
  <c r="S29" i="27"/>
  <c r="R29" i="27"/>
  <c r="Q29" i="27"/>
  <c r="L29" i="27"/>
  <c r="K29" i="27"/>
  <c r="J29" i="27"/>
  <c r="I29" i="27"/>
  <c r="H29" i="27"/>
  <c r="G29" i="27"/>
  <c r="F29" i="27"/>
  <c r="E29" i="27"/>
  <c r="X28" i="27"/>
  <c r="W28" i="27"/>
  <c r="V28" i="27"/>
  <c r="U28" i="27"/>
  <c r="T28" i="27"/>
  <c r="S28" i="27"/>
  <c r="S4" i="27" s="1"/>
  <c r="R28" i="27"/>
  <c r="Q28" i="27"/>
  <c r="L28" i="27"/>
  <c r="K28" i="27"/>
  <c r="J28" i="27"/>
  <c r="I28" i="27"/>
  <c r="H28" i="27"/>
  <c r="G28" i="27"/>
  <c r="G4" i="27" s="1"/>
  <c r="F28" i="27"/>
  <c r="E28" i="27"/>
  <c r="X27" i="27"/>
  <c r="W27" i="27"/>
  <c r="V27" i="27"/>
  <c r="U27" i="27"/>
  <c r="T27" i="27"/>
  <c r="S27" i="27"/>
  <c r="R27" i="27"/>
  <c r="Q27" i="27"/>
  <c r="L27" i="27"/>
  <c r="K27" i="27"/>
  <c r="J27" i="27"/>
  <c r="I27" i="27"/>
  <c r="H27" i="27"/>
  <c r="G27" i="27"/>
  <c r="F27" i="27"/>
  <c r="E27" i="27"/>
  <c r="X26" i="27"/>
  <c r="W26" i="27"/>
  <c r="V26" i="27"/>
  <c r="U26" i="27"/>
  <c r="T26" i="27"/>
  <c r="S26" i="27"/>
  <c r="R26" i="27"/>
  <c r="Q26" i="27"/>
  <c r="L26" i="27"/>
  <c r="K26" i="27"/>
  <c r="J26" i="27"/>
  <c r="I26" i="27"/>
  <c r="H26" i="27"/>
  <c r="G26" i="27"/>
  <c r="F26" i="27"/>
  <c r="E26" i="27"/>
  <c r="X25" i="27"/>
  <c r="W25" i="27"/>
  <c r="V25" i="27"/>
  <c r="U25" i="27"/>
  <c r="T25" i="27"/>
  <c r="S25" i="27"/>
  <c r="R25" i="27"/>
  <c r="Q25" i="27"/>
  <c r="L25" i="27"/>
  <c r="K25" i="27"/>
  <c r="J25" i="27"/>
  <c r="I25" i="27"/>
  <c r="H25" i="27"/>
  <c r="G25" i="27"/>
  <c r="F25" i="27"/>
  <c r="E25" i="27"/>
  <c r="X24" i="27"/>
  <c r="W24" i="27"/>
  <c r="V24" i="27"/>
  <c r="U24" i="27"/>
  <c r="T24" i="27"/>
  <c r="S24" i="27"/>
  <c r="R24" i="27"/>
  <c r="Q24" i="27"/>
  <c r="L24" i="27"/>
  <c r="K24" i="27"/>
  <c r="J24" i="27"/>
  <c r="I24" i="27"/>
  <c r="H24" i="27"/>
  <c r="G24" i="27"/>
  <c r="F24" i="27"/>
  <c r="E24" i="27"/>
  <c r="X23" i="27"/>
  <c r="W23" i="27"/>
  <c r="V23" i="27"/>
  <c r="U23" i="27"/>
  <c r="T23" i="27"/>
  <c r="S23" i="27"/>
  <c r="R23" i="27"/>
  <c r="Q23" i="27"/>
  <c r="L23" i="27"/>
  <c r="K23" i="27"/>
  <c r="J23" i="27"/>
  <c r="I23" i="27"/>
  <c r="H23" i="27"/>
  <c r="G23" i="27"/>
  <c r="F23" i="27"/>
  <c r="E23" i="27"/>
  <c r="X22" i="27"/>
  <c r="W22" i="27"/>
  <c r="V22" i="27"/>
  <c r="U22" i="27"/>
  <c r="T22" i="27"/>
  <c r="S22" i="27"/>
  <c r="R22" i="27"/>
  <c r="Q22" i="27"/>
  <c r="L22" i="27"/>
  <c r="K22" i="27"/>
  <c r="J22" i="27"/>
  <c r="I22" i="27"/>
  <c r="H22" i="27"/>
  <c r="G22" i="27"/>
  <c r="F22" i="27"/>
  <c r="E22" i="27"/>
  <c r="X21" i="27"/>
  <c r="W21" i="27"/>
  <c r="V21" i="27"/>
  <c r="U21" i="27"/>
  <c r="T21" i="27"/>
  <c r="S21" i="27"/>
  <c r="R21" i="27"/>
  <c r="Q21" i="27"/>
  <c r="L21" i="27"/>
  <c r="K21" i="27"/>
  <c r="J21" i="27"/>
  <c r="I21" i="27"/>
  <c r="H21" i="27"/>
  <c r="G21" i="27"/>
  <c r="F21" i="27"/>
  <c r="E21" i="27"/>
  <c r="X20" i="27"/>
  <c r="W20" i="27"/>
  <c r="V20" i="27"/>
  <c r="U20" i="27"/>
  <c r="T20" i="27"/>
  <c r="S20" i="27"/>
  <c r="R20" i="27"/>
  <c r="Q20" i="27"/>
  <c r="L20" i="27"/>
  <c r="K20" i="27"/>
  <c r="J20" i="27"/>
  <c r="I20" i="27"/>
  <c r="H20" i="27"/>
  <c r="G20" i="27"/>
  <c r="F20" i="27"/>
  <c r="E20" i="27"/>
  <c r="X19" i="27"/>
  <c r="W19" i="27"/>
  <c r="V19" i="27"/>
  <c r="U19" i="27"/>
  <c r="T19" i="27"/>
  <c r="S19" i="27"/>
  <c r="R19" i="27"/>
  <c r="Q19" i="27"/>
  <c r="L19" i="27"/>
  <c r="K19" i="27"/>
  <c r="J19" i="27"/>
  <c r="I19" i="27"/>
  <c r="H19" i="27"/>
  <c r="G19" i="27"/>
  <c r="F19" i="27"/>
  <c r="E19" i="27"/>
  <c r="X18" i="27"/>
  <c r="W18" i="27"/>
  <c r="V18" i="27"/>
  <c r="U18" i="27"/>
  <c r="T18" i="27"/>
  <c r="S18" i="27"/>
  <c r="R18" i="27"/>
  <c r="Q18" i="27"/>
  <c r="L18" i="27"/>
  <c r="K18" i="27"/>
  <c r="J18" i="27"/>
  <c r="I18" i="27"/>
  <c r="H18" i="27"/>
  <c r="G18" i="27"/>
  <c r="F18" i="27"/>
  <c r="E18" i="27"/>
  <c r="X17" i="27"/>
  <c r="W17" i="27"/>
  <c r="V17" i="27"/>
  <c r="U17" i="27"/>
  <c r="T17" i="27"/>
  <c r="S17" i="27"/>
  <c r="R17" i="27"/>
  <c r="Q17" i="27"/>
  <c r="L17" i="27"/>
  <c r="K17" i="27"/>
  <c r="J17" i="27"/>
  <c r="I17" i="27"/>
  <c r="H17" i="27"/>
  <c r="G17" i="27"/>
  <c r="F17" i="27"/>
  <c r="E17" i="27"/>
  <c r="X16" i="27"/>
  <c r="W16" i="27"/>
  <c r="V16" i="27"/>
  <c r="U16" i="27"/>
  <c r="T16" i="27"/>
  <c r="S16" i="27"/>
  <c r="R16" i="27"/>
  <c r="Q16" i="27"/>
  <c r="L16" i="27"/>
  <c r="K16" i="27"/>
  <c r="J16" i="27"/>
  <c r="I16" i="27"/>
  <c r="H16" i="27"/>
  <c r="G16" i="27"/>
  <c r="F16" i="27"/>
  <c r="E16" i="27"/>
  <c r="X15" i="27"/>
  <c r="W15" i="27"/>
  <c r="V15" i="27"/>
  <c r="U15" i="27"/>
  <c r="T15" i="27"/>
  <c r="S15" i="27"/>
  <c r="R15" i="27"/>
  <c r="Q15" i="27"/>
  <c r="L15" i="27"/>
  <c r="K15" i="27"/>
  <c r="J15" i="27"/>
  <c r="I15" i="27"/>
  <c r="H15" i="27"/>
  <c r="G15" i="27"/>
  <c r="F15" i="27"/>
  <c r="E15" i="27"/>
  <c r="X14" i="27"/>
  <c r="W14" i="27"/>
  <c r="V14" i="27"/>
  <c r="U14" i="27"/>
  <c r="T14" i="27"/>
  <c r="S14" i="27"/>
  <c r="R14" i="27"/>
  <c r="Q14" i="27"/>
  <c r="L14" i="27"/>
  <c r="K14" i="27"/>
  <c r="J14" i="27"/>
  <c r="I14" i="27"/>
  <c r="H14" i="27"/>
  <c r="G14" i="27"/>
  <c r="F14" i="27"/>
  <c r="E14" i="27"/>
  <c r="X13" i="27"/>
  <c r="W13" i="27"/>
  <c r="V13" i="27"/>
  <c r="U13" i="27"/>
  <c r="T13" i="27"/>
  <c r="S13" i="27"/>
  <c r="R13" i="27"/>
  <c r="Q13" i="27"/>
  <c r="L13" i="27"/>
  <c r="K13" i="27"/>
  <c r="J13" i="27"/>
  <c r="I13" i="27"/>
  <c r="H13" i="27"/>
  <c r="G13" i="27"/>
  <c r="F13" i="27"/>
  <c r="E13" i="27"/>
  <c r="X12" i="27"/>
  <c r="W12" i="27"/>
  <c r="V12" i="27"/>
  <c r="U12" i="27"/>
  <c r="T12" i="27"/>
  <c r="S12" i="27"/>
  <c r="R12" i="27"/>
  <c r="Q12" i="27"/>
  <c r="L12" i="27"/>
  <c r="K12" i="27"/>
  <c r="J12" i="27"/>
  <c r="I12" i="27"/>
  <c r="H12" i="27"/>
  <c r="G12" i="27"/>
  <c r="F12" i="27"/>
  <c r="E12" i="27"/>
  <c r="X11" i="27"/>
  <c r="W11" i="27"/>
  <c r="V11" i="27"/>
  <c r="U11" i="27"/>
  <c r="T11" i="27"/>
  <c r="S11" i="27"/>
  <c r="R11" i="27"/>
  <c r="Q11" i="27"/>
  <c r="L11" i="27"/>
  <c r="K11" i="27"/>
  <c r="J11" i="27"/>
  <c r="I11" i="27"/>
  <c r="H11" i="27"/>
  <c r="G11" i="27"/>
  <c r="F11" i="27"/>
  <c r="E11" i="27"/>
  <c r="X10" i="27"/>
  <c r="W10" i="27"/>
  <c r="V10" i="27"/>
  <c r="U10" i="27"/>
  <c r="T10" i="27"/>
  <c r="S10" i="27"/>
  <c r="R10" i="27"/>
  <c r="Q10" i="27"/>
  <c r="L10" i="27"/>
  <c r="K10" i="27"/>
  <c r="J10" i="27"/>
  <c r="I10" i="27"/>
  <c r="H10" i="27"/>
  <c r="G10" i="27"/>
  <c r="F10" i="27"/>
  <c r="E10" i="27"/>
  <c r="X9" i="27"/>
  <c r="W9" i="27"/>
  <c r="V9" i="27"/>
  <c r="U9" i="27"/>
  <c r="T9" i="27"/>
  <c r="S9" i="27"/>
  <c r="R9" i="27"/>
  <c r="Q9" i="27"/>
  <c r="L9" i="27"/>
  <c r="K9" i="27"/>
  <c r="J9" i="27"/>
  <c r="I9" i="27"/>
  <c r="H9" i="27"/>
  <c r="G9" i="27"/>
  <c r="F9" i="27"/>
  <c r="E9" i="27"/>
  <c r="X8" i="27"/>
  <c r="W8" i="27"/>
  <c r="V8" i="27"/>
  <c r="U8" i="27"/>
  <c r="T8" i="27"/>
  <c r="S8" i="27"/>
  <c r="R8" i="27"/>
  <c r="Q8" i="27"/>
  <c r="L8" i="27"/>
  <c r="K8" i="27"/>
  <c r="J8" i="27"/>
  <c r="I8" i="27"/>
  <c r="H8" i="27"/>
  <c r="G8" i="27"/>
  <c r="F8" i="27"/>
  <c r="E8" i="27"/>
  <c r="X7" i="27"/>
  <c r="W7" i="27"/>
  <c r="V7" i="27"/>
  <c r="U7" i="27"/>
  <c r="T7" i="27"/>
  <c r="S7" i="27"/>
  <c r="R7" i="27"/>
  <c r="Q7" i="27"/>
  <c r="L7" i="27"/>
  <c r="K7" i="27"/>
  <c r="J7" i="27"/>
  <c r="I7" i="27"/>
  <c r="H7" i="27"/>
  <c r="G7" i="27"/>
  <c r="F7" i="27"/>
  <c r="E7" i="27"/>
  <c r="X6" i="27"/>
  <c r="W6" i="27"/>
  <c r="V6" i="27"/>
  <c r="U6" i="27"/>
  <c r="T6" i="27"/>
  <c r="S6" i="27"/>
  <c r="R6" i="27"/>
  <c r="Q6" i="27"/>
  <c r="L6" i="27"/>
  <c r="K6" i="27"/>
  <c r="J6" i="27"/>
  <c r="I6" i="27"/>
  <c r="H6" i="27"/>
  <c r="G6" i="27"/>
  <c r="F6" i="27"/>
  <c r="E6" i="27"/>
  <c r="X5" i="27"/>
  <c r="W5" i="27"/>
  <c r="V5" i="27"/>
  <c r="U5" i="27"/>
  <c r="T5" i="27"/>
  <c r="S5" i="27"/>
  <c r="R5" i="27"/>
  <c r="Q5" i="27"/>
  <c r="L5" i="27"/>
  <c r="K5" i="27"/>
  <c r="J5" i="27"/>
  <c r="I5" i="27"/>
  <c r="H5" i="27"/>
  <c r="G5" i="27"/>
  <c r="F5" i="27"/>
  <c r="E5" i="27"/>
  <c r="X3" i="27"/>
  <c r="W3" i="27"/>
  <c r="V3" i="27"/>
  <c r="U3" i="27"/>
  <c r="T3" i="27"/>
  <c r="S3" i="27"/>
  <c r="R3" i="27"/>
  <c r="L3" i="27"/>
  <c r="K3" i="27"/>
  <c r="J3" i="27"/>
  <c r="I3" i="27"/>
  <c r="H3" i="27"/>
  <c r="G3" i="27"/>
  <c r="F3" i="27"/>
  <c r="X6" i="19" l="1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X77" i="19"/>
  <c r="X78" i="19"/>
  <c r="X79" i="19"/>
  <c r="X80" i="19"/>
  <c r="X81" i="19"/>
  <c r="X82" i="19"/>
  <c r="X83" i="19"/>
  <c r="X84" i="19"/>
  <c r="X85" i="19"/>
  <c r="X86" i="19"/>
  <c r="X87" i="19"/>
  <c r="X88" i="19"/>
  <c r="X89" i="19"/>
  <c r="X90" i="19"/>
  <c r="X91" i="19"/>
  <c r="X92" i="19"/>
  <c r="X93" i="19"/>
  <c r="X94" i="19"/>
  <c r="X95" i="19"/>
  <c r="X96" i="19"/>
  <c r="X97" i="19"/>
  <c r="X98" i="19"/>
  <c r="X99" i="19"/>
  <c r="X100" i="19"/>
  <c r="X101" i="19"/>
  <c r="X102" i="19"/>
  <c r="X103" i="19"/>
  <c r="X104" i="19"/>
  <c r="X105" i="19"/>
  <c r="X106" i="19"/>
  <c r="X107" i="19"/>
  <c r="X108" i="19"/>
  <c r="X109" i="19"/>
  <c r="X110" i="19"/>
  <c r="X111" i="19"/>
  <c r="X112" i="19"/>
  <c r="X113" i="19"/>
  <c r="X114" i="19"/>
  <c r="X115" i="19"/>
  <c r="X116" i="19"/>
  <c r="X117" i="19"/>
  <c r="X118" i="19"/>
  <c r="X119" i="19"/>
  <c r="X120" i="19"/>
  <c r="X121" i="19"/>
  <c r="X122" i="19"/>
  <c r="X123" i="19"/>
  <c r="X124" i="19"/>
  <c r="X125" i="19"/>
  <c r="X126" i="19"/>
  <c r="X127" i="19"/>
  <c r="X128" i="19"/>
  <c r="X129" i="19"/>
  <c r="X130" i="19"/>
  <c r="X131" i="19"/>
  <c r="X132" i="19"/>
  <c r="X133" i="19"/>
  <c r="X134" i="19"/>
  <c r="X135" i="19"/>
  <c r="X136" i="19"/>
  <c r="X137" i="19"/>
  <c r="X138" i="19"/>
  <c r="X139" i="19"/>
  <c r="X140" i="19"/>
  <c r="X141" i="19"/>
  <c r="X142" i="19"/>
  <c r="X143" i="19"/>
  <c r="X144" i="19"/>
  <c r="X145" i="19"/>
  <c r="X146" i="19"/>
  <c r="X147" i="19"/>
  <c r="X148" i="19"/>
  <c r="X149" i="19"/>
  <c r="X150" i="19"/>
  <c r="X151" i="19"/>
  <c r="X152" i="19"/>
  <c r="X153" i="19"/>
  <c r="X154" i="19"/>
  <c r="X155" i="19"/>
  <c r="X156" i="19"/>
  <c r="X157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X172" i="19"/>
  <c r="X173" i="19"/>
  <c r="X174" i="19"/>
  <c r="X175" i="19"/>
  <c r="X176" i="19"/>
  <c r="X177" i="19"/>
  <c r="X178" i="19"/>
  <c r="X179" i="19"/>
  <c r="X180" i="19"/>
  <c r="X181" i="19"/>
  <c r="X182" i="19"/>
  <c r="X183" i="19"/>
  <c r="X184" i="19"/>
  <c r="X185" i="19"/>
  <c r="X186" i="19"/>
  <c r="X187" i="19"/>
  <c r="X188" i="19"/>
  <c r="X189" i="19"/>
  <c r="X190" i="19"/>
  <c r="X191" i="19"/>
  <c r="X192" i="19"/>
  <c r="X193" i="19"/>
  <c r="X194" i="19"/>
  <c r="X195" i="19"/>
  <c r="X196" i="19"/>
  <c r="X197" i="19"/>
  <c r="X198" i="19"/>
  <c r="X199" i="19"/>
  <c r="X200" i="19"/>
  <c r="X201" i="19"/>
  <c r="X202" i="19"/>
  <c r="X203" i="19"/>
  <c r="X204" i="19"/>
  <c r="X205" i="19"/>
  <c r="X5" i="19"/>
  <c r="X3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5" i="19"/>
  <c r="L3" i="19"/>
  <c r="O6" i="23" l="1"/>
  <c r="N7" i="23"/>
  <c r="O7" i="23"/>
  <c r="N8" i="23"/>
  <c r="O8" i="23"/>
  <c r="N9" i="23"/>
  <c r="O9" i="23"/>
  <c r="N10" i="23"/>
  <c r="O10" i="23"/>
  <c r="N11" i="23"/>
  <c r="O11" i="23"/>
  <c r="N12" i="23"/>
  <c r="O12" i="23"/>
  <c r="N13" i="23"/>
  <c r="O13" i="23"/>
  <c r="N14" i="23"/>
  <c r="O14" i="23"/>
  <c r="N15" i="23"/>
  <c r="O15" i="23"/>
  <c r="N16" i="23"/>
  <c r="O16" i="23"/>
  <c r="N17" i="23"/>
  <c r="O17" i="23"/>
  <c r="N18" i="23"/>
  <c r="O18" i="23"/>
  <c r="N19" i="23"/>
  <c r="O19" i="23"/>
  <c r="N20" i="23"/>
  <c r="O20" i="23"/>
  <c r="N21" i="23"/>
  <c r="O21" i="23"/>
  <c r="N22" i="23"/>
  <c r="O22" i="23"/>
  <c r="N23" i="23"/>
  <c r="O23" i="23"/>
  <c r="N24" i="23"/>
  <c r="O24" i="23"/>
  <c r="N25" i="23"/>
  <c r="O25" i="23"/>
  <c r="O30" i="23"/>
  <c r="N31" i="23"/>
  <c r="O31" i="23"/>
  <c r="N32" i="23"/>
  <c r="O32" i="23"/>
  <c r="N33" i="23"/>
  <c r="O33" i="23"/>
  <c r="N34" i="23"/>
  <c r="O34" i="23"/>
  <c r="N35" i="23"/>
  <c r="O35" i="23"/>
  <c r="N36" i="23"/>
  <c r="O36" i="23"/>
  <c r="N37" i="23"/>
  <c r="O37" i="23"/>
  <c r="N38" i="23"/>
  <c r="O38" i="23"/>
  <c r="N39" i="23"/>
  <c r="O39" i="23"/>
  <c r="N40" i="23"/>
  <c r="O40" i="23"/>
  <c r="N41" i="23"/>
  <c r="O41" i="23"/>
  <c r="N42" i="23"/>
  <c r="O42" i="23"/>
  <c r="N43" i="23"/>
  <c r="O43" i="23"/>
  <c r="N44" i="23"/>
  <c r="O44" i="23"/>
  <c r="N45" i="23"/>
  <c r="O45" i="23"/>
  <c r="N46" i="23"/>
  <c r="O46" i="23"/>
  <c r="N47" i="23"/>
  <c r="O47" i="23"/>
  <c r="N48" i="23"/>
  <c r="O48" i="23"/>
  <c r="N49" i="23"/>
  <c r="O49" i="23"/>
  <c r="O54" i="23"/>
  <c r="N55" i="23"/>
  <c r="O55" i="23"/>
  <c r="N56" i="23"/>
  <c r="O56" i="23"/>
  <c r="N57" i="23"/>
  <c r="O57" i="23"/>
  <c r="N58" i="23"/>
  <c r="O58" i="23"/>
  <c r="N59" i="23"/>
  <c r="O59" i="23"/>
  <c r="N60" i="23"/>
  <c r="O60" i="23"/>
  <c r="N61" i="23"/>
  <c r="O61" i="23"/>
  <c r="N62" i="23"/>
  <c r="O62" i="23"/>
  <c r="N63" i="23"/>
  <c r="O63" i="23"/>
  <c r="N64" i="23"/>
  <c r="O64" i="23"/>
  <c r="N65" i="23"/>
  <c r="O65" i="23"/>
  <c r="N66" i="23"/>
  <c r="O66" i="23"/>
  <c r="N67" i="23"/>
  <c r="O67" i="23"/>
  <c r="N68" i="23"/>
  <c r="O68" i="23"/>
  <c r="N69" i="23"/>
  <c r="O69" i="23"/>
  <c r="N70" i="23"/>
  <c r="O70" i="23"/>
  <c r="N71" i="23"/>
  <c r="O71" i="23"/>
  <c r="N72" i="23"/>
  <c r="O72" i="23"/>
  <c r="N73" i="23"/>
  <c r="O73" i="23"/>
  <c r="O78" i="23"/>
  <c r="N79" i="23"/>
  <c r="O79" i="23"/>
  <c r="N80" i="23"/>
  <c r="O80" i="23"/>
  <c r="N81" i="23"/>
  <c r="O81" i="23"/>
  <c r="N82" i="23"/>
  <c r="O82" i="23"/>
  <c r="N83" i="23"/>
  <c r="O83" i="23"/>
  <c r="N84" i="23"/>
  <c r="O84" i="23"/>
  <c r="N85" i="23"/>
  <c r="O85" i="23"/>
  <c r="N86" i="23"/>
  <c r="O86" i="23"/>
  <c r="N87" i="23"/>
  <c r="O87" i="23"/>
  <c r="N88" i="23"/>
  <c r="O88" i="23"/>
  <c r="N89" i="23"/>
  <c r="O89" i="23"/>
  <c r="N90" i="23"/>
  <c r="O90" i="23"/>
  <c r="N91" i="23"/>
  <c r="O91" i="23"/>
  <c r="N92" i="23"/>
  <c r="O92" i="23"/>
  <c r="N93" i="23"/>
  <c r="O93" i="23"/>
  <c r="N94" i="23"/>
  <c r="O94" i="23"/>
  <c r="N95" i="23"/>
  <c r="O95" i="23"/>
  <c r="N96" i="23"/>
  <c r="O96" i="23"/>
  <c r="N97" i="23"/>
  <c r="O97" i="23"/>
  <c r="O102" i="23"/>
  <c r="N103" i="23"/>
  <c r="O103" i="23"/>
  <c r="N104" i="23"/>
  <c r="O104" i="23"/>
  <c r="N105" i="23"/>
  <c r="O105" i="23"/>
  <c r="N106" i="23"/>
  <c r="O106" i="23"/>
  <c r="N107" i="23"/>
  <c r="O107" i="23"/>
  <c r="N108" i="23"/>
  <c r="O108" i="23"/>
  <c r="N109" i="23"/>
  <c r="O109" i="23"/>
  <c r="N110" i="23"/>
  <c r="O110" i="23"/>
  <c r="N111" i="23"/>
  <c r="O111" i="23"/>
  <c r="N112" i="23"/>
  <c r="O112" i="23"/>
  <c r="N113" i="23"/>
  <c r="O113" i="23"/>
  <c r="N114" i="23"/>
  <c r="O114" i="23"/>
  <c r="N115" i="23"/>
  <c r="O115" i="23"/>
  <c r="N116" i="23"/>
  <c r="O116" i="23"/>
  <c r="N117" i="23"/>
  <c r="O117" i="23"/>
  <c r="N118" i="23"/>
  <c r="O118" i="23"/>
  <c r="N119" i="23"/>
  <c r="O119" i="23"/>
  <c r="N120" i="23"/>
  <c r="O120" i="23"/>
  <c r="N121" i="23"/>
  <c r="O121" i="23"/>
  <c r="O126" i="23"/>
  <c r="N127" i="23"/>
  <c r="O127" i="23"/>
  <c r="N128" i="23"/>
  <c r="O128" i="23"/>
  <c r="N129" i="23"/>
  <c r="O129" i="23"/>
  <c r="N130" i="23"/>
  <c r="O130" i="23"/>
  <c r="N131" i="23"/>
  <c r="O131" i="23"/>
  <c r="N132" i="23"/>
  <c r="O132" i="23"/>
  <c r="N133" i="23"/>
  <c r="O133" i="23"/>
  <c r="N134" i="23"/>
  <c r="O134" i="23"/>
  <c r="N135" i="23"/>
  <c r="O135" i="23"/>
  <c r="N136" i="23"/>
  <c r="O136" i="23"/>
  <c r="N137" i="23"/>
  <c r="O137" i="23"/>
  <c r="N138" i="23"/>
  <c r="O138" i="23"/>
  <c r="N139" i="23"/>
  <c r="O139" i="23"/>
  <c r="N140" i="23"/>
  <c r="O140" i="23"/>
  <c r="N141" i="23"/>
  <c r="O141" i="23"/>
  <c r="N142" i="23"/>
  <c r="O142" i="23"/>
  <c r="N143" i="23"/>
  <c r="O143" i="23"/>
  <c r="N144" i="23"/>
  <c r="O144" i="23"/>
  <c r="N145" i="23"/>
  <c r="O145" i="23"/>
  <c r="O150" i="23"/>
  <c r="N151" i="23"/>
  <c r="O151" i="23"/>
  <c r="N152" i="23"/>
  <c r="O152" i="23"/>
  <c r="N153" i="23"/>
  <c r="O153" i="23"/>
  <c r="N154" i="23"/>
  <c r="O154" i="23"/>
  <c r="N155" i="23"/>
  <c r="O155" i="23"/>
  <c r="N156" i="23"/>
  <c r="O156" i="23"/>
  <c r="N157" i="23"/>
  <c r="O157" i="23"/>
  <c r="N158" i="23"/>
  <c r="O158" i="23"/>
  <c r="N159" i="23"/>
  <c r="O159" i="23"/>
  <c r="N160" i="23"/>
  <c r="O160" i="23"/>
  <c r="N161" i="23"/>
  <c r="O161" i="23"/>
  <c r="N162" i="23"/>
  <c r="O162" i="23"/>
  <c r="N163" i="23"/>
  <c r="O163" i="23"/>
  <c r="N164" i="23"/>
  <c r="O164" i="23"/>
  <c r="N165" i="23"/>
  <c r="O165" i="23"/>
  <c r="N166" i="23"/>
  <c r="O166" i="23"/>
  <c r="N167" i="23"/>
  <c r="O167" i="23"/>
  <c r="N168" i="23"/>
  <c r="O168" i="23"/>
  <c r="N169" i="23"/>
  <c r="O169" i="23"/>
  <c r="O174" i="23"/>
  <c r="N175" i="23"/>
  <c r="O175" i="23"/>
  <c r="N176" i="23"/>
  <c r="O176" i="23"/>
  <c r="N177" i="23"/>
  <c r="O177" i="23"/>
  <c r="N178" i="23"/>
  <c r="O178" i="23"/>
  <c r="N179" i="23"/>
  <c r="O179" i="23"/>
  <c r="N180" i="23"/>
  <c r="O180" i="23"/>
  <c r="N181" i="23"/>
  <c r="O181" i="23"/>
  <c r="N182" i="23"/>
  <c r="O182" i="23"/>
  <c r="N183" i="23"/>
  <c r="O183" i="23"/>
  <c r="N184" i="23"/>
  <c r="O184" i="23"/>
  <c r="N185" i="23"/>
  <c r="O185" i="23"/>
  <c r="N186" i="23"/>
  <c r="O186" i="23"/>
  <c r="N187" i="23"/>
  <c r="O187" i="23"/>
  <c r="N188" i="23"/>
  <c r="O188" i="23"/>
  <c r="N189" i="23"/>
  <c r="O189" i="23"/>
  <c r="N190" i="23"/>
  <c r="O190" i="23"/>
  <c r="N191" i="23"/>
  <c r="O191" i="23"/>
  <c r="N192" i="23"/>
  <c r="O192" i="23"/>
  <c r="N193" i="23"/>
  <c r="O193" i="23"/>
  <c r="O198" i="23"/>
  <c r="N199" i="23"/>
  <c r="O199" i="23"/>
  <c r="N200" i="23"/>
  <c r="O200" i="23"/>
  <c r="N201" i="23"/>
  <c r="O201" i="23"/>
  <c r="N202" i="23"/>
  <c r="O202" i="23"/>
  <c r="N203" i="23"/>
  <c r="O203" i="23"/>
  <c r="N204" i="23"/>
  <c r="O204" i="23"/>
  <c r="N205" i="23"/>
  <c r="O205" i="23"/>
  <c r="N206" i="23"/>
  <c r="O206" i="23"/>
  <c r="N207" i="23"/>
  <c r="O207" i="23"/>
  <c r="N208" i="23"/>
  <c r="O208" i="23"/>
  <c r="N209" i="23"/>
  <c r="O209" i="23"/>
  <c r="N210" i="23"/>
  <c r="O210" i="23"/>
  <c r="N211" i="23"/>
  <c r="O211" i="23"/>
  <c r="N212" i="23"/>
  <c r="O212" i="23"/>
  <c r="N213" i="23"/>
  <c r="O213" i="23"/>
  <c r="N214" i="23"/>
  <c r="O214" i="23"/>
  <c r="N215" i="23"/>
  <c r="O215" i="23"/>
  <c r="N216" i="23"/>
  <c r="O216" i="23"/>
  <c r="N217" i="23"/>
  <c r="O217" i="23"/>
  <c r="O222" i="23"/>
  <c r="N223" i="23"/>
  <c r="O223" i="23"/>
  <c r="N224" i="23"/>
  <c r="O224" i="23"/>
  <c r="N225" i="23"/>
  <c r="O225" i="23"/>
  <c r="N226" i="23"/>
  <c r="O226" i="23"/>
  <c r="N227" i="23"/>
  <c r="O227" i="23"/>
  <c r="N228" i="23"/>
  <c r="O228" i="23"/>
  <c r="N229" i="23"/>
  <c r="O229" i="23"/>
  <c r="N230" i="23"/>
  <c r="O230" i="23"/>
  <c r="N231" i="23"/>
  <c r="O231" i="23"/>
  <c r="N232" i="23"/>
  <c r="O232" i="23"/>
  <c r="N233" i="23"/>
  <c r="O233" i="23"/>
  <c r="N234" i="23"/>
  <c r="O234" i="23"/>
  <c r="N235" i="23"/>
  <c r="O235" i="23"/>
  <c r="N236" i="23"/>
  <c r="O236" i="23"/>
  <c r="N237" i="23"/>
  <c r="O237" i="23"/>
  <c r="N238" i="23"/>
  <c r="O238" i="23"/>
  <c r="N239" i="23"/>
  <c r="O239" i="23"/>
  <c r="N240" i="23"/>
  <c r="O240" i="23"/>
  <c r="N241" i="23"/>
  <c r="O241" i="23"/>
  <c r="O246" i="23"/>
  <c r="N247" i="23"/>
  <c r="O247" i="23"/>
  <c r="N248" i="23"/>
  <c r="O248" i="23"/>
  <c r="N249" i="23"/>
  <c r="O249" i="23"/>
  <c r="N250" i="23"/>
  <c r="O250" i="23"/>
  <c r="N251" i="23"/>
  <c r="O251" i="23"/>
  <c r="N252" i="23"/>
  <c r="O252" i="23"/>
  <c r="N253" i="23"/>
  <c r="O253" i="23"/>
  <c r="N254" i="23"/>
  <c r="O254" i="23"/>
  <c r="N255" i="23"/>
  <c r="O255" i="23"/>
  <c r="N256" i="23"/>
  <c r="O256" i="23"/>
  <c r="N257" i="23"/>
  <c r="O257" i="23"/>
  <c r="N258" i="23"/>
  <c r="O258" i="23"/>
  <c r="N259" i="23"/>
  <c r="O259" i="23"/>
  <c r="N260" i="23"/>
  <c r="O260" i="23"/>
  <c r="N261" i="23"/>
  <c r="O261" i="23"/>
  <c r="N262" i="23"/>
  <c r="O262" i="23"/>
  <c r="N263" i="23"/>
  <c r="O263" i="23"/>
  <c r="N264" i="23"/>
  <c r="O264" i="23"/>
  <c r="N265" i="23"/>
  <c r="O265" i="23"/>
  <c r="O270" i="23"/>
  <c r="N271" i="23"/>
  <c r="O271" i="23"/>
  <c r="N272" i="23"/>
  <c r="O272" i="23"/>
  <c r="N273" i="23"/>
  <c r="O273" i="23"/>
  <c r="N274" i="23"/>
  <c r="O274" i="23"/>
  <c r="N275" i="23"/>
  <c r="O275" i="23"/>
  <c r="N276" i="23"/>
  <c r="O276" i="23"/>
  <c r="N277" i="23"/>
  <c r="O277" i="23"/>
  <c r="N278" i="23"/>
  <c r="O278" i="23"/>
  <c r="N279" i="23"/>
  <c r="O279" i="23"/>
  <c r="N280" i="23"/>
  <c r="O280" i="23"/>
  <c r="N281" i="23"/>
  <c r="O281" i="23"/>
  <c r="N282" i="23"/>
  <c r="O282" i="23"/>
  <c r="N283" i="23"/>
  <c r="O283" i="23"/>
  <c r="N284" i="23"/>
  <c r="O284" i="23"/>
  <c r="N285" i="23"/>
  <c r="O285" i="23"/>
  <c r="N286" i="23"/>
  <c r="O286" i="23"/>
  <c r="N287" i="23"/>
  <c r="O287" i="23"/>
  <c r="N288" i="23"/>
  <c r="O288" i="23"/>
  <c r="N289" i="23"/>
  <c r="O289" i="23"/>
  <c r="O294" i="23"/>
  <c r="N295" i="23"/>
  <c r="O295" i="23"/>
  <c r="N296" i="23"/>
  <c r="O296" i="23"/>
  <c r="N297" i="23"/>
  <c r="O297" i="23"/>
  <c r="N298" i="23"/>
  <c r="O298" i="23"/>
  <c r="N299" i="23"/>
  <c r="O299" i="23"/>
  <c r="N300" i="23"/>
  <c r="O300" i="23"/>
  <c r="N301" i="23"/>
  <c r="O301" i="23"/>
  <c r="N302" i="23"/>
  <c r="O302" i="23"/>
  <c r="N303" i="23"/>
  <c r="O303" i="23"/>
  <c r="N304" i="23"/>
  <c r="O304" i="23"/>
  <c r="N305" i="23"/>
  <c r="O305" i="23"/>
  <c r="N306" i="23"/>
  <c r="O306" i="23"/>
  <c r="N307" i="23"/>
  <c r="O307" i="23"/>
  <c r="N308" i="23"/>
  <c r="O308" i="23"/>
  <c r="N309" i="23"/>
  <c r="O309" i="23"/>
  <c r="N310" i="23"/>
  <c r="O310" i="23"/>
  <c r="N311" i="23"/>
  <c r="O311" i="23"/>
  <c r="N312" i="23"/>
  <c r="O312" i="23"/>
  <c r="N313" i="23"/>
  <c r="O313" i="23"/>
  <c r="O318" i="23"/>
  <c r="N319" i="23"/>
  <c r="O319" i="23"/>
  <c r="N320" i="23"/>
  <c r="O320" i="23"/>
  <c r="N321" i="23"/>
  <c r="O321" i="23"/>
  <c r="N322" i="23"/>
  <c r="O322" i="23"/>
  <c r="N323" i="23"/>
  <c r="O323" i="23"/>
  <c r="N324" i="23"/>
  <c r="O324" i="23"/>
  <c r="N325" i="23"/>
  <c r="O325" i="23"/>
  <c r="N326" i="23"/>
  <c r="O326" i="23"/>
  <c r="N327" i="23"/>
  <c r="O327" i="23"/>
  <c r="N328" i="23"/>
  <c r="O328" i="23"/>
  <c r="N329" i="23"/>
  <c r="O329" i="23"/>
  <c r="N330" i="23"/>
  <c r="O330" i="23"/>
  <c r="N331" i="23"/>
  <c r="O331" i="23"/>
  <c r="N332" i="23"/>
  <c r="O332" i="23"/>
  <c r="N333" i="23"/>
  <c r="O333" i="23"/>
  <c r="N334" i="23"/>
  <c r="O334" i="23"/>
  <c r="N335" i="23"/>
  <c r="O335" i="23"/>
  <c r="N336" i="23"/>
  <c r="O336" i="23"/>
  <c r="N337" i="23"/>
  <c r="O337" i="23"/>
  <c r="O342" i="23"/>
  <c r="N343" i="23"/>
  <c r="O343" i="23"/>
  <c r="N344" i="23"/>
  <c r="O344" i="23"/>
  <c r="N345" i="23"/>
  <c r="O345" i="23"/>
  <c r="N346" i="23"/>
  <c r="O346" i="23"/>
  <c r="N347" i="23"/>
  <c r="O347" i="23"/>
  <c r="N348" i="23"/>
  <c r="O348" i="23"/>
  <c r="N349" i="23"/>
  <c r="O349" i="23"/>
  <c r="N350" i="23"/>
  <c r="O350" i="23"/>
  <c r="N351" i="23"/>
  <c r="O351" i="23"/>
  <c r="N352" i="23"/>
  <c r="O352" i="23"/>
  <c r="N353" i="23"/>
  <c r="O353" i="23"/>
  <c r="N354" i="23"/>
  <c r="O354" i="23"/>
  <c r="N355" i="23"/>
  <c r="O355" i="23"/>
  <c r="N356" i="23"/>
  <c r="O356" i="23"/>
  <c r="N357" i="23"/>
  <c r="O357" i="23"/>
  <c r="N358" i="23"/>
  <c r="O358" i="23"/>
  <c r="N359" i="23"/>
  <c r="O359" i="23"/>
  <c r="N360" i="23"/>
  <c r="O360" i="23"/>
  <c r="N361" i="23"/>
  <c r="O361" i="23"/>
  <c r="O366" i="23"/>
  <c r="N367" i="23"/>
  <c r="O367" i="23"/>
  <c r="N368" i="23"/>
  <c r="O368" i="23"/>
  <c r="N369" i="23"/>
  <c r="O369" i="23"/>
  <c r="N370" i="23"/>
  <c r="O370" i="23"/>
  <c r="N371" i="23"/>
  <c r="O371" i="23"/>
  <c r="N372" i="23"/>
  <c r="O372" i="23"/>
  <c r="N373" i="23"/>
  <c r="O373" i="23"/>
  <c r="N374" i="23"/>
  <c r="O374" i="23"/>
  <c r="N375" i="23"/>
  <c r="O375" i="23"/>
  <c r="N376" i="23"/>
  <c r="O376" i="23"/>
  <c r="N377" i="23"/>
  <c r="O377" i="23"/>
  <c r="N378" i="23"/>
  <c r="O378" i="23"/>
  <c r="N379" i="23"/>
  <c r="O379" i="23"/>
  <c r="N380" i="23"/>
  <c r="O380" i="23"/>
  <c r="N381" i="23"/>
  <c r="O381" i="23"/>
  <c r="N382" i="23"/>
  <c r="O382" i="23"/>
  <c r="N383" i="23"/>
  <c r="O383" i="23"/>
  <c r="N384" i="23"/>
  <c r="O384" i="23"/>
  <c r="N385" i="23"/>
  <c r="O385" i="23"/>
  <c r="O390" i="23"/>
  <c r="N391" i="23"/>
  <c r="O391" i="23"/>
  <c r="N392" i="23"/>
  <c r="O392" i="23"/>
  <c r="N393" i="23"/>
  <c r="O393" i="23"/>
  <c r="N394" i="23"/>
  <c r="O394" i="23"/>
  <c r="N395" i="23"/>
  <c r="O395" i="23"/>
  <c r="N396" i="23"/>
  <c r="O396" i="23"/>
  <c r="N397" i="23"/>
  <c r="O397" i="23"/>
  <c r="N398" i="23"/>
  <c r="O398" i="23"/>
  <c r="N399" i="23"/>
  <c r="O399" i="23"/>
  <c r="N400" i="23"/>
  <c r="O400" i="23"/>
  <c r="N401" i="23"/>
  <c r="O401" i="23"/>
  <c r="N402" i="23"/>
  <c r="O402" i="23"/>
  <c r="N403" i="23"/>
  <c r="O403" i="23"/>
  <c r="N404" i="23"/>
  <c r="O404" i="23"/>
  <c r="N405" i="23"/>
  <c r="O405" i="23"/>
  <c r="N406" i="23"/>
  <c r="O406" i="23"/>
  <c r="N407" i="23"/>
  <c r="O407" i="23"/>
  <c r="N408" i="23"/>
  <c r="O408" i="23"/>
  <c r="N409" i="23"/>
  <c r="O409" i="23"/>
  <c r="O414" i="23"/>
  <c r="N415" i="23"/>
  <c r="O415" i="23"/>
  <c r="N416" i="23"/>
  <c r="O416" i="23"/>
  <c r="N417" i="23"/>
  <c r="O417" i="23"/>
  <c r="N418" i="23"/>
  <c r="O418" i="23"/>
  <c r="N419" i="23"/>
  <c r="O419" i="23"/>
  <c r="N420" i="23"/>
  <c r="O420" i="23"/>
  <c r="N421" i="23"/>
  <c r="O421" i="23"/>
  <c r="N422" i="23"/>
  <c r="O422" i="23"/>
  <c r="N423" i="23"/>
  <c r="O423" i="23"/>
  <c r="N424" i="23"/>
  <c r="O424" i="23"/>
  <c r="N425" i="23"/>
  <c r="O425" i="23"/>
  <c r="N426" i="23"/>
  <c r="O426" i="23"/>
  <c r="N427" i="23"/>
  <c r="O427" i="23"/>
  <c r="N428" i="23"/>
  <c r="O428" i="23"/>
  <c r="N429" i="23"/>
  <c r="O429" i="23"/>
  <c r="N430" i="23"/>
  <c r="O430" i="23"/>
  <c r="N431" i="23"/>
  <c r="O431" i="23"/>
  <c r="N432" i="23"/>
  <c r="O432" i="23"/>
  <c r="N433" i="23"/>
  <c r="O433" i="23"/>
  <c r="O438" i="23"/>
  <c r="N439" i="23"/>
  <c r="O439" i="23"/>
  <c r="N440" i="23"/>
  <c r="O440" i="23"/>
  <c r="N441" i="23"/>
  <c r="O441" i="23"/>
  <c r="N442" i="23"/>
  <c r="O442" i="23"/>
  <c r="N443" i="23"/>
  <c r="O443" i="23"/>
  <c r="N444" i="23"/>
  <c r="O444" i="23"/>
  <c r="N445" i="23"/>
  <c r="O445" i="23"/>
  <c r="N446" i="23"/>
  <c r="O446" i="23"/>
  <c r="N447" i="23"/>
  <c r="O447" i="23"/>
  <c r="N448" i="23"/>
  <c r="O448" i="23"/>
  <c r="N449" i="23"/>
  <c r="O449" i="23"/>
  <c r="N450" i="23"/>
  <c r="O450" i="23"/>
  <c r="N451" i="23"/>
  <c r="O451" i="23"/>
  <c r="N452" i="23"/>
  <c r="O452" i="23"/>
  <c r="N453" i="23"/>
  <c r="O453" i="23"/>
  <c r="N454" i="23"/>
  <c r="O454" i="23"/>
  <c r="N455" i="23"/>
  <c r="O455" i="23"/>
  <c r="N456" i="23"/>
  <c r="O456" i="23"/>
  <c r="N457" i="23"/>
  <c r="O457" i="23"/>
  <c r="O462" i="23"/>
  <c r="N463" i="23"/>
  <c r="O463" i="23"/>
  <c r="N464" i="23"/>
  <c r="O464" i="23"/>
  <c r="N465" i="23"/>
  <c r="O465" i="23"/>
  <c r="N466" i="23"/>
  <c r="O466" i="23"/>
  <c r="N467" i="23"/>
  <c r="O467" i="23"/>
  <c r="N468" i="23"/>
  <c r="O468" i="23"/>
  <c r="N469" i="23"/>
  <c r="O469" i="23"/>
  <c r="N470" i="23"/>
  <c r="O470" i="23"/>
  <c r="N471" i="23"/>
  <c r="O471" i="23"/>
  <c r="N472" i="23"/>
  <c r="O472" i="23"/>
  <c r="N473" i="23"/>
  <c r="O473" i="23"/>
  <c r="N474" i="23"/>
  <c r="O474" i="23"/>
  <c r="N475" i="23"/>
  <c r="O475" i="23"/>
  <c r="N476" i="23"/>
  <c r="O476" i="23"/>
  <c r="N477" i="23"/>
  <c r="O477" i="23"/>
  <c r="N478" i="23"/>
  <c r="O478" i="23"/>
  <c r="N479" i="23"/>
  <c r="O479" i="23"/>
  <c r="N480" i="23"/>
  <c r="O480" i="23"/>
  <c r="N481" i="23"/>
  <c r="O481" i="23"/>
  <c r="O486" i="23"/>
  <c r="N487" i="23"/>
  <c r="O487" i="23"/>
  <c r="N488" i="23"/>
  <c r="O488" i="23"/>
  <c r="N489" i="23"/>
  <c r="O489" i="23"/>
  <c r="N490" i="23"/>
  <c r="O490" i="23"/>
  <c r="N491" i="23"/>
  <c r="O491" i="23"/>
  <c r="N492" i="23"/>
  <c r="O492" i="23"/>
  <c r="N493" i="23"/>
  <c r="O493" i="23"/>
  <c r="N494" i="23"/>
  <c r="O494" i="23"/>
  <c r="N495" i="23"/>
  <c r="O495" i="23"/>
  <c r="N496" i="23"/>
  <c r="O496" i="23"/>
  <c r="N497" i="23"/>
  <c r="O497" i="23"/>
  <c r="N498" i="23"/>
  <c r="O498" i="23"/>
  <c r="N499" i="23"/>
  <c r="O499" i="23"/>
  <c r="N500" i="23"/>
  <c r="O500" i="23"/>
  <c r="N501" i="23"/>
  <c r="O501" i="23"/>
  <c r="N502" i="23"/>
  <c r="O502" i="23"/>
  <c r="N503" i="23"/>
  <c r="O503" i="23"/>
  <c r="N504" i="23"/>
  <c r="O504" i="23"/>
  <c r="N505" i="23"/>
  <c r="O505" i="23"/>
  <c r="O510" i="23"/>
  <c r="N511" i="23"/>
  <c r="O511" i="23"/>
  <c r="N512" i="23"/>
  <c r="O512" i="23"/>
  <c r="N513" i="23"/>
  <c r="O513" i="23"/>
  <c r="N514" i="23"/>
  <c r="O514" i="23"/>
  <c r="N515" i="23"/>
  <c r="O515" i="23"/>
  <c r="N516" i="23"/>
  <c r="O516" i="23"/>
  <c r="N517" i="23"/>
  <c r="O517" i="23"/>
  <c r="N518" i="23"/>
  <c r="O518" i="23"/>
  <c r="N519" i="23"/>
  <c r="O519" i="23"/>
  <c r="N520" i="23"/>
  <c r="O520" i="23"/>
  <c r="N521" i="23"/>
  <c r="O521" i="23"/>
  <c r="N522" i="23"/>
  <c r="O522" i="23"/>
  <c r="N523" i="23"/>
  <c r="O523" i="23"/>
  <c r="N524" i="23"/>
  <c r="O524" i="23"/>
  <c r="N525" i="23"/>
  <c r="O525" i="23"/>
  <c r="N526" i="23"/>
  <c r="O526" i="23"/>
  <c r="N527" i="23"/>
  <c r="O527" i="23"/>
  <c r="N528" i="23"/>
  <c r="O528" i="23"/>
  <c r="N529" i="23"/>
  <c r="O529" i="23"/>
  <c r="O534" i="23"/>
  <c r="N535" i="23"/>
  <c r="O535" i="23"/>
  <c r="N536" i="23"/>
  <c r="O536" i="23"/>
  <c r="N537" i="23"/>
  <c r="O537" i="23"/>
  <c r="N538" i="23"/>
  <c r="O538" i="23"/>
  <c r="N539" i="23"/>
  <c r="O539" i="23"/>
  <c r="N540" i="23"/>
  <c r="O540" i="23"/>
  <c r="N541" i="23"/>
  <c r="O541" i="23"/>
  <c r="N542" i="23"/>
  <c r="O542" i="23"/>
  <c r="N543" i="23"/>
  <c r="O543" i="23"/>
  <c r="N544" i="23"/>
  <c r="O544" i="23"/>
  <c r="N545" i="23"/>
  <c r="O545" i="23"/>
  <c r="N546" i="23"/>
  <c r="O546" i="23"/>
  <c r="N547" i="23"/>
  <c r="O547" i="23"/>
  <c r="N548" i="23"/>
  <c r="O548" i="23"/>
  <c r="N549" i="23"/>
  <c r="O549" i="23"/>
  <c r="N550" i="23"/>
  <c r="O550" i="23"/>
  <c r="N551" i="23"/>
  <c r="O551" i="23"/>
  <c r="N552" i="23"/>
  <c r="O552" i="23"/>
  <c r="N553" i="23"/>
  <c r="O553" i="23"/>
  <c r="O558" i="23"/>
  <c r="N559" i="23"/>
  <c r="O559" i="23"/>
  <c r="N560" i="23"/>
  <c r="O560" i="23"/>
  <c r="N561" i="23"/>
  <c r="O561" i="23"/>
  <c r="N562" i="23"/>
  <c r="O562" i="23"/>
  <c r="N563" i="23"/>
  <c r="O563" i="23"/>
  <c r="N564" i="23"/>
  <c r="O564" i="23"/>
  <c r="N565" i="23"/>
  <c r="O565" i="23"/>
  <c r="N566" i="23"/>
  <c r="O566" i="23"/>
  <c r="N567" i="23"/>
  <c r="O567" i="23"/>
  <c r="N568" i="23"/>
  <c r="O568" i="23"/>
  <c r="N569" i="23"/>
  <c r="O569" i="23"/>
  <c r="N570" i="23"/>
  <c r="O570" i="23"/>
  <c r="N571" i="23"/>
  <c r="O571" i="23"/>
  <c r="N572" i="23"/>
  <c r="O572" i="23"/>
  <c r="N573" i="23"/>
  <c r="O573" i="23"/>
  <c r="N574" i="23"/>
  <c r="O574" i="23"/>
  <c r="N575" i="23"/>
  <c r="O575" i="23"/>
  <c r="N576" i="23"/>
  <c r="O576" i="23"/>
  <c r="N577" i="23"/>
  <c r="O577" i="23"/>
  <c r="P511" i="23" l="1"/>
  <c r="P559" i="23"/>
  <c r="P463" i="23"/>
  <c r="P367" i="23"/>
  <c r="P271" i="23"/>
  <c r="P175" i="23"/>
  <c r="P79" i="23"/>
  <c r="P487" i="23"/>
  <c r="P391" i="23"/>
  <c r="P295" i="23"/>
  <c r="P199" i="23"/>
  <c r="P103" i="23"/>
  <c r="P7" i="23"/>
  <c r="P319" i="23"/>
  <c r="P223" i="23"/>
  <c r="P127" i="23"/>
  <c r="P31" i="23"/>
  <c r="P415" i="23"/>
  <c r="P535" i="23"/>
  <c r="P439" i="23"/>
  <c r="P343" i="23"/>
  <c r="P247" i="23"/>
  <c r="P151" i="23"/>
  <c r="P55" i="23"/>
  <c r="AA3" i="26"/>
  <c r="U3" i="26"/>
  <c r="V3" i="26"/>
  <c r="W3" i="26"/>
  <c r="X3" i="26"/>
  <c r="Y3" i="26"/>
  <c r="Z3" i="26"/>
  <c r="J3" i="26"/>
  <c r="AE55" i="25"/>
  <c r="AE54" i="25"/>
  <c r="AE53" i="25"/>
  <c r="AE52" i="25"/>
  <c r="AE51" i="25"/>
  <c r="AE50" i="25"/>
  <c r="AE49" i="25"/>
  <c r="AE48" i="25"/>
  <c r="AE47" i="25"/>
  <c r="AE46" i="25"/>
  <c r="AE45" i="25"/>
  <c r="AE44" i="25"/>
  <c r="AE43" i="25"/>
  <c r="AE42" i="25"/>
  <c r="AE41" i="25"/>
  <c r="AE40" i="25"/>
  <c r="AE39" i="25"/>
  <c r="AE38" i="25"/>
  <c r="AE37" i="25"/>
  <c r="AE36" i="25"/>
  <c r="AE35" i="25"/>
  <c r="AE34" i="25"/>
  <c r="AE33" i="25"/>
  <c r="AE32" i="25"/>
  <c r="AE31" i="25"/>
  <c r="AE30" i="25"/>
  <c r="AE29" i="25"/>
  <c r="AE28" i="25"/>
  <c r="AE27" i="25"/>
  <c r="AE26" i="25"/>
  <c r="AE25" i="25"/>
  <c r="AE24" i="25"/>
  <c r="AE23" i="25"/>
  <c r="AE22" i="25"/>
  <c r="AE21" i="25"/>
  <c r="AE20" i="25"/>
  <c r="AE19" i="25"/>
  <c r="AE18" i="25"/>
  <c r="AE17" i="25"/>
  <c r="AE16" i="25"/>
  <c r="AE15" i="25"/>
  <c r="AE14" i="25"/>
  <c r="AE13" i="25"/>
  <c r="AE12" i="25"/>
  <c r="AE11" i="25"/>
  <c r="AE10" i="25"/>
  <c r="AE9" i="25"/>
  <c r="AE8" i="25"/>
  <c r="AE7" i="25"/>
  <c r="AE6" i="25"/>
  <c r="AE5" i="25"/>
  <c r="AE3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" i="25"/>
  <c r="L3" i="25"/>
  <c r="AZ103" i="7"/>
  <c r="AY103" i="7"/>
  <c r="AX103" i="7"/>
  <c r="AZ102" i="7"/>
  <c r="AY102" i="7"/>
  <c r="AX102" i="7"/>
  <c r="AZ101" i="7"/>
  <c r="AY101" i="7"/>
  <c r="AX101" i="7"/>
  <c r="AZ100" i="7"/>
  <c r="AY100" i="7"/>
  <c r="AX100" i="7"/>
  <c r="AZ99" i="7"/>
  <c r="AY99" i="7"/>
  <c r="AX99" i="7"/>
  <c r="AZ98" i="7"/>
  <c r="AY98" i="7"/>
  <c r="AX98" i="7"/>
  <c r="AZ97" i="7"/>
  <c r="AY97" i="7"/>
  <c r="AX97" i="7"/>
  <c r="AZ96" i="7"/>
  <c r="AY96" i="7"/>
  <c r="AX96" i="7"/>
  <c r="AZ95" i="7"/>
  <c r="AY95" i="7"/>
  <c r="AX95" i="7"/>
  <c r="AZ94" i="7"/>
  <c r="AY94" i="7"/>
  <c r="AX94" i="7"/>
  <c r="AZ93" i="7"/>
  <c r="AY93" i="7"/>
  <c r="AX93" i="7"/>
  <c r="AZ92" i="7"/>
  <c r="AY92" i="7"/>
  <c r="AX92" i="7"/>
  <c r="AZ91" i="7"/>
  <c r="AY91" i="7"/>
  <c r="AX91" i="7"/>
  <c r="AZ90" i="7"/>
  <c r="AY90" i="7"/>
  <c r="AX90" i="7"/>
  <c r="AZ89" i="7"/>
  <c r="AY89" i="7"/>
  <c r="AX89" i="7"/>
  <c r="AZ88" i="7"/>
  <c r="AY88" i="7"/>
  <c r="AX88" i="7"/>
  <c r="AZ87" i="7"/>
  <c r="AY87" i="7"/>
  <c r="AX87" i="7"/>
  <c r="AZ86" i="7"/>
  <c r="AY86" i="7"/>
  <c r="AX86" i="7"/>
  <c r="AZ85" i="7"/>
  <c r="AY85" i="7"/>
  <c r="AX85" i="7"/>
  <c r="AZ84" i="7"/>
  <c r="AY84" i="7"/>
  <c r="AX84" i="7"/>
  <c r="AZ83" i="7"/>
  <c r="AY83" i="7"/>
  <c r="AX83" i="7"/>
  <c r="AZ82" i="7"/>
  <c r="AY82" i="7"/>
  <c r="AX82" i="7"/>
  <c r="AZ81" i="7"/>
  <c r="AY81" i="7"/>
  <c r="AX81" i="7"/>
  <c r="AZ80" i="7"/>
  <c r="AY80" i="7"/>
  <c r="AX80" i="7"/>
  <c r="AZ79" i="7"/>
  <c r="AY79" i="7"/>
  <c r="AX79" i="7"/>
  <c r="AZ78" i="7"/>
  <c r="AY78" i="7"/>
  <c r="AX78" i="7"/>
  <c r="AZ77" i="7"/>
  <c r="AY77" i="7"/>
  <c r="AX77" i="7"/>
  <c r="AZ76" i="7"/>
  <c r="AY76" i="7"/>
  <c r="AX76" i="7"/>
  <c r="AZ75" i="7"/>
  <c r="AY75" i="7"/>
  <c r="AX75" i="7"/>
  <c r="AZ74" i="7"/>
  <c r="AY74" i="7"/>
  <c r="AX74" i="7"/>
  <c r="AZ73" i="7"/>
  <c r="AY73" i="7"/>
  <c r="AX73" i="7"/>
  <c r="AZ72" i="7"/>
  <c r="AY72" i="7"/>
  <c r="AX72" i="7"/>
  <c r="AZ71" i="7"/>
  <c r="AY71" i="7"/>
  <c r="AX71" i="7"/>
  <c r="AZ70" i="7"/>
  <c r="AY70" i="7"/>
  <c r="AX70" i="7"/>
  <c r="AZ69" i="7"/>
  <c r="AY69" i="7"/>
  <c r="AX69" i="7"/>
  <c r="AZ68" i="7"/>
  <c r="AY68" i="7"/>
  <c r="AX68" i="7"/>
  <c r="AZ67" i="7"/>
  <c r="AY67" i="7"/>
  <c r="AX67" i="7"/>
  <c r="AZ66" i="7"/>
  <c r="AY66" i="7"/>
  <c r="AX66" i="7"/>
  <c r="AZ65" i="7"/>
  <c r="AY65" i="7"/>
  <c r="AX65" i="7"/>
  <c r="AZ64" i="7"/>
  <c r="AY64" i="7"/>
  <c r="AX64" i="7"/>
  <c r="AZ63" i="7"/>
  <c r="AY63" i="7"/>
  <c r="AX63" i="7"/>
  <c r="AZ62" i="7"/>
  <c r="AY62" i="7"/>
  <c r="AX62" i="7"/>
  <c r="AZ61" i="7"/>
  <c r="AY61" i="7"/>
  <c r="AX61" i="7"/>
  <c r="AZ60" i="7"/>
  <c r="AY60" i="7"/>
  <c r="AX60" i="7"/>
  <c r="AZ59" i="7"/>
  <c r="AY59" i="7"/>
  <c r="AX59" i="7"/>
  <c r="AZ58" i="7"/>
  <c r="AY58" i="7"/>
  <c r="AX58" i="7"/>
  <c r="AZ57" i="7"/>
  <c r="AY57" i="7"/>
  <c r="AX57" i="7"/>
  <c r="AZ56" i="7"/>
  <c r="AY56" i="7"/>
  <c r="AX56" i="7"/>
  <c r="AZ55" i="7"/>
  <c r="AY55" i="7"/>
  <c r="AX55" i="7"/>
  <c r="AZ54" i="7"/>
  <c r="AY54" i="7"/>
  <c r="AX54" i="7"/>
  <c r="AZ53" i="7"/>
  <c r="AY53" i="7"/>
  <c r="AX53" i="7"/>
  <c r="AZ52" i="7"/>
  <c r="AY52" i="7"/>
  <c r="AX52" i="7"/>
  <c r="AZ51" i="7"/>
  <c r="AY51" i="7"/>
  <c r="AX51" i="7"/>
  <c r="AZ50" i="7"/>
  <c r="AY50" i="7"/>
  <c r="AX50" i="7"/>
  <c r="AZ49" i="7"/>
  <c r="AY49" i="7"/>
  <c r="AX49" i="7"/>
  <c r="AZ48" i="7"/>
  <c r="AY48" i="7"/>
  <c r="AX48" i="7"/>
  <c r="AZ47" i="7"/>
  <c r="AY47" i="7"/>
  <c r="AX47" i="7"/>
  <c r="AZ46" i="7"/>
  <c r="AY46" i="7"/>
  <c r="AX46" i="7"/>
  <c r="AZ45" i="7"/>
  <c r="AY45" i="7"/>
  <c r="AX45" i="7"/>
  <c r="AZ44" i="7"/>
  <c r="AY44" i="7"/>
  <c r="AX44" i="7"/>
  <c r="AZ43" i="7"/>
  <c r="AY43" i="7"/>
  <c r="AX43" i="7"/>
  <c r="AZ42" i="7"/>
  <c r="AY42" i="7"/>
  <c r="AX42" i="7"/>
  <c r="AZ41" i="7"/>
  <c r="AY41" i="7"/>
  <c r="AX41" i="7"/>
  <c r="AZ40" i="7"/>
  <c r="AY40" i="7"/>
  <c r="AX40" i="7"/>
  <c r="AZ39" i="7"/>
  <c r="AY39" i="7"/>
  <c r="AX39" i="7"/>
  <c r="AZ38" i="7"/>
  <c r="AY38" i="7"/>
  <c r="AX38" i="7"/>
  <c r="AZ37" i="7"/>
  <c r="AY37" i="7"/>
  <c r="AX37" i="7"/>
  <c r="AZ36" i="7"/>
  <c r="AY36" i="7"/>
  <c r="AX36" i="7"/>
  <c r="AZ35" i="7"/>
  <c r="AY35" i="7"/>
  <c r="AX35" i="7"/>
  <c r="AZ34" i="7"/>
  <c r="AY34" i="7"/>
  <c r="AX34" i="7"/>
  <c r="AZ33" i="7"/>
  <c r="AY33" i="7"/>
  <c r="AX33" i="7"/>
  <c r="AZ32" i="7"/>
  <c r="AY32" i="7"/>
  <c r="AX32" i="7"/>
  <c r="AZ31" i="7"/>
  <c r="AY31" i="7"/>
  <c r="AX31" i="7"/>
  <c r="AZ30" i="7"/>
  <c r="AY30" i="7"/>
  <c r="AX30" i="7"/>
  <c r="AZ29" i="7"/>
  <c r="AY29" i="7"/>
  <c r="AX29" i="7"/>
  <c r="AZ28" i="7"/>
  <c r="AY28" i="7"/>
  <c r="AX28" i="7"/>
  <c r="AZ27" i="7"/>
  <c r="AY27" i="7"/>
  <c r="AX27" i="7"/>
  <c r="AZ26" i="7"/>
  <c r="AY26" i="7"/>
  <c r="AX26" i="7"/>
  <c r="AZ25" i="7"/>
  <c r="AY25" i="7"/>
  <c r="AX25" i="7"/>
  <c r="AZ24" i="7"/>
  <c r="AY24" i="7"/>
  <c r="AX24" i="7"/>
  <c r="AZ23" i="7"/>
  <c r="AY23" i="7"/>
  <c r="AX23" i="7"/>
  <c r="AZ22" i="7"/>
  <c r="AY22" i="7"/>
  <c r="AX22" i="7"/>
  <c r="AZ21" i="7"/>
  <c r="AY21" i="7"/>
  <c r="AX21" i="7"/>
  <c r="AZ20" i="7"/>
  <c r="AY20" i="7"/>
  <c r="AX20" i="7"/>
  <c r="AZ19" i="7"/>
  <c r="AY19" i="7"/>
  <c r="AX19" i="7"/>
  <c r="AZ18" i="7"/>
  <c r="AY18" i="7"/>
  <c r="AX18" i="7"/>
  <c r="AZ17" i="7"/>
  <c r="AY17" i="7"/>
  <c r="AX17" i="7"/>
  <c r="AZ16" i="7"/>
  <c r="AY16" i="7"/>
  <c r="AX16" i="7"/>
  <c r="AZ15" i="7"/>
  <c r="AY15" i="7"/>
  <c r="AX15" i="7"/>
  <c r="AZ14" i="7"/>
  <c r="AY14" i="7"/>
  <c r="AX14" i="7"/>
  <c r="AZ13" i="7"/>
  <c r="AY13" i="7"/>
  <c r="AX13" i="7"/>
  <c r="AZ12" i="7"/>
  <c r="AY12" i="7"/>
  <c r="AX12" i="7"/>
  <c r="AZ11" i="7"/>
  <c r="AY11" i="7"/>
  <c r="AX11" i="7"/>
  <c r="AZ10" i="7"/>
  <c r="AY10" i="7"/>
  <c r="AX10" i="7"/>
  <c r="AZ9" i="7"/>
  <c r="AY9" i="7"/>
  <c r="AX9" i="7"/>
  <c r="AZ8" i="7"/>
  <c r="AY8" i="7"/>
  <c r="AX8" i="7"/>
  <c r="AZ7" i="7"/>
  <c r="AY7" i="7"/>
  <c r="AX7" i="7"/>
  <c r="AZ6" i="7"/>
  <c r="AY6" i="7"/>
  <c r="AX6" i="7"/>
  <c r="AZ5" i="7"/>
  <c r="AY5" i="7"/>
  <c r="AX5" i="7"/>
  <c r="AZ1" i="7"/>
  <c r="AY1" i="7"/>
  <c r="AX1" i="7"/>
  <c r="X6" i="7"/>
  <c r="Y6" i="7"/>
  <c r="Z6" i="7"/>
  <c r="X7" i="7"/>
  <c r="Y7" i="7"/>
  <c r="Z7" i="7"/>
  <c r="X8" i="7"/>
  <c r="Y8" i="7"/>
  <c r="Z8" i="7"/>
  <c r="X9" i="7"/>
  <c r="Y9" i="7"/>
  <c r="Z9" i="7"/>
  <c r="X10" i="7"/>
  <c r="Y10" i="7"/>
  <c r="Z10" i="7"/>
  <c r="X11" i="7"/>
  <c r="Y11" i="7"/>
  <c r="Z11" i="7"/>
  <c r="X12" i="7"/>
  <c r="Y12" i="7"/>
  <c r="Z12" i="7"/>
  <c r="X13" i="7"/>
  <c r="Y13" i="7"/>
  <c r="Z13" i="7"/>
  <c r="X14" i="7"/>
  <c r="Y14" i="7"/>
  <c r="Z14" i="7"/>
  <c r="X15" i="7"/>
  <c r="Y15" i="7"/>
  <c r="Z15" i="7"/>
  <c r="X16" i="7"/>
  <c r="Y16" i="7"/>
  <c r="Z16" i="7"/>
  <c r="X17" i="7"/>
  <c r="Y17" i="7"/>
  <c r="Z17" i="7"/>
  <c r="X18" i="7"/>
  <c r="Y18" i="7"/>
  <c r="Z18" i="7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40" i="7"/>
  <c r="Y40" i="7"/>
  <c r="Z40" i="7"/>
  <c r="X41" i="7"/>
  <c r="Y41" i="7"/>
  <c r="Z41" i="7"/>
  <c r="X42" i="7"/>
  <c r="Y42" i="7"/>
  <c r="Z42" i="7"/>
  <c r="X43" i="7"/>
  <c r="Y43" i="7"/>
  <c r="Z43" i="7"/>
  <c r="X44" i="7"/>
  <c r="Y44" i="7"/>
  <c r="Z44" i="7"/>
  <c r="X45" i="7"/>
  <c r="Y45" i="7"/>
  <c r="Z45" i="7"/>
  <c r="X46" i="7"/>
  <c r="Y46" i="7"/>
  <c r="Z46" i="7"/>
  <c r="X47" i="7"/>
  <c r="Y47" i="7"/>
  <c r="Z47" i="7"/>
  <c r="X48" i="7"/>
  <c r="Y48" i="7"/>
  <c r="Z48" i="7"/>
  <c r="X49" i="7"/>
  <c r="Y49" i="7"/>
  <c r="Z49" i="7"/>
  <c r="X50" i="7"/>
  <c r="Y50" i="7"/>
  <c r="Z50" i="7"/>
  <c r="X51" i="7"/>
  <c r="Y51" i="7"/>
  <c r="Z51" i="7"/>
  <c r="X52" i="7"/>
  <c r="Y52" i="7"/>
  <c r="Z52" i="7"/>
  <c r="X53" i="7"/>
  <c r="Y53" i="7"/>
  <c r="Z53" i="7"/>
  <c r="X54" i="7"/>
  <c r="Y54" i="7"/>
  <c r="Z54" i="7"/>
  <c r="X55" i="7"/>
  <c r="Y55" i="7"/>
  <c r="Z55" i="7"/>
  <c r="X56" i="7"/>
  <c r="Y56" i="7"/>
  <c r="Z56" i="7"/>
  <c r="X57" i="7"/>
  <c r="Y57" i="7"/>
  <c r="Z57" i="7"/>
  <c r="X58" i="7"/>
  <c r="Y58" i="7"/>
  <c r="Z58" i="7"/>
  <c r="X59" i="7"/>
  <c r="Y59" i="7"/>
  <c r="Z59" i="7"/>
  <c r="X60" i="7"/>
  <c r="Y60" i="7"/>
  <c r="Z60" i="7"/>
  <c r="X61" i="7"/>
  <c r="Y61" i="7"/>
  <c r="Z61" i="7"/>
  <c r="X62" i="7"/>
  <c r="Y62" i="7"/>
  <c r="Z62" i="7"/>
  <c r="X63" i="7"/>
  <c r="Y63" i="7"/>
  <c r="Z63" i="7"/>
  <c r="X64" i="7"/>
  <c r="Y64" i="7"/>
  <c r="Z64" i="7"/>
  <c r="X65" i="7"/>
  <c r="Y65" i="7"/>
  <c r="Z65" i="7"/>
  <c r="X66" i="7"/>
  <c r="Y66" i="7"/>
  <c r="Z66" i="7"/>
  <c r="X67" i="7"/>
  <c r="Y67" i="7"/>
  <c r="Z67" i="7"/>
  <c r="X68" i="7"/>
  <c r="Y68" i="7"/>
  <c r="Z68" i="7"/>
  <c r="X69" i="7"/>
  <c r="Y69" i="7"/>
  <c r="Z69" i="7"/>
  <c r="X70" i="7"/>
  <c r="Y70" i="7"/>
  <c r="Z70" i="7"/>
  <c r="X71" i="7"/>
  <c r="Y71" i="7"/>
  <c r="Z71" i="7"/>
  <c r="X72" i="7"/>
  <c r="Y72" i="7"/>
  <c r="Z72" i="7"/>
  <c r="X73" i="7"/>
  <c r="Y73" i="7"/>
  <c r="Z73" i="7"/>
  <c r="X74" i="7"/>
  <c r="Y74" i="7"/>
  <c r="Z74" i="7"/>
  <c r="X75" i="7"/>
  <c r="Y75" i="7"/>
  <c r="Z75" i="7"/>
  <c r="X76" i="7"/>
  <c r="Y76" i="7"/>
  <c r="Z76" i="7"/>
  <c r="X77" i="7"/>
  <c r="Y77" i="7"/>
  <c r="Z77" i="7"/>
  <c r="X78" i="7"/>
  <c r="Y78" i="7"/>
  <c r="Z78" i="7"/>
  <c r="X79" i="7"/>
  <c r="Y79" i="7"/>
  <c r="Z79" i="7"/>
  <c r="X80" i="7"/>
  <c r="Y80" i="7"/>
  <c r="Z80" i="7"/>
  <c r="X81" i="7"/>
  <c r="Y81" i="7"/>
  <c r="Z81" i="7"/>
  <c r="X82" i="7"/>
  <c r="Y82" i="7"/>
  <c r="Z82" i="7"/>
  <c r="X83" i="7"/>
  <c r="Y83" i="7"/>
  <c r="Z83" i="7"/>
  <c r="X84" i="7"/>
  <c r="Y84" i="7"/>
  <c r="Z84" i="7"/>
  <c r="X85" i="7"/>
  <c r="Y85" i="7"/>
  <c r="Z85" i="7"/>
  <c r="X86" i="7"/>
  <c r="Y86" i="7"/>
  <c r="Z86" i="7"/>
  <c r="X87" i="7"/>
  <c r="Y87" i="7"/>
  <c r="Z87" i="7"/>
  <c r="X88" i="7"/>
  <c r="Y88" i="7"/>
  <c r="Z88" i="7"/>
  <c r="X89" i="7"/>
  <c r="Y89" i="7"/>
  <c r="Z89" i="7"/>
  <c r="X90" i="7"/>
  <c r="Y90" i="7"/>
  <c r="Z90" i="7"/>
  <c r="X91" i="7"/>
  <c r="Y91" i="7"/>
  <c r="Z91" i="7"/>
  <c r="X92" i="7"/>
  <c r="Y92" i="7"/>
  <c r="Z92" i="7"/>
  <c r="X93" i="7"/>
  <c r="Y93" i="7"/>
  <c r="Z93" i="7"/>
  <c r="X94" i="7"/>
  <c r="Y94" i="7"/>
  <c r="Z94" i="7"/>
  <c r="X95" i="7"/>
  <c r="Y95" i="7"/>
  <c r="Z95" i="7"/>
  <c r="X96" i="7"/>
  <c r="Y96" i="7"/>
  <c r="Z96" i="7"/>
  <c r="X97" i="7"/>
  <c r="Y97" i="7"/>
  <c r="Z97" i="7"/>
  <c r="X98" i="7"/>
  <c r="Y98" i="7"/>
  <c r="Z98" i="7"/>
  <c r="X99" i="7"/>
  <c r="Y99" i="7"/>
  <c r="Z99" i="7"/>
  <c r="X100" i="7"/>
  <c r="Y100" i="7"/>
  <c r="Z100" i="7"/>
  <c r="X101" i="7"/>
  <c r="Y101" i="7"/>
  <c r="Z101" i="7"/>
  <c r="X102" i="7"/>
  <c r="Y102" i="7"/>
  <c r="Z102" i="7"/>
  <c r="X103" i="7"/>
  <c r="Y103" i="7"/>
  <c r="Z103" i="7"/>
  <c r="Z5" i="7"/>
  <c r="Y5" i="7"/>
  <c r="X5" i="7"/>
  <c r="Y1" i="7"/>
  <c r="Z1" i="7"/>
  <c r="X1" i="7"/>
  <c r="AA5" i="26" l="1"/>
  <c r="AA16" i="26" s="1"/>
  <c r="J5" i="26"/>
  <c r="AZ3" i="7"/>
  <c r="AY3" i="7"/>
  <c r="Y3" i="7"/>
  <c r="Z3" i="7"/>
  <c r="AA33" i="26" l="1"/>
  <c r="AA26" i="26"/>
  <c r="AA58" i="26"/>
  <c r="AA19" i="26"/>
  <c r="AA37" i="26"/>
  <c r="AA12" i="26"/>
  <c r="AA14" i="26"/>
  <c r="AA56" i="26"/>
  <c r="AA18" i="26"/>
  <c r="AA11" i="26"/>
  <c r="AA41" i="26"/>
  <c r="AA52" i="26"/>
  <c r="AA29" i="26"/>
  <c r="AA54" i="26"/>
  <c r="AA47" i="26"/>
  <c r="AA48" i="26"/>
  <c r="AA50" i="26"/>
  <c r="AA44" i="26"/>
  <c r="AA46" i="26"/>
  <c r="AA40" i="26"/>
  <c r="AA27" i="26"/>
  <c r="AA57" i="26"/>
  <c r="AA13" i="26"/>
  <c r="AA31" i="26"/>
  <c r="AA43" i="26"/>
  <c r="AA51" i="26"/>
  <c r="AA25" i="26"/>
  <c r="AA49" i="26"/>
  <c r="AA53" i="26"/>
  <c r="AA36" i="26"/>
  <c r="AA30" i="26"/>
  <c r="AA23" i="26"/>
  <c r="AA24" i="26"/>
  <c r="AA42" i="26"/>
  <c r="AA35" i="26"/>
  <c r="AA21" i="26"/>
  <c r="AA39" i="26"/>
  <c r="AA9" i="26"/>
  <c r="AA55" i="26"/>
  <c r="AA28" i="26"/>
  <c r="AA38" i="26"/>
  <c r="AA32" i="26"/>
  <c r="AA59" i="26"/>
  <c r="AA17" i="26"/>
  <c r="AA10" i="26"/>
  <c r="AA34" i="26"/>
  <c r="AA45" i="26"/>
  <c r="AA20" i="26"/>
  <c r="AA22" i="26"/>
  <c r="AA15" i="26"/>
  <c r="J12" i="26"/>
  <c r="J20" i="26"/>
  <c r="J28" i="26"/>
  <c r="J36" i="26"/>
  <c r="J44" i="26"/>
  <c r="J52" i="26"/>
  <c r="J11" i="26"/>
  <c r="J19" i="26"/>
  <c r="J27" i="26"/>
  <c r="J35" i="26"/>
  <c r="J43" i="26"/>
  <c r="J51" i="26"/>
  <c r="J10" i="26"/>
  <c r="J16" i="26"/>
  <c r="J22" i="26"/>
  <c r="J42" i="26"/>
  <c r="J48" i="26"/>
  <c r="J54" i="26"/>
  <c r="J13" i="26"/>
  <c r="J33" i="26"/>
  <c r="J39" i="26"/>
  <c r="J45" i="26"/>
  <c r="J57" i="26"/>
  <c r="J18" i="26"/>
  <c r="J24" i="26"/>
  <c r="J30" i="26"/>
  <c r="J50" i="26"/>
  <c r="J15" i="26"/>
  <c r="J21" i="26"/>
  <c r="J41" i="26"/>
  <c r="J47" i="26"/>
  <c r="J53" i="26"/>
  <c r="J56" i="26"/>
  <c r="J26" i="26"/>
  <c r="J32" i="26"/>
  <c r="J38" i="26"/>
  <c r="J23" i="26"/>
  <c r="J40" i="26"/>
  <c r="J49" i="26"/>
  <c r="J58" i="26"/>
  <c r="J17" i="26"/>
  <c r="J29" i="26"/>
  <c r="J25" i="26"/>
  <c r="J37" i="26"/>
  <c r="J59" i="26"/>
  <c r="J34" i="26"/>
  <c r="J46" i="26"/>
  <c r="J9" i="26"/>
  <c r="J31" i="26"/>
  <c r="J55" i="26"/>
  <c r="J14" i="26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O320" i="21"/>
  <c r="O321" i="21"/>
  <c r="O322" i="21"/>
  <c r="O323" i="21"/>
  <c r="O324" i="21"/>
  <c r="O325" i="21"/>
  <c r="O326" i="21"/>
  <c r="O327" i="21"/>
  <c r="O328" i="21"/>
  <c r="O329" i="21"/>
  <c r="O330" i="21"/>
  <c r="O331" i="21"/>
  <c r="O332" i="21"/>
  <c r="O333" i="21"/>
  <c r="O334" i="21"/>
  <c r="O335" i="21"/>
  <c r="O336" i="21"/>
  <c r="O337" i="21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J7" i="26" l="1"/>
  <c r="J6" i="26" s="1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T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5" i="7"/>
  <c r="AK3" i="7" l="1"/>
  <c r="K3" i="7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3" i="6"/>
  <c r="L3" i="6"/>
  <c r="AC10" i="26" l="1"/>
  <c r="AD10" i="26"/>
  <c r="AE10" i="26"/>
  <c r="AF10" i="26"/>
  <c r="AG10" i="26"/>
  <c r="AC11" i="26"/>
  <c r="AD11" i="26"/>
  <c r="AE11" i="26"/>
  <c r="AF11" i="26"/>
  <c r="AG11" i="26"/>
  <c r="AC12" i="26"/>
  <c r="AD12" i="26"/>
  <c r="AE12" i="26"/>
  <c r="AF12" i="26"/>
  <c r="AG12" i="26"/>
  <c r="AC13" i="26"/>
  <c r="AD13" i="26"/>
  <c r="AE13" i="26"/>
  <c r="AF13" i="26"/>
  <c r="AG13" i="26"/>
  <c r="AC14" i="26"/>
  <c r="AD14" i="26"/>
  <c r="AE14" i="26"/>
  <c r="AF14" i="26"/>
  <c r="AG14" i="26"/>
  <c r="AC15" i="26"/>
  <c r="AD15" i="26"/>
  <c r="AE15" i="26"/>
  <c r="AF15" i="26"/>
  <c r="AG15" i="26"/>
  <c r="AC16" i="26"/>
  <c r="AD16" i="26"/>
  <c r="AE16" i="26"/>
  <c r="AF16" i="26"/>
  <c r="AG16" i="26"/>
  <c r="AC17" i="26"/>
  <c r="AD17" i="26"/>
  <c r="AE17" i="26"/>
  <c r="AF17" i="26"/>
  <c r="AG17" i="26"/>
  <c r="AC18" i="26"/>
  <c r="AD18" i="26"/>
  <c r="AE18" i="26"/>
  <c r="AF18" i="26"/>
  <c r="AG18" i="26"/>
  <c r="AC19" i="26"/>
  <c r="AD19" i="26"/>
  <c r="AE19" i="26"/>
  <c r="AF19" i="26"/>
  <c r="AG19" i="26"/>
  <c r="AC20" i="26"/>
  <c r="AD20" i="26"/>
  <c r="AE20" i="26"/>
  <c r="AF20" i="26"/>
  <c r="AG20" i="26"/>
  <c r="AC21" i="26"/>
  <c r="AD21" i="26"/>
  <c r="AE21" i="26"/>
  <c r="AF21" i="26"/>
  <c r="AG21" i="26"/>
  <c r="AC22" i="26"/>
  <c r="AD22" i="26"/>
  <c r="AE22" i="26"/>
  <c r="AF22" i="26"/>
  <c r="AG22" i="26"/>
  <c r="AC23" i="26"/>
  <c r="AD23" i="26"/>
  <c r="AE23" i="26"/>
  <c r="AF23" i="26"/>
  <c r="AG23" i="26"/>
  <c r="AC24" i="26"/>
  <c r="AD24" i="26"/>
  <c r="AE24" i="26"/>
  <c r="AF24" i="26"/>
  <c r="AG24" i="26"/>
  <c r="AC25" i="26"/>
  <c r="AD25" i="26"/>
  <c r="AE25" i="26"/>
  <c r="AF25" i="26"/>
  <c r="AG25" i="26"/>
  <c r="AC26" i="26"/>
  <c r="AD26" i="26"/>
  <c r="AE26" i="26"/>
  <c r="AF26" i="26"/>
  <c r="AG26" i="26"/>
  <c r="AC27" i="26"/>
  <c r="AD27" i="26"/>
  <c r="AE27" i="26"/>
  <c r="AF27" i="26"/>
  <c r="AG27" i="26"/>
  <c r="AC28" i="26"/>
  <c r="AD28" i="26"/>
  <c r="AE28" i="26"/>
  <c r="AF28" i="26"/>
  <c r="AG28" i="26"/>
  <c r="AC29" i="26"/>
  <c r="AD29" i="26"/>
  <c r="AE29" i="26"/>
  <c r="AF29" i="26"/>
  <c r="AG29" i="26"/>
  <c r="AC30" i="26"/>
  <c r="AD30" i="26"/>
  <c r="AE30" i="26"/>
  <c r="AF30" i="26"/>
  <c r="AG30" i="26"/>
  <c r="AC31" i="26"/>
  <c r="AD31" i="26"/>
  <c r="AE31" i="26"/>
  <c r="AF31" i="26"/>
  <c r="AG31" i="26"/>
  <c r="AC32" i="26"/>
  <c r="AD32" i="26"/>
  <c r="AE32" i="26"/>
  <c r="AF32" i="26"/>
  <c r="AG32" i="26"/>
  <c r="AC33" i="26"/>
  <c r="AD33" i="26"/>
  <c r="AE33" i="26"/>
  <c r="AF33" i="26"/>
  <c r="AG33" i="26"/>
  <c r="AC34" i="26"/>
  <c r="AD34" i="26"/>
  <c r="AE34" i="26"/>
  <c r="AF34" i="26"/>
  <c r="AG34" i="26"/>
  <c r="AC35" i="26"/>
  <c r="AD35" i="26"/>
  <c r="AE35" i="26"/>
  <c r="AF35" i="26"/>
  <c r="AG35" i="26"/>
  <c r="AC36" i="26"/>
  <c r="AD36" i="26"/>
  <c r="AE36" i="26"/>
  <c r="AF36" i="26"/>
  <c r="AG36" i="26"/>
  <c r="AC37" i="26"/>
  <c r="AD37" i="26"/>
  <c r="AE37" i="26"/>
  <c r="AF37" i="26"/>
  <c r="AG37" i="26"/>
  <c r="AC38" i="26"/>
  <c r="AD38" i="26"/>
  <c r="AE38" i="26"/>
  <c r="AF38" i="26"/>
  <c r="AG38" i="26"/>
  <c r="AC39" i="26"/>
  <c r="AD39" i="26"/>
  <c r="AE39" i="26"/>
  <c r="AF39" i="26"/>
  <c r="AG39" i="26"/>
  <c r="AC40" i="26"/>
  <c r="AD40" i="26"/>
  <c r="AE40" i="26"/>
  <c r="AF40" i="26"/>
  <c r="AG40" i="26"/>
  <c r="AC41" i="26"/>
  <c r="AD41" i="26"/>
  <c r="AE41" i="26"/>
  <c r="AF41" i="26"/>
  <c r="AG41" i="26"/>
  <c r="AC42" i="26"/>
  <c r="AD42" i="26"/>
  <c r="AE42" i="26"/>
  <c r="AF42" i="26"/>
  <c r="AG42" i="26"/>
  <c r="AC43" i="26"/>
  <c r="AD43" i="26"/>
  <c r="AE43" i="26"/>
  <c r="AF43" i="26"/>
  <c r="AG43" i="26"/>
  <c r="AC44" i="26"/>
  <c r="AD44" i="26"/>
  <c r="AE44" i="26"/>
  <c r="AF44" i="26"/>
  <c r="AG44" i="26"/>
  <c r="AC45" i="26"/>
  <c r="AD45" i="26"/>
  <c r="AE45" i="26"/>
  <c r="AF45" i="26"/>
  <c r="AG45" i="26"/>
  <c r="AC46" i="26"/>
  <c r="AD46" i="26"/>
  <c r="AE46" i="26"/>
  <c r="AF46" i="26"/>
  <c r="AG46" i="26"/>
  <c r="AC47" i="26"/>
  <c r="AD47" i="26"/>
  <c r="AE47" i="26"/>
  <c r="AF47" i="26"/>
  <c r="AG47" i="26"/>
  <c r="AC48" i="26"/>
  <c r="AD48" i="26"/>
  <c r="AE48" i="26"/>
  <c r="AF48" i="26"/>
  <c r="AG48" i="26"/>
  <c r="AC49" i="26"/>
  <c r="AD49" i="26"/>
  <c r="AE49" i="26"/>
  <c r="AF49" i="26"/>
  <c r="AG49" i="26"/>
  <c r="AC50" i="26"/>
  <c r="AD50" i="26"/>
  <c r="AE50" i="26"/>
  <c r="AF50" i="26"/>
  <c r="AG50" i="26"/>
  <c r="AC51" i="26"/>
  <c r="AD51" i="26"/>
  <c r="AE51" i="26"/>
  <c r="AF51" i="26"/>
  <c r="AG51" i="26"/>
  <c r="AC52" i="26"/>
  <c r="AD52" i="26"/>
  <c r="AE52" i="26"/>
  <c r="AF52" i="26"/>
  <c r="AG52" i="26"/>
  <c r="AC53" i="26"/>
  <c r="AD53" i="26"/>
  <c r="AE53" i="26"/>
  <c r="AF53" i="26"/>
  <c r="AG53" i="26"/>
  <c r="AC54" i="26"/>
  <c r="AD54" i="26"/>
  <c r="AE54" i="26"/>
  <c r="AF54" i="26"/>
  <c r="AG54" i="26"/>
  <c r="AC55" i="26"/>
  <c r="AD55" i="26"/>
  <c r="AE55" i="26"/>
  <c r="AF55" i="26"/>
  <c r="AG55" i="26"/>
  <c r="AC56" i="26"/>
  <c r="AD56" i="26"/>
  <c r="AE56" i="26"/>
  <c r="AF56" i="26"/>
  <c r="AG56" i="26"/>
  <c r="AC57" i="26"/>
  <c r="AD57" i="26"/>
  <c r="AE57" i="26"/>
  <c r="AF57" i="26"/>
  <c r="AG57" i="26"/>
  <c r="AC58" i="26"/>
  <c r="AD58" i="26"/>
  <c r="AE58" i="26"/>
  <c r="AF58" i="26"/>
  <c r="AG58" i="26"/>
  <c r="AC59" i="26"/>
  <c r="AD59" i="26"/>
  <c r="AE59" i="26"/>
  <c r="AF59" i="26"/>
  <c r="AG59" i="26"/>
  <c r="AG9" i="26"/>
  <c r="AF9" i="26"/>
  <c r="AE9" i="26"/>
  <c r="AD9" i="26"/>
  <c r="AC9" i="26"/>
  <c r="AV1" i="7"/>
  <c r="AS1" i="7"/>
  <c r="AP1" i="7"/>
  <c r="AM1" i="7"/>
  <c r="V1" i="7"/>
  <c r="S1" i="7"/>
  <c r="P1" i="7"/>
  <c r="M1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S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5" i="7"/>
  <c r="AM3" i="7" l="1"/>
  <c r="AH10" i="26"/>
  <c r="AH11" i="26"/>
  <c r="AH12" i="26"/>
  <c r="AH13" i="26"/>
  <c r="AH14" i="26"/>
  <c r="AH15" i="26"/>
  <c r="AH16" i="26"/>
  <c r="AH17" i="26"/>
  <c r="AH18" i="26"/>
  <c r="AH19" i="26"/>
  <c r="AH20" i="26"/>
  <c r="AH21" i="26"/>
  <c r="AH22" i="26"/>
  <c r="AH23" i="26"/>
  <c r="AH24" i="26"/>
  <c r="AH25" i="26"/>
  <c r="AH26" i="26"/>
  <c r="AH27" i="26"/>
  <c r="AH28" i="26"/>
  <c r="AH29" i="26"/>
  <c r="AH30" i="26"/>
  <c r="AH31" i="26"/>
  <c r="AH32" i="26"/>
  <c r="AH33" i="26"/>
  <c r="AH34" i="26"/>
  <c r="AH35" i="26"/>
  <c r="AH36" i="26"/>
  <c r="AH37" i="26"/>
  <c r="AH38" i="26"/>
  <c r="AH39" i="26"/>
  <c r="AH40" i="26"/>
  <c r="AH41" i="26"/>
  <c r="AH42" i="26"/>
  <c r="AH43" i="26"/>
  <c r="AH44" i="26"/>
  <c r="AH45" i="26"/>
  <c r="AH46" i="26"/>
  <c r="AH47" i="26"/>
  <c r="AH48" i="26"/>
  <c r="AH49" i="26"/>
  <c r="AH50" i="26"/>
  <c r="AH51" i="26"/>
  <c r="AH52" i="26"/>
  <c r="AH53" i="26"/>
  <c r="AH54" i="26"/>
  <c r="AH55" i="26"/>
  <c r="AH56" i="26"/>
  <c r="AH57" i="26"/>
  <c r="AH58" i="26"/>
  <c r="AH59" i="26"/>
  <c r="AH9" i="26"/>
  <c r="AH3" i="26"/>
  <c r="AG3" i="26"/>
  <c r="AF3" i="26"/>
  <c r="AE3" i="26"/>
  <c r="AD3" i="26"/>
  <c r="AC3" i="26"/>
  <c r="AA6" i="25"/>
  <c r="AB6" i="25"/>
  <c r="AC6" i="25"/>
  <c r="AD6" i="25"/>
  <c r="AA7" i="25"/>
  <c r="AB7" i="25"/>
  <c r="AC7" i="25"/>
  <c r="AD7" i="25"/>
  <c r="AA8" i="25"/>
  <c r="AB8" i="25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17" i="25"/>
  <c r="AB17" i="25"/>
  <c r="AC17" i="25"/>
  <c r="AD17" i="25"/>
  <c r="AA18" i="25"/>
  <c r="AB18" i="25"/>
  <c r="AC18" i="25"/>
  <c r="AD18" i="25"/>
  <c r="AA19" i="25"/>
  <c r="AB19" i="25"/>
  <c r="AC19" i="25"/>
  <c r="AD19" i="25"/>
  <c r="AA20" i="25"/>
  <c r="AB20" i="25"/>
  <c r="AC20" i="25"/>
  <c r="AD20" i="25"/>
  <c r="AA21" i="25"/>
  <c r="AB21" i="25"/>
  <c r="AC21" i="25"/>
  <c r="AD21" i="25"/>
  <c r="AA22" i="25"/>
  <c r="AB22" i="25"/>
  <c r="AC22" i="25"/>
  <c r="AD22" i="25"/>
  <c r="AA23" i="25"/>
  <c r="AB23" i="25"/>
  <c r="AC23" i="25"/>
  <c r="AD23" i="25"/>
  <c r="AA24" i="25"/>
  <c r="AB24" i="25"/>
  <c r="AC24" i="25"/>
  <c r="AD24" i="25"/>
  <c r="AA25" i="25"/>
  <c r="AB25" i="25"/>
  <c r="AC25" i="25"/>
  <c r="AD25" i="25"/>
  <c r="AA26" i="25"/>
  <c r="AB26" i="25"/>
  <c r="AC26" i="25"/>
  <c r="AD26" i="25"/>
  <c r="AA27" i="25"/>
  <c r="AB27" i="25"/>
  <c r="AC27" i="25"/>
  <c r="AD27" i="25"/>
  <c r="AA28" i="25"/>
  <c r="AB28" i="25"/>
  <c r="AC28" i="25"/>
  <c r="AD28" i="25"/>
  <c r="AA29" i="25"/>
  <c r="AB29" i="25"/>
  <c r="AC29" i="25"/>
  <c r="AD29" i="25"/>
  <c r="AA30" i="25"/>
  <c r="AB30" i="25"/>
  <c r="AC30" i="25"/>
  <c r="AD30" i="25"/>
  <c r="AA31" i="25"/>
  <c r="AB31" i="25"/>
  <c r="AC31" i="25"/>
  <c r="AD31" i="25"/>
  <c r="AA32" i="25"/>
  <c r="AB32" i="25"/>
  <c r="AC32" i="25"/>
  <c r="AD32" i="25"/>
  <c r="AA33" i="25"/>
  <c r="AB33" i="25"/>
  <c r="AC33" i="25"/>
  <c r="AD33" i="25"/>
  <c r="AA34" i="25"/>
  <c r="AB34" i="25"/>
  <c r="AC34" i="25"/>
  <c r="AD34" i="25"/>
  <c r="AA35" i="25"/>
  <c r="AB35" i="25"/>
  <c r="AC35" i="25"/>
  <c r="AD35" i="25"/>
  <c r="AA36" i="25"/>
  <c r="AB36" i="25"/>
  <c r="AC36" i="25"/>
  <c r="AD36" i="25"/>
  <c r="AA37" i="25"/>
  <c r="AB37" i="25"/>
  <c r="AC37" i="25"/>
  <c r="AD37" i="25"/>
  <c r="AA38" i="25"/>
  <c r="AB38" i="25"/>
  <c r="AC38" i="25"/>
  <c r="AD38" i="25"/>
  <c r="AA39" i="25"/>
  <c r="AB39" i="25"/>
  <c r="AC39" i="25"/>
  <c r="AD39" i="25"/>
  <c r="AA40" i="25"/>
  <c r="AB40" i="25"/>
  <c r="AC40" i="25"/>
  <c r="AD40" i="25"/>
  <c r="AA41" i="25"/>
  <c r="AB41" i="25"/>
  <c r="AC41" i="25"/>
  <c r="AD41" i="25"/>
  <c r="AA42" i="25"/>
  <c r="AB42" i="25"/>
  <c r="AC42" i="25"/>
  <c r="AD42" i="25"/>
  <c r="AA43" i="25"/>
  <c r="AB43" i="25"/>
  <c r="AC43" i="25"/>
  <c r="AD43" i="25"/>
  <c r="AA44" i="25"/>
  <c r="AB44" i="25"/>
  <c r="AC44" i="25"/>
  <c r="AD44" i="25"/>
  <c r="AA45" i="25"/>
  <c r="AB45" i="25"/>
  <c r="AC45" i="25"/>
  <c r="AD45" i="25"/>
  <c r="AA46" i="25"/>
  <c r="AB46" i="25"/>
  <c r="AC46" i="25"/>
  <c r="AD46" i="25"/>
  <c r="AA47" i="25"/>
  <c r="AB47" i="25"/>
  <c r="AC47" i="25"/>
  <c r="AD47" i="25"/>
  <c r="AA48" i="25"/>
  <c r="AB48" i="25"/>
  <c r="AC48" i="25"/>
  <c r="AD48" i="25"/>
  <c r="AA49" i="25"/>
  <c r="AB49" i="25"/>
  <c r="AC49" i="25"/>
  <c r="AD49" i="25"/>
  <c r="AA50" i="25"/>
  <c r="AB50" i="25"/>
  <c r="AC50" i="25"/>
  <c r="AD50" i="25"/>
  <c r="AA51" i="25"/>
  <c r="AB51" i="25"/>
  <c r="AC51" i="25"/>
  <c r="AD51" i="25"/>
  <c r="AA52" i="25"/>
  <c r="AB52" i="25"/>
  <c r="AC52" i="25"/>
  <c r="AD52" i="25"/>
  <c r="AA53" i="25"/>
  <c r="AB53" i="25"/>
  <c r="AC53" i="25"/>
  <c r="AD53" i="25"/>
  <c r="AA54" i="25"/>
  <c r="AB54" i="25"/>
  <c r="AC54" i="25"/>
  <c r="AD54" i="25"/>
  <c r="AA55" i="25"/>
  <c r="AB55" i="25"/>
  <c r="AC55" i="25"/>
  <c r="AD55" i="25"/>
  <c r="AD5" i="25"/>
  <c r="AC5" i="25"/>
  <c r="AB5" i="25"/>
  <c r="AA5" i="25"/>
  <c r="AD3" i="25"/>
  <c r="AC3" i="25"/>
  <c r="AB3" i="25"/>
  <c r="AA3" i="25"/>
  <c r="H6" i="25"/>
  <c r="I6" i="25"/>
  <c r="J6" i="25"/>
  <c r="K6" i="25"/>
  <c r="H7" i="25"/>
  <c r="I7" i="25"/>
  <c r="J7" i="25"/>
  <c r="K7" i="25"/>
  <c r="H8" i="25"/>
  <c r="I8" i="25"/>
  <c r="J8" i="25"/>
  <c r="K8" i="25"/>
  <c r="H9" i="25"/>
  <c r="I9" i="25"/>
  <c r="J9" i="25"/>
  <c r="K9" i="25"/>
  <c r="H10" i="25"/>
  <c r="I10" i="25"/>
  <c r="J10" i="25"/>
  <c r="K10" i="25"/>
  <c r="H11" i="25"/>
  <c r="I11" i="25"/>
  <c r="J11" i="25"/>
  <c r="K11" i="25"/>
  <c r="H12" i="25"/>
  <c r="I12" i="25"/>
  <c r="J12" i="25"/>
  <c r="K12" i="25"/>
  <c r="H13" i="25"/>
  <c r="I13" i="25"/>
  <c r="J13" i="25"/>
  <c r="K13" i="25"/>
  <c r="H14" i="25"/>
  <c r="I14" i="25"/>
  <c r="J14" i="25"/>
  <c r="K14" i="25"/>
  <c r="H15" i="25"/>
  <c r="I15" i="25"/>
  <c r="J15" i="25"/>
  <c r="K15" i="25"/>
  <c r="H16" i="25"/>
  <c r="I16" i="25"/>
  <c r="J16" i="25"/>
  <c r="K16" i="25"/>
  <c r="H17" i="25"/>
  <c r="I17" i="25"/>
  <c r="J17" i="25"/>
  <c r="K17" i="25"/>
  <c r="H18" i="25"/>
  <c r="I18" i="25"/>
  <c r="J18" i="25"/>
  <c r="K18" i="25"/>
  <c r="H19" i="25"/>
  <c r="I19" i="25"/>
  <c r="J19" i="25"/>
  <c r="K19" i="25"/>
  <c r="H20" i="25"/>
  <c r="I20" i="25"/>
  <c r="J20" i="25"/>
  <c r="K20" i="25"/>
  <c r="H21" i="25"/>
  <c r="I21" i="25"/>
  <c r="J21" i="25"/>
  <c r="K21" i="25"/>
  <c r="H22" i="25"/>
  <c r="I22" i="25"/>
  <c r="J22" i="25"/>
  <c r="K22" i="25"/>
  <c r="H23" i="25"/>
  <c r="I23" i="25"/>
  <c r="J23" i="25"/>
  <c r="K23" i="25"/>
  <c r="H24" i="25"/>
  <c r="I24" i="25"/>
  <c r="J24" i="25"/>
  <c r="K24" i="25"/>
  <c r="H25" i="25"/>
  <c r="I25" i="25"/>
  <c r="J25" i="25"/>
  <c r="K25" i="25"/>
  <c r="H26" i="25"/>
  <c r="I26" i="25"/>
  <c r="J26" i="25"/>
  <c r="K26" i="25"/>
  <c r="H27" i="25"/>
  <c r="I27" i="25"/>
  <c r="J27" i="25"/>
  <c r="K27" i="25"/>
  <c r="H28" i="25"/>
  <c r="I28" i="25"/>
  <c r="J28" i="25"/>
  <c r="K28" i="25"/>
  <c r="H29" i="25"/>
  <c r="I29" i="25"/>
  <c r="J29" i="25"/>
  <c r="K29" i="25"/>
  <c r="H30" i="25"/>
  <c r="I30" i="25"/>
  <c r="J30" i="25"/>
  <c r="K30" i="25"/>
  <c r="H31" i="25"/>
  <c r="I31" i="25"/>
  <c r="J31" i="25"/>
  <c r="K31" i="25"/>
  <c r="H32" i="25"/>
  <c r="I32" i="25"/>
  <c r="J32" i="25"/>
  <c r="K32" i="25"/>
  <c r="H33" i="25"/>
  <c r="I33" i="25"/>
  <c r="J33" i="25"/>
  <c r="K33" i="25"/>
  <c r="H34" i="25"/>
  <c r="I34" i="25"/>
  <c r="J34" i="25"/>
  <c r="K34" i="25"/>
  <c r="H35" i="25"/>
  <c r="I35" i="25"/>
  <c r="J35" i="25"/>
  <c r="K35" i="25"/>
  <c r="H36" i="25"/>
  <c r="I36" i="25"/>
  <c r="J36" i="25"/>
  <c r="K36" i="25"/>
  <c r="H37" i="25"/>
  <c r="I37" i="25"/>
  <c r="J37" i="25"/>
  <c r="K37" i="25"/>
  <c r="H38" i="25"/>
  <c r="I38" i="25"/>
  <c r="J38" i="25"/>
  <c r="K38" i="25"/>
  <c r="H39" i="25"/>
  <c r="I39" i="25"/>
  <c r="J39" i="25"/>
  <c r="K39" i="25"/>
  <c r="H40" i="25"/>
  <c r="I40" i="25"/>
  <c r="J40" i="25"/>
  <c r="K40" i="25"/>
  <c r="H41" i="25"/>
  <c r="I41" i="25"/>
  <c r="J41" i="25"/>
  <c r="K41" i="25"/>
  <c r="H42" i="25"/>
  <c r="I42" i="25"/>
  <c r="J42" i="25"/>
  <c r="K42" i="25"/>
  <c r="H43" i="25"/>
  <c r="I43" i="25"/>
  <c r="J43" i="25"/>
  <c r="K43" i="25"/>
  <c r="H44" i="25"/>
  <c r="I44" i="25"/>
  <c r="J44" i="25"/>
  <c r="K44" i="25"/>
  <c r="H45" i="25"/>
  <c r="I45" i="25"/>
  <c r="J45" i="25"/>
  <c r="K45" i="25"/>
  <c r="H46" i="25"/>
  <c r="I46" i="25"/>
  <c r="J46" i="25"/>
  <c r="K46" i="25"/>
  <c r="H47" i="25"/>
  <c r="I47" i="25"/>
  <c r="J47" i="25"/>
  <c r="K47" i="25"/>
  <c r="H48" i="25"/>
  <c r="I48" i="25"/>
  <c r="J48" i="25"/>
  <c r="K48" i="25"/>
  <c r="H49" i="25"/>
  <c r="I49" i="25"/>
  <c r="J49" i="25"/>
  <c r="K49" i="25"/>
  <c r="H50" i="25"/>
  <c r="I50" i="25"/>
  <c r="J50" i="25"/>
  <c r="K50" i="25"/>
  <c r="H51" i="25"/>
  <c r="I51" i="25"/>
  <c r="J51" i="25"/>
  <c r="K51" i="25"/>
  <c r="H52" i="25"/>
  <c r="I52" i="25"/>
  <c r="J52" i="25"/>
  <c r="K52" i="25"/>
  <c r="H53" i="25"/>
  <c r="I53" i="25"/>
  <c r="J53" i="25"/>
  <c r="K53" i="25"/>
  <c r="H54" i="25"/>
  <c r="I54" i="25"/>
  <c r="J54" i="25"/>
  <c r="K54" i="25"/>
  <c r="H55" i="25"/>
  <c r="I55" i="25"/>
  <c r="J55" i="25"/>
  <c r="K55" i="25"/>
  <c r="K3" i="25"/>
  <c r="I3" i="25"/>
  <c r="J3" i="25"/>
  <c r="H5" i="25"/>
  <c r="H3" i="25"/>
  <c r="I5" i="25"/>
  <c r="G5" i="26" s="1"/>
  <c r="J5" i="25"/>
  <c r="H5" i="26" s="1"/>
  <c r="K5" i="25"/>
  <c r="F3" i="26"/>
  <c r="I3" i="26"/>
  <c r="H3" i="26"/>
  <c r="G3" i="26"/>
  <c r="I5" i="26" l="1"/>
  <c r="I51" i="26" s="1"/>
  <c r="Z5" i="26"/>
  <c r="Z39" i="26" s="1"/>
  <c r="W5" i="26"/>
  <c r="X5" i="26"/>
  <c r="Y5" i="26"/>
  <c r="Z23" i="26"/>
  <c r="Z31" i="26"/>
  <c r="Z47" i="26"/>
  <c r="Z55" i="26"/>
  <c r="Z22" i="26"/>
  <c r="Z30" i="26"/>
  <c r="Z38" i="26"/>
  <c r="Z46" i="26"/>
  <c r="Z13" i="26"/>
  <c r="Z29" i="26"/>
  <c r="Z37" i="26"/>
  <c r="Z45" i="26"/>
  <c r="Z53" i="26"/>
  <c r="Z11" i="26"/>
  <c r="Z35" i="26"/>
  <c r="Z43" i="26"/>
  <c r="Z59" i="26"/>
  <c r="Z12" i="26"/>
  <c r="Z20" i="26"/>
  <c r="Z36" i="26"/>
  <c r="Z44" i="26"/>
  <c r="Z52" i="26"/>
  <c r="Z19" i="26"/>
  <c r="Z51" i="26"/>
  <c r="Z25" i="26"/>
  <c r="Z40" i="26"/>
  <c r="Z41" i="26"/>
  <c r="Z58" i="26"/>
  <c r="Z16" i="26"/>
  <c r="Z26" i="26"/>
  <c r="Z32" i="26"/>
  <c r="Z42" i="26"/>
  <c r="Z56" i="26"/>
  <c r="Z18" i="26"/>
  <c r="Z48" i="26"/>
  <c r="Z54" i="26"/>
  <c r="Z24" i="26"/>
  <c r="Z34" i="26"/>
  <c r="Z49" i="26"/>
  <c r="Z9" i="26"/>
  <c r="Z17" i="26"/>
  <c r="I19" i="26"/>
  <c r="I27" i="26"/>
  <c r="I43" i="26"/>
  <c r="I10" i="26"/>
  <c r="I18" i="26"/>
  <c r="I34" i="26"/>
  <c r="I13" i="26"/>
  <c r="I33" i="26"/>
  <c r="I45" i="26"/>
  <c r="I30" i="26"/>
  <c r="I36" i="26"/>
  <c r="I21" i="26"/>
  <c r="I53" i="26"/>
  <c r="I56" i="26"/>
  <c r="I32" i="26"/>
  <c r="I17" i="26"/>
  <c r="I23" i="26"/>
  <c r="I49" i="26"/>
  <c r="I20" i="26"/>
  <c r="I48" i="26"/>
  <c r="I16" i="26"/>
  <c r="I37" i="26"/>
  <c r="I46" i="26"/>
  <c r="I40" i="26"/>
  <c r="I22" i="26"/>
  <c r="I54" i="26"/>
  <c r="H10" i="26"/>
  <c r="H18" i="26"/>
  <c r="H26" i="26"/>
  <c r="H34" i="26"/>
  <c r="H42" i="26"/>
  <c r="H50" i="26"/>
  <c r="H58" i="26"/>
  <c r="H17" i="26"/>
  <c r="H25" i="26"/>
  <c r="H33" i="26"/>
  <c r="H41" i="26"/>
  <c r="H49" i="26"/>
  <c r="H24" i="26"/>
  <c r="H30" i="26"/>
  <c r="H36" i="26"/>
  <c r="H9" i="26"/>
  <c r="H15" i="26"/>
  <c r="H21" i="26"/>
  <c r="H27" i="26"/>
  <c r="H47" i="26"/>
  <c r="H53" i="26"/>
  <c r="H56" i="26"/>
  <c r="H12" i="26"/>
  <c r="H32" i="26"/>
  <c r="H38" i="26"/>
  <c r="H44" i="26"/>
  <c r="H23" i="26"/>
  <c r="H29" i="26"/>
  <c r="H35" i="26"/>
  <c r="H55" i="26"/>
  <c r="H14" i="26"/>
  <c r="H20" i="26"/>
  <c r="H40" i="26"/>
  <c r="H46" i="26"/>
  <c r="H52" i="26"/>
  <c r="H11" i="26"/>
  <c r="H39" i="26"/>
  <c r="H51" i="26"/>
  <c r="H16" i="26"/>
  <c r="H28" i="26"/>
  <c r="H37" i="26"/>
  <c r="H45" i="26"/>
  <c r="H59" i="26"/>
  <c r="H13" i="26"/>
  <c r="H22" i="26"/>
  <c r="H54" i="26"/>
  <c r="H19" i="26"/>
  <c r="H48" i="26"/>
  <c r="H31" i="26"/>
  <c r="H43" i="26"/>
  <c r="H57" i="26"/>
  <c r="G17" i="26"/>
  <c r="G25" i="26"/>
  <c r="G33" i="26"/>
  <c r="G41" i="26"/>
  <c r="G49" i="26"/>
  <c r="G57" i="26"/>
  <c r="G16" i="26"/>
  <c r="G24" i="26"/>
  <c r="G32" i="26"/>
  <c r="G40" i="26"/>
  <c r="G48" i="26"/>
  <c r="G10" i="26"/>
  <c r="G15" i="26"/>
  <c r="G21" i="26"/>
  <c r="G27" i="26"/>
  <c r="G47" i="26"/>
  <c r="G53" i="26"/>
  <c r="G56" i="26"/>
  <c r="G12" i="26"/>
  <c r="G18" i="26"/>
  <c r="G38" i="26"/>
  <c r="G44" i="26"/>
  <c r="G50" i="26"/>
  <c r="G9" i="26"/>
  <c r="G23" i="26"/>
  <c r="G29" i="26"/>
  <c r="G35" i="26"/>
  <c r="G55" i="26"/>
  <c r="G14" i="26"/>
  <c r="G20" i="26"/>
  <c r="G26" i="26"/>
  <c r="G46" i="26"/>
  <c r="G52" i="26"/>
  <c r="G59" i="26"/>
  <c r="G11" i="26"/>
  <c r="G31" i="26"/>
  <c r="G37" i="26"/>
  <c r="G43" i="26"/>
  <c r="G19" i="26"/>
  <c r="G36" i="26"/>
  <c r="G45" i="26"/>
  <c r="G13" i="26"/>
  <c r="G22" i="26"/>
  <c r="G34" i="26"/>
  <c r="G54" i="26"/>
  <c r="G30" i="26"/>
  <c r="G42" i="26"/>
  <c r="G28" i="26"/>
  <c r="G58" i="26"/>
  <c r="G39" i="26"/>
  <c r="G51" i="26"/>
  <c r="F5" i="26"/>
  <c r="AH7" i="26"/>
  <c r="AH6" i="26" s="1"/>
  <c r="D3" i="26"/>
  <c r="Q3" i="26"/>
  <c r="P3" i="26"/>
  <c r="O3" i="26"/>
  <c r="N3" i="26"/>
  <c r="M3" i="26"/>
  <c r="L3" i="26"/>
  <c r="E3" i="26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" i="25"/>
  <c r="AG6" i="25"/>
  <c r="AH6" i="25"/>
  <c r="AI6" i="25"/>
  <c r="AJ6" i="25"/>
  <c r="AL6" i="25"/>
  <c r="AG7" i="25"/>
  <c r="AH7" i="25"/>
  <c r="AI7" i="25"/>
  <c r="AJ7" i="25"/>
  <c r="AL7" i="25"/>
  <c r="AG8" i="25"/>
  <c r="AH8" i="25"/>
  <c r="AI8" i="25"/>
  <c r="AJ8" i="25"/>
  <c r="AL8" i="25"/>
  <c r="AG9" i="25"/>
  <c r="AH9" i="25"/>
  <c r="AI9" i="25"/>
  <c r="AJ9" i="25"/>
  <c r="AL9" i="25"/>
  <c r="AG10" i="25"/>
  <c r="AH10" i="25"/>
  <c r="AI10" i="25"/>
  <c r="AJ10" i="25"/>
  <c r="AL10" i="25"/>
  <c r="AG11" i="25"/>
  <c r="AH11" i="25"/>
  <c r="AI11" i="25"/>
  <c r="AJ11" i="25"/>
  <c r="AL11" i="25"/>
  <c r="AG12" i="25"/>
  <c r="AH12" i="25"/>
  <c r="AI12" i="25"/>
  <c r="AJ12" i="25"/>
  <c r="AL12" i="25"/>
  <c r="AG13" i="25"/>
  <c r="AH13" i="25"/>
  <c r="AI13" i="25"/>
  <c r="AJ13" i="25"/>
  <c r="AL13" i="25"/>
  <c r="AG14" i="25"/>
  <c r="AH14" i="25"/>
  <c r="AI14" i="25"/>
  <c r="AJ14" i="25"/>
  <c r="AL14" i="25"/>
  <c r="AG15" i="25"/>
  <c r="AH15" i="25"/>
  <c r="AI15" i="25"/>
  <c r="AJ15" i="25"/>
  <c r="AL15" i="25"/>
  <c r="AG16" i="25"/>
  <c r="AH16" i="25"/>
  <c r="AI16" i="25"/>
  <c r="AJ16" i="25"/>
  <c r="AL16" i="25"/>
  <c r="AG17" i="25"/>
  <c r="AH17" i="25"/>
  <c r="AI17" i="25"/>
  <c r="AJ17" i="25"/>
  <c r="AL17" i="25"/>
  <c r="AG18" i="25"/>
  <c r="AH18" i="25"/>
  <c r="AI18" i="25"/>
  <c r="AJ18" i="25"/>
  <c r="AL18" i="25"/>
  <c r="AG19" i="25"/>
  <c r="AH19" i="25"/>
  <c r="AI19" i="25"/>
  <c r="AJ19" i="25"/>
  <c r="AL19" i="25"/>
  <c r="AG20" i="25"/>
  <c r="AH20" i="25"/>
  <c r="AI20" i="25"/>
  <c r="AJ20" i="25"/>
  <c r="AL20" i="25"/>
  <c r="AG21" i="25"/>
  <c r="AH21" i="25"/>
  <c r="AI21" i="25"/>
  <c r="AJ21" i="25"/>
  <c r="AL21" i="25"/>
  <c r="AG22" i="25"/>
  <c r="AH22" i="25"/>
  <c r="AI22" i="25"/>
  <c r="AJ22" i="25"/>
  <c r="AL22" i="25"/>
  <c r="AG23" i="25"/>
  <c r="AH23" i="25"/>
  <c r="AI23" i="25"/>
  <c r="AJ23" i="25"/>
  <c r="AL23" i="25"/>
  <c r="AG24" i="25"/>
  <c r="AH24" i="25"/>
  <c r="AI24" i="25"/>
  <c r="AJ24" i="25"/>
  <c r="AL24" i="25"/>
  <c r="AG25" i="25"/>
  <c r="AH25" i="25"/>
  <c r="AI25" i="25"/>
  <c r="AJ25" i="25"/>
  <c r="AL25" i="25"/>
  <c r="AG26" i="25"/>
  <c r="AH26" i="25"/>
  <c r="AI26" i="25"/>
  <c r="AJ26" i="25"/>
  <c r="AL26" i="25"/>
  <c r="AG27" i="25"/>
  <c r="AH27" i="25"/>
  <c r="AI27" i="25"/>
  <c r="AJ27" i="25"/>
  <c r="AL27" i="25"/>
  <c r="AG28" i="25"/>
  <c r="AH28" i="25"/>
  <c r="AI28" i="25"/>
  <c r="AJ28" i="25"/>
  <c r="AL28" i="25"/>
  <c r="AG29" i="25"/>
  <c r="AH29" i="25"/>
  <c r="AI29" i="25"/>
  <c r="AJ29" i="25"/>
  <c r="AL29" i="25"/>
  <c r="AG30" i="25"/>
  <c r="AH30" i="25"/>
  <c r="AI30" i="25"/>
  <c r="AJ30" i="25"/>
  <c r="AL30" i="25"/>
  <c r="AG31" i="25"/>
  <c r="AH31" i="25"/>
  <c r="AI31" i="25"/>
  <c r="AJ31" i="25"/>
  <c r="AL31" i="25"/>
  <c r="AG32" i="25"/>
  <c r="AH32" i="25"/>
  <c r="AI32" i="25"/>
  <c r="AJ32" i="25"/>
  <c r="AL32" i="25"/>
  <c r="AG33" i="25"/>
  <c r="AH33" i="25"/>
  <c r="AI33" i="25"/>
  <c r="AJ33" i="25"/>
  <c r="AL33" i="25"/>
  <c r="AG34" i="25"/>
  <c r="AH34" i="25"/>
  <c r="AI34" i="25"/>
  <c r="AJ34" i="25"/>
  <c r="AL34" i="25"/>
  <c r="AG35" i="25"/>
  <c r="AH35" i="25"/>
  <c r="AI35" i="25"/>
  <c r="AJ35" i="25"/>
  <c r="AL35" i="25"/>
  <c r="AG36" i="25"/>
  <c r="AH36" i="25"/>
  <c r="AI36" i="25"/>
  <c r="AJ36" i="25"/>
  <c r="AL36" i="25"/>
  <c r="AG37" i="25"/>
  <c r="AH37" i="25"/>
  <c r="AI37" i="25"/>
  <c r="AJ37" i="25"/>
  <c r="AL37" i="25"/>
  <c r="AG38" i="25"/>
  <c r="AH38" i="25"/>
  <c r="AI38" i="25"/>
  <c r="AJ38" i="25"/>
  <c r="AL38" i="25"/>
  <c r="AG39" i="25"/>
  <c r="AH39" i="25"/>
  <c r="AI39" i="25"/>
  <c r="AJ39" i="25"/>
  <c r="AL39" i="25"/>
  <c r="AG40" i="25"/>
  <c r="AH40" i="25"/>
  <c r="AI40" i="25"/>
  <c r="AJ40" i="25"/>
  <c r="AL40" i="25"/>
  <c r="AG41" i="25"/>
  <c r="AH41" i="25"/>
  <c r="AI41" i="25"/>
  <c r="AJ41" i="25"/>
  <c r="AL41" i="25"/>
  <c r="AG42" i="25"/>
  <c r="AH42" i="25"/>
  <c r="AI42" i="25"/>
  <c r="AJ42" i="25"/>
  <c r="AL42" i="25"/>
  <c r="AG43" i="25"/>
  <c r="AH43" i="25"/>
  <c r="AI43" i="25"/>
  <c r="AJ43" i="25"/>
  <c r="AL43" i="25"/>
  <c r="AG44" i="25"/>
  <c r="AH44" i="25"/>
  <c r="AI44" i="25"/>
  <c r="AJ44" i="25"/>
  <c r="AL44" i="25"/>
  <c r="AG45" i="25"/>
  <c r="AH45" i="25"/>
  <c r="AI45" i="25"/>
  <c r="AJ45" i="25"/>
  <c r="AL45" i="25"/>
  <c r="AG46" i="25"/>
  <c r="AH46" i="25"/>
  <c r="AI46" i="25"/>
  <c r="AJ46" i="25"/>
  <c r="AL46" i="25"/>
  <c r="AG47" i="25"/>
  <c r="AH47" i="25"/>
  <c r="AI47" i="25"/>
  <c r="AJ47" i="25"/>
  <c r="AL47" i="25"/>
  <c r="AG48" i="25"/>
  <c r="AH48" i="25"/>
  <c r="AI48" i="25"/>
  <c r="AJ48" i="25"/>
  <c r="AL48" i="25"/>
  <c r="AG49" i="25"/>
  <c r="AH49" i="25"/>
  <c r="AI49" i="25"/>
  <c r="AJ49" i="25"/>
  <c r="AL49" i="25"/>
  <c r="AG50" i="25"/>
  <c r="AH50" i="25"/>
  <c r="AI50" i="25"/>
  <c r="AJ50" i="25"/>
  <c r="AL50" i="25"/>
  <c r="AG51" i="25"/>
  <c r="AH51" i="25"/>
  <c r="AI51" i="25"/>
  <c r="AJ51" i="25"/>
  <c r="AL51" i="25"/>
  <c r="AG52" i="25"/>
  <c r="AH52" i="25"/>
  <c r="AI52" i="25"/>
  <c r="AJ52" i="25"/>
  <c r="AL52" i="25"/>
  <c r="AG53" i="25"/>
  <c r="AH53" i="25"/>
  <c r="AI53" i="25"/>
  <c r="AJ53" i="25"/>
  <c r="AL53" i="25"/>
  <c r="AG54" i="25"/>
  <c r="AH54" i="25"/>
  <c r="AI54" i="25"/>
  <c r="AJ54" i="25"/>
  <c r="AL54" i="25"/>
  <c r="AG55" i="25"/>
  <c r="AH55" i="25"/>
  <c r="AI55" i="25"/>
  <c r="AJ55" i="25"/>
  <c r="AL55" i="25"/>
  <c r="AL5" i="25"/>
  <c r="AJ5" i="25"/>
  <c r="AI5" i="25"/>
  <c r="AH5" i="25"/>
  <c r="AG5" i="25"/>
  <c r="AL3" i="25"/>
  <c r="AK3" i="25"/>
  <c r="AJ3" i="25"/>
  <c r="AI3" i="25"/>
  <c r="AH3" i="25"/>
  <c r="AG3" i="25"/>
  <c r="N6" i="25"/>
  <c r="O6" i="25"/>
  <c r="P6" i="25"/>
  <c r="Q6" i="25"/>
  <c r="S6" i="25"/>
  <c r="N7" i="25"/>
  <c r="O7" i="25"/>
  <c r="P7" i="25"/>
  <c r="Q7" i="25"/>
  <c r="S7" i="25"/>
  <c r="N8" i="25"/>
  <c r="O8" i="25"/>
  <c r="P8" i="25"/>
  <c r="Q8" i="25"/>
  <c r="S8" i="25"/>
  <c r="N9" i="25"/>
  <c r="O9" i="25"/>
  <c r="P9" i="25"/>
  <c r="Q9" i="25"/>
  <c r="S9" i="25"/>
  <c r="N10" i="25"/>
  <c r="O10" i="25"/>
  <c r="P10" i="25"/>
  <c r="Q10" i="25"/>
  <c r="S10" i="25"/>
  <c r="N11" i="25"/>
  <c r="O11" i="25"/>
  <c r="P11" i="25"/>
  <c r="Q11" i="25"/>
  <c r="S11" i="25"/>
  <c r="N12" i="25"/>
  <c r="O12" i="25"/>
  <c r="P12" i="25"/>
  <c r="Q12" i="25"/>
  <c r="S12" i="25"/>
  <c r="N13" i="25"/>
  <c r="O13" i="25"/>
  <c r="P13" i="25"/>
  <c r="Q13" i="25"/>
  <c r="S13" i="25"/>
  <c r="N14" i="25"/>
  <c r="O14" i="25"/>
  <c r="P14" i="25"/>
  <c r="Q14" i="25"/>
  <c r="S14" i="25"/>
  <c r="N15" i="25"/>
  <c r="O15" i="25"/>
  <c r="P15" i="25"/>
  <c r="Q15" i="25"/>
  <c r="S15" i="25"/>
  <c r="N16" i="25"/>
  <c r="O16" i="25"/>
  <c r="P16" i="25"/>
  <c r="Q16" i="25"/>
  <c r="S16" i="25"/>
  <c r="N17" i="25"/>
  <c r="O17" i="25"/>
  <c r="P17" i="25"/>
  <c r="Q17" i="25"/>
  <c r="S17" i="25"/>
  <c r="N18" i="25"/>
  <c r="O18" i="25"/>
  <c r="P18" i="25"/>
  <c r="Q18" i="25"/>
  <c r="S18" i="25"/>
  <c r="N19" i="25"/>
  <c r="O19" i="25"/>
  <c r="P19" i="25"/>
  <c r="Q19" i="25"/>
  <c r="S19" i="25"/>
  <c r="N20" i="25"/>
  <c r="O20" i="25"/>
  <c r="P20" i="25"/>
  <c r="Q20" i="25"/>
  <c r="S20" i="25"/>
  <c r="N21" i="25"/>
  <c r="O21" i="25"/>
  <c r="P21" i="25"/>
  <c r="Q21" i="25"/>
  <c r="S21" i="25"/>
  <c r="N22" i="25"/>
  <c r="O22" i="25"/>
  <c r="P22" i="25"/>
  <c r="Q22" i="25"/>
  <c r="S22" i="25"/>
  <c r="N23" i="25"/>
  <c r="O23" i="25"/>
  <c r="P23" i="25"/>
  <c r="Q23" i="25"/>
  <c r="S23" i="25"/>
  <c r="N24" i="25"/>
  <c r="O24" i="25"/>
  <c r="P24" i="25"/>
  <c r="Q24" i="25"/>
  <c r="S24" i="25"/>
  <c r="N25" i="25"/>
  <c r="O25" i="25"/>
  <c r="P25" i="25"/>
  <c r="Q25" i="25"/>
  <c r="S25" i="25"/>
  <c r="N26" i="25"/>
  <c r="O26" i="25"/>
  <c r="P26" i="25"/>
  <c r="Q26" i="25"/>
  <c r="S26" i="25"/>
  <c r="N27" i="25"/>
  <c r="O27" i="25"/>
  <c r="P27" i="25"/>
  <c r="Q27" i="25"/>
  <c r="S27" i="25"/>
  <c r="N28" i="25"/>
  <c r="O28" i="25"/>
  <c r="P28" i="25"/>
  <c r="Q28" i="25"/>
  <c r="S28" i="25"/>
  <c r="N29" i="25"/>
  <c r="O29" i="25"/>
  <c r="P29" i="25"/>
  <c r="Q29" i="25"/>
  <c r="S29" i="25"/>
  <c r="N30" i="25"/>
  <c r="O30" i="25"/>
  <c r="P30" i="25"/>
  <c r="Q30" i="25"/>
  <c r="S30" i="25"/>
  <c r="N31" i="25"/>
  <c r="O31" i="25"/>
  <c r="P31" i="25"/>
  <c r="Q31" i="25"/>
  <c r="S31" i="25"/>
  <c r="N32" i="25"/>
  <c r="O32" i="25"/>
  <c r="P32" i="25"/>
  <c r="Q32" i="25"/>
  <c r="S32" i="25"/>
  <c r="N33" i="25"/>
  <c r="O33" i="25"/>
  <c r="P33" i="25"/>
  <c r="Q33" i="25"/>
  <c r="S33" i="25"/>
  <c r="N34" i="25"/>
  <c r="O34" i="25"/>
  <c r="P34" i="25"/>
  <c r="Q34" i="25"/>
  <c r="S34" i="25"/>
  <c r="N35" i="25"/>
  <c r="O35" i="25"/>
  <c r="P35" i="25"/>
  <c r="Q35" i="25"/>
  <c r="S35" i="25"/>
  <c r="N36" i="25"/>
  <c r="O36" i="25"/>
  <c r="P36" i="25"/>
  <c r="Q36" i="25"/>
  <c r="S36" i="25"/>
  <c r="N37" i="25"/>
  <c r="O37" i="25"/>
  <c r="P37" i="25"/>
  <c r="Q37" i="25"/>
  <c r="S37" i="25"/>
  <c r="N38" i="25"/>
  <c r="O38" i="25"/>
  <c r="P38" i="25"/>
  <c r="Q38" i="25"/>
  <c r="S38" i="25"/>
  <c r="N39" i="25"/>
  <c r="O39" i="25"/>
  <c r="P39" i="25"/>
  <c r="Q39" i="25"/>
  <c r="S39" i="25"/>
  <c r="N40" i="25"/>
  <c r="O40" i="25"/>
  <c r="P40" i="25"/>
  <c r="Q40" i="25"/>
  <c r="S40" i="25"/>
  <c r="N41" i="25"/>
  <c r="O41" i="25"/>
  <c r="P41" i="25"/>
  <c r="Q41" i="25"/>
  <c r="S41" i="25"/>
  <c r="N42" i="25"/>
  <c r="O42" i="25"/>
  <c r="P42" i="25"/>
  <c r="Q42" i="25"/>
  <c r="S42" i="25"/>
  <c r="N43" i="25"/>
  <c r="O43" i="25"/>
  <c r="P43" i="25"/>
  <c r="Q43" i="25"/>
  <c r="S43" i="25"/>
  <c r="N44" i="25"/>
  <c r="O44" i="25"/>
  <c r="P44" i="25"/>
  <c r="Q44" i="25"/>
  <c r="S44" i="25"/>
  <c r="N45" i="25"/>
  <c r="O45" i="25"/>
  <c r="P45" i="25"/>
  <c r="Q45" i="25"/>
  <c r="S45" i="25"/>
  <c r="N46" i="25"/>
  <c r="O46" i="25"/>
  <c r="P46" i="25"/>
  <c r="Q46" i="25"/>
  <c r="S46" i="25"/>
  <c r="N47" i="25"/>
  <c r="O47" i="25"/>
  <c r="P47" i="25"/>
  <c r="Q47" i="25"/>
  <c r="S47" i="25"/>
  <c r="N48" i="25"/>
  <c r="O48" i="25"/>
  <c r="P48" i="25"/>
  <c r="Q48" i="25"/>
  <c r="S48" i="25"/>
  <c r="N49" i="25"/>
  <c r="O49" i="25"/>
  <c r="P49" i="25"/>
  <c r="Q49" i="25"/>
  <c r="S49" i="25"/>
  <c r="N50" i="25"/>
  <c r="O50" i="25"/>
  <c r="P50" i="25"/>
  <c r="Q50" i="25"/>
  <c r="S50" i="25"/>
  <c r="N51" i="25"/>
  <c r="O51" i="25"/>
  <c r="P51" i="25"/>
  <c r="Q51" i="25"/>
  <c r="S51" i="25"/>
  <c r="N52" i="25"/>
  <c r="O52" i="25"/>
  <c r="P52" i="25"/>
  <c r="Q52" i="25"/>
  <c r="S52" i="25"/>
  <c r="N53" i="25"/>
  <c r="O53" i="25"/>
  <c r="P53" i="25"/>
  <c r="Q53" i="25"/>
  <c r="S53" i="25"/>
  <c r="N54" i="25"/>
  <c r="O54" i="25"/>
  <c r="P54" i="25"/>
  <c r="Q54" i="25"/>
  <c r="S54" i="25"/>
  <c r="N55" i="25"/>
  <c r="O55" i="25"/>
  <c r="P55" i="25"/>
  <c r="Q55" i="25"/>
  <c r="S55" i="25"/>
  <c r="S5" i="25"/>
  <c r="S3" i="25"/>
  <c r="R3" i="25"/>
  <c r="Q5" i="25"/>
  <c r="Q3" i="25"/>
  <c r="P5" i="25"/>
  <c r="N5" i="26" s="1"/>
  <c r="P3" i="25"/>
  <c r="O5" i="25"/>
  <c r="O3" i="25"/>
  <c r="N5" i="25"/>
  <c r="N3" i="25"/>
  <c r="Y6" i="25"/>
  <c r="Z6" i="25"/>
  <c r="Y7" i="25"/>
  <c r="Z7" i="25"/>
  <c r="Y8" i="25"/>
  <c r="Z8" i="25"/>
  <c r="Y9" i="25"/>
  <c r="Z9" i="25"/>
  <c r="Y10" i="25"/>
  <c r="Z10" i="25"/>
  <c r="Y11" i="25"/>
  <c r="Z11" i="25"/>
  <c r="Y12" i="25"/>
  <c r="Z12" i="25"/>
  <c r="Y13" i="25"/>
  <c r="Z13" i="25"/>
  <c r="Y14" i="25"/>
  <c r="Z14" i="25"/>
  <c r="Y15" i="25"/>
  <c r="Z15" i="25"/>
  <c r="Y16" i="25"/>
  <c r="Z16" i="25"/>
  <c r="Y17" i="25"/>
  <c r="Z17" i="25"/>
  <c r="Y18" i="25"/>
  <c r="Z18" i="25"/>
  <c r="Y19" i="25"/>
  <c r="Z19" i="25"/>
  <c r="Y20" i="25"/>
  <c r="Z20" i="25"/>
  <c r="Y21" i="25"/>
  <c r="Z21" i="25"/>
  <c r="Y22" i="25"/>
  <c r="Z22" i="25"/>
  <c r="Y23" i="25"/>
  <c r="Z23" i="25"/>
  <c r="Y24" i="25"/>
  <c r="Z24" i="25"/>
  <c r="Y25" i="25"/>
  <c r="Z25" i="25"/>
  <c r="Y26" i="25"/>
  <c r="Z26" i="25"/>
  <c r="Y27" i="25"/>
  <c r="Z27" i="25"/>
  <c r="Y28" i="25"/>
  <c r="Z28" i="25"/>
  <c r="Y29" i="25"/>
  <c r="Z29" i="25"/>
  <c r="Y30" i="25"/>
  <c r="Z30" i="25"/>
  <c r="Y31" i="25"/>
  <c r="Z31" i="25"/>
  <c r="Y32" i="25"/>
  <c r="Z32" i="25"/>
  <c r="Y33" i="25"/>
  <c r="Z33" i="25"/>
  <c r="Y34" i="25"/>
  <c r="Z34" i="25"/>
  <c r="Y35" i="25"/>
  <c r="Z35" i="25"/>
  <c r="Y36" i="25"/>
  <c r="Z36" i="25"/>
  <c r="Y37" i="25"/>
  <c r="Z37" i="25"/>
  <c r="Y38" i="25"/>
  <c r="Z38" i="25"/>
  <c r="Y39" i="25"/>
  <c r="Z39" i="25"/>
  <c r="Y40" i="25"/>
  <c r="Z40" i="25"/>
  <c r="Y41" i="25"/>
  <c r="Z41" i="25"/>
  <c r="Y42" i="25"/>
  <c r="Z42" i="25"/>
  <c r="Y43" i="25"/>
  <c r="Z43" i="25"/>
  <c r="Y44" i="25"/>
  <c r="Z44" i="25"/>
  <c r="Y45" i="25"/>
  <c r="Z45" i="25"/>
  <c r="Y46" i="25"/>
  <c r="Z46" i="25"/>
  <c r="Y47" i="25"/>
  <c r="Z47" i="25"/>
  <c r="Y48" i="25"/>
  <c r="Z48" i="25"/>
  <c r="Y49" i="25"/>
  <c r="Z49" i="25"/>
  <c r="Y50" i="25"/>
  <c r="Z50" i="25"/>
  <c r="Y51" i="25"/>
  <c r="Z51" i="25"/>
  <c r="Y52" i="25"/>
  <c r="Z52" i="25"/>
  <c r="Y53" i="25"/>
  <c r="Z53" i="25"/>
  <c r="Y54" i="25"/>
  <c r="Z54" i="25"/>
  <c r="Y55" i="25"/>
  <c r="Z55" i="25"/>
  <c r="Z5" i="25"/>
  <c r="Y5" i="25"/>
  <c r="Z3" i="25"/>
  <c r="Y3" i="25"/>
  <c r="F6" i="25"/>
  <c r="G6" i="25"/>
  <c r="F7" i="25"/>
  <c r="G7" i="25"/>
  <c r="F8" i="25"/>
  <c r="G8" i="25"/>
  <c r="F9" i="25"/>
  <c r="G9" i="25"/>
  <c r="F10" i="25"/>
  <c r="G10" i="25"/>
  <c r="F11" i="25"/>
  <c r="G11" i="25"/>
  <c r="F12" i="25"/>
  <c r="G12" i="25"/>
  <c r="F13" i="25"/>
  <c r="G13" i="25"/>
  <c r="F14" i="25"/>
  <c r="G14" i="25"/>
  <c r="F15" i="25"/>
  <c r="G15" i="25"/>
  <c r="F16" i="25"/>
  <c r="G16" i="25"/>
  <c r="F17" i="25"/>
  <c r="G17" i="25"/>
  <c r="F18" i="25"/>
  <c r="G18" i="25"/>
  <c r="F19" i="25"/>
  <c r="G19" i="25"/>
  <c r="F20" i="25"/>
  <c r="G20" i="25"/>
  <c r="F21" i="25"/>
  <c r="G21" i="25"/>
  <c r="F22" i="25"/>
  <c r="G22" i="25"/>
  <c r="F23" i="25"/>
  <c r="G23" i="25"/>
  <c r="F24" i="25"/>
  <c r="G24" i="25"/>
  <c r="F25" i="25"/>
  <c r="G25" i="25"/>
  <c r="F26" i="25"/>
  <c r="G26" i="25"/>
  <c r="F27" i="25"/>
  <c r="G27" i="25"/>
  <c r="F28" i="25"/>
  <c r="G28" i="25"/>
  <c r="F29" i="25"/>
  <c r="G29" i="25"/>
  <c r="F30" i="25"/>
  <c r="G30" i="25"/>
  <c r="F31" i="25"/>
  <c r="G31" i="25"/>
  <c r="F32" i="25"/>
  <c r="G32" i="25"/>
  <c r="F33" i="25"/>
  <c r="G33" i="25"/>
  <c r="F34" i="25"/>
  <c r="G34" i="25"/>
  <c r="F35" i="25"/>
  <c r="G35" i="25"/>
  <c r="F36" i="25"/>
  <c r="G36" i="25"/>
  <c r="F37" i="25"/>
  <c r="G37" i="25"/>
  <c r="F38" i="25"/>
  <c r="G38" i="25"/>
  <c r="F39" i="25"/>
  <c r="G39" i="25"/>
  <c r="F40" i="25"/>
  <c r="G40" i="25"/>
  <c r="F41" i="25"/>
  <c r="G41" i="25"/>
  <c r="F42" i="25"/>
  <c r="G42" i="25"/>
  <c r="F43" i="25"/>
  <c r="G43" i="25"/>
  <c r="F44" i="25"/>
  <c r="G44" i="25"/>
  <c r="F45" i="25"/>
  <c r="G45" i="25"/>
  <c r="F46" i="25"/>
  <c r="G46" i="25"/>
  <c r="F47" i="25"/>
  <c r="G47" i="25"/>
  <c r="F48" i="25"/>
  <c r="G48" i="25"/>
  <c r="F49" i="25"/>
  <c r="G49" i="25"/>
  <c r="F50" i="25"/>
  <c r="G50" i="25"/>
  <c r="F51" i="25"/>
  <c r="G51" i="25"/>
  <c r="F52" i="25"/>
  <c r="G52" i="25"/>
  <c r="F53" i="25"/>
  <c r="G53" i="25"/>
  <c r="F54" i="25"/>
  <c r="G54" i="25"/>
  <c r="F55" i="25"/>
  <c r="G55" i="25"/>
  <c r="F3" i="25"/>
  <c r="G3" i="25"/>
  <c r="G5" i="25"/>
  <c r="Q5" i="26" l="1"/>
  <c r="I14" i="26"/>
  <c r="I58" i="26"/>
  <c r="I29" i="26"/>
  <c r="I12" i="26"/>
  <c r="I15" i="26"/>
  <c r="I39" i="26"/>
  <c r="I26" i="26"/>
  <c r="I35" i="26"/>
  <c r="Z57" i="26"/>
  <c r="Z33" i="26"/>
  <c r="Z50" i="26"/>
  <c r="Z10" i="26"/>
  <c r="Z28" i="26"/>
  <c r="Z27" i="26"/>
  <c r="Z21" i="26"/>
  <c r="Z14" i="26"/>
  <c r="Z15" i="26"/>
  <c r="U5" i="26"/>
  <c r="U18" i="26" s="1"/>
  <c r="P5" i="26"/>
  <c r="L5" i="26"/>
  <c r="O5" i="26"/>
  <c r="I9" i="26"/>
  <c r="I25" i="26"/>
  <c r="I55" i="26"/>
  <c r="I44" i="26"/>
  <c r="I47" i="26"/>
  <c r="I24" i="26"/>
  <c r="I50" i="26"/>
  <c r="I59" i="26"/>
  <c r="I11" i="26"/>
  <c r="I52" i="26"/>
  <c r="I28" i="26"/>
  <c r="I31" i="26"/>
  <c r="I38" i="26"/>
  <c r="I41" i="26"/>
  <c r="I57" i="26"/>
  <c r="I42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9" i="26"/>
  <c r="M5" i="26"/>
  <c r="U10" i="26"/>
  <c r="U42" i="26"/>
  <c r="U58" i="26"/>
  <c r="U41" i="26"/>
  <c r="U16" i="26"/>
  <c r="U48" i="26"/>
  <c r="U30" i="26"/>
  <c r="U23" i="26"/>
  <c r="U39" i="26"/>
  <c r="U14" i="26"/>
  <c r="U38" i="26"/>
  <c r="U45" i="26"/>
  <c r="U20" i="26"/>
  <c r="U12" i="26"/>
  <c r="U59" i="26"/>
  <c r="U13" i="26"/>
  <c r="U43" i="26"/>
  <c r="V5" i="26"/>
  <c r="Y14" i="26"/>
  <c r="Y22" i="26"/>
  <c r="Y30" i="26"/>
  <c r="Y38" i="26"/>
  <c r="Y46" i="26"/>
  <c r="Y54" i="26"/>
  <c r="Y13" i="26"/>
  <c r="Y21" i="26"/>
  <c r="Y29" i="26"/>
  <c r="Y37" i="26"/>
  <c r="Y45" i="26"/>
  <c r="Y53" i="26"/>
  <c r="Y12" i="26"/>
  <c r="Y20" i="26"/>
  <c r="Y28" i="26"/>
  <c r="Y36" i="26"/>
  <c r="Y44" i="26"/>
  <c r="Y52" i="26"/>
  <c r="Y18" i="26"/>
  <c r="Y11" i="26"/>
  <c r="Y19" i="26"/>
  <c r="Y27" i="26"/>
  <c r="Y35" i="26"/>
  <c r="Y43" i="26"/>
  <c r="Y51" i="26"/>
  <c r="Y59" i="26"/>
  <c r="Y10" i="26"/>
  <c r="Y26" i="26"/>
  <c r="Y34" i="26"/>
  <c r="Y42" i="26"/>
  <c r="Y50" i="26"/>
  <c r="Y58" i="26"/>
  <c r="Y16" i="26"/>
  <c r="Y31" i="26"/>
  <c r="Y55" i="26"/>
  <c r="Y9" i="26"/>
  <c r="Y23" i="26"/>
  <c r="Y41" i="26"/>
  <c r="Y32" i="26"/>
  <c r="Y47" i="26"/>
  <c r="Y56" i="26"/>
  <c r="Y33" i="26"/>
  <c r="Y48" i="26"/>
  <c r="Y24" i="26"/>
  <c r="Y39" i="26"/>
  <c r="Y15" i="26"/>
  <c r="Y49" i="26"/>
  <c r="Y57" i="26"/>
  <c r="Y25" i="26"/>
  <c r="Y40" i="26"/>
  <c r="Y17" i="26"/>
  <c r="X13" i="26"/>
  <c r="X21" i="26"/>
  <c r="X29" i="26"/>
  <c r="X37" i="26"/>
  <c r="X45" i="26"/>
  <c r="X53" i="26"/>
  <c r="X9" i="26"/>
  <c r="X12" i="26"/>
  <c r="X20" i="26"/>
  <c r="X28" i="26"/>
  <c r="X36" i="26"/>
  <c r="X44" i="26"/>
  <c r="X52" i="26"/>
  <c r="X11" i="26"/>
  <c r="X19" i="26"/>
  <c r="X27" i="26"/>
  <c r="X35" i="26"/>
  <c r="X43" i="26"/>
  <c r="X51" i="26"/>
  <c r="X59" i="26"/>
  <c r="X25" i="26"/>
  <c r="X33" i="26"/>
  <c r="X41" i="26"/>
  <c r="X57" i="26"/>
  <c r="X10" i="26"/>
  <c r="X18" i="26"/>
  <c r="X26" i="26"/>
  <c r="X34" i="26"/>
  <c r="X42" i="26"/>
  <c r="X50" i="26"/>
  <c r="X58" i="26"/>
  <c r="X17" i="26"/>
  <c r="X49" i="26"/>
  <c r="X22" i="26"/>
  <c r="X23" i="26"/>
  <c r="X14" i="26"/>
  <c r="X48" i="26"/>
  <c r="X32" i="26"/>
  <c r="X47" i="26"/>
  <c r="X38" i="26"/>
  <c r="X56" i="26"/>
  <c r="X24" i="26"/>
  <c r="X39" i="26"/>
  <c r="X54" i="26"/>
  <c r="X15" i="26"/>
  <c r="X30" i="26"/>
  <c r="X40" i="26"/>
  <c r="X16" i="26"/>
  <c r="X31" i="26"/>
  <c r="X46" i="26"/>
  <c r="X55" i="26"/>
  <c r="W12" i="26"/>
  <c r="W20" i="26"/>
  <c r="W28" i="26"/>
  <c r="W36" i="26"/>
  <c r="W44" i="26"/>
  <c r="W52" i="26"/>
  <c r="W11" i="26"/>
  <c r="W19" i="26"/>
  <c r="W27" i="26"/>
  <c r="W35" i="26"/>
  <c r="W43" i="26"/>
  <c r="W51" i="26"/>
  <c r="W10" i="26"/>
  <c r="W18" i="26"/>
  <c r="W26" i="26"/>
  <c r="W34" i="26"/>
  <c r="W42" i="26"/>
  <c r="W50" i="26"/>
  <c r="W58" i="26"/>
  <c r="W16" i="26"/>
  <c r="W48" i="26"/>
  <c r="W17" i="26"/>
  <c r="W25" i="26"/>
  <c r="W33" i="26"/>
  <c r="W41" i="26"/>
  <c r="W49" i="26"/>
  <c r="W57" i="26"/>
  <c r="W24" i="26"/>
  <c r="W32" i="26"/>
  <c r="W40" i="26"/>
  <c r="W56" i="26"/>
  <c r="W13" i="26"/>
  <c r="W47" i="26"/>
  <c r="W29" i="26"/>
  <c r="W23" i="26"/>
  <c r="W38" i="26"/>
  <c r="W53" i="26"/>
  <c r="W9" i="26"/>
  <c r="W14" i="26"/>
  <c r="W39" i="26"/>
  <c r="W54" i="26"/>
  <c r="W15" i="26"/>
  <c r="W30" i="26"/>
  <c r="W45" i="26"/>
  <c r="W21" i="26"/>
  <c r="W59" i="26"/>
  <c r="W31" i="26"/>
  <c r="W46" i="26"/>
  <c r="W55" i="26"/>
  <c r="W22" i="26"/>
  <c r="W37" i="26"/>
  <c r="F16" i="26"/>
  <c r="F24" i="26"/>
  <c r="F32" i="26"/>
  <c r="F40" i="26"/>
  <c r="F48" i="26"/>
  <c r="F56" i="26"/>
  <c r="F15" i="26"/>
  <c r="F23" i="26"/>
  <c r="F31" i="26"/>
  <c r="F39" i="26"/>
  <c r="F47" i="26"/>
  <c r="F55" i="26"/>
  <c r="F12" i="26"/>
  <c r="F18" i="26"/>
  <c r="F38" i="26"/>
  <c r="F44" i="26"/>
  <c r="F50" i="26"/>
  <c r="F29" i="26"/>
  <c r="F35" i="26"/>
  <c r="F41" i="26"/>
  <c r="F14" i="26"/>
  <c r="F20" i="26"/>
  <c r="F26" i="26"/>
  <c r="F46" i="26"/>
  <c r="F52" i="26"/>
  <c r="F59" i="26"/>
  <c r="F9" i="26"/>
  <c r="F11" i="26"/>
  <c r="F17" i="26"/>
  <c r="F37" i="26"/>
  <c r="F43" i="26"/>
  <c r="F49" i="26"/>
  <c r="F22" i="26"/>
  <c r="F28" i="26"/>
  <c r="F34" i="26"/>
  <c r="F27" i="26"/>
  <c r="F58" i="26"/>
  <c r="F45" i="26"/>
  <c r="F13" i="26"/>
  <c r="F25" i="26"/>
  <c r="F53" i="26"/>
  <c r="F21" i="26"/>
  <c r="F33" i="26"/>
  <c r="F54" i="26"/>
  <c r="F30" i="26"/>
  <c r="F42" i="26"/>
  <c r="F51" i="26"/>
  <c r="F57" i="26"/>
  <c r="F36" i="26"/>
  <c r="F10" i="26"/>
  <c r="F19" i="26"/>
  <c r="E5" i="26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39" i="25"/>
  <c r="X40" i="25"/>
  <c r="X41" i="25"/>
  <c r="X42" i="25"/>
  <c r="X43" i="25"/>
  <c r="X44" i="25"/>
  <c r="X45" i="25"/>
  <c r="X46" i="25"/>
  <c r="X47" i="25"/>
  <c r="X48" i="25"/>
  <c r="X49" i="25"/>
  <c r="X50" i="25"/>
  <c r="X51" i="25"/>
  <c r="X52" i="25"/>
  <c r="X53" i="25"/>
  <c r="X54" i="25"/>
  <c r="X55" i="25"/>
  <c r="X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" i="25"/>
  <c r="F5" i="25"/>
  <c r="D5" i="26" s="1"/>
  <c r="U28" i="26" l="1"/>
  <c r="U27" i="26"/>
  <c r="U36" i="26"/>
  <c r="U22" i="26"/>
  <c r="U31" i="26"/>
  <c r="U56" i="26"/>
  <c r="U49" i="26"/>
  <c r="U50" i="26"/>
  <c r="M17" i="26"/>
  <c r="M26" i="26"/>
  <c r="M32" i="26"/>
  <c r="M38" i="26"/>
  <c r="M43" i="26"/>
  <c r="M48" i="26"/>
  <c r="M53" i="26"/>
  <c r="M55" i="26"/>
  <c r="M59" i="26"/>
  <c r="M21" i="26"/>
  <c r="M31" i="26"/>
  <c r="M39" i="26"/>
  <c r="M46" i="26"/>
  <c r="M50" i="26"/>
  <c r="M56" i="26"/>
  <c r="M14" i="26"/>
  <c r="M19" i="26"/>
  <c r="M24" i="26"/>
  <c r="M27" i="26"/>
  <c r="M29" i="26"/>
  <c r="M33" i="26"/>
  <c r="M37" i="26"/>
  <c r="M41" i="26"/>
  <c r="M45" i="26"/>
  <c r="M49" i="26"/>
  <c r="M54" i="26"/>
  <c r="M10" i="26"/>
  <c r="M11" i="26"/>
  <c r="M12" i="26"/>
  <c r="M13" i="26"/>
  <c r="M15" i="26"/>
  <c r="M16" i="26"/>
  <c r="M18" i="26"/>
  <c r="M20" i="26"/>
  <c r="M22" i="26"/>
  <c r="M25" i="26"/>
  <c r="M28" i="26"/>
  <c r="M30" i="26"/>
  <c r="M34" i="26"/>
  <c r="M36" i="26"/>
  <c r="M40" i="26"/>
  <c r="M42" i="26"/>
  <c r="M47" i="26"/>
  <c r="M51" i="26"/>
  <c r="M57" i="26"/>
  <c r="M9" i="26"/>
  <c r="M23" i="26"/>
  <c r="M35" i="26"/>
  <c r="M44" i="26"/>
  <c r="M52" i="26"/>
  <c r="M58" i="26"/>
  <c r="U57" i="26"/>
  <c r="U11" i="26"/>
  <c r="U15" i="26"/>
  <c r="U40" i="26"/>
  <c r="U34" i="26"/>
  <c r="U53" i="26"/>
  <c r="U52" i="26"/>
  <c r="U21" i="26"/>
  <c r="U44" i="26"/>
  <c r="U55" i="26"/>
  <c r="U54" i="26"/>
  <c r="U32" i="26"/>
  <c r="U25" i="26"/>
  <c r="U26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U51" i="26"/>
  <c r="U9" i="26"/>
  <c r="U33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U19" i="26"/>
  <c r="U37" i="26"/>
  <c r="U35" i="26"/>
  <c r="U29" i="26"/>
  <c r="U47" i="26"/>
  <c r="U46" i="26"/>
  <c r="U24" i="26"/>
  <c r="U17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9" i="26"/>
  <c r="V11" i="26"/>
  <c r="V19" i="26"/>
  <c r="V27" i="26"/>
  <c r="V35" i="26"/>
  <c r="V43" i="26"/>
  <c r="V51" i="26"/>
  <c r="V59" i="26"/>
  <c r="V10" i="26"/>
  <c r="V18" i="26"/>
  <c r="V26" i="26"/>
  <c r="V34" i="26"/>
  <c r="V42" i="26"/>
  <c r="V50" i="26"/>
  <c r="V17" i="26"/>
  <c r="V25" i="26"/>
  <c r="V33" i="26"/>
  <c r="V41" i="26"/>
  <c r="V49" i="26"/>
  <c r="V57" i="26"/>
  <c r="V9" i="26"/>
  <c r="V15" i="26"/>
  <c r="V23" i="26"/>
  <c r="V31" i="26"/>
  <c r="V39" i="26"/>
  <c r="V16" i="26"/>
  <c r="V24" i="26"/>
  <c r="V32" i="26"/>
  <c r="V40" i="26"/>
  <c r="V48" i="26"/>
  <c r="V56" i="26"/>
  <c r="V47" i="26"/>
  <c r="V55" i="26"/>
  <c r="V38" i="26"/>
  <c r="V53" i="26"/>
  <c r="V54" i="26"/>
  <c r="V30" i="26"/>
  <c r="V14" i="26"/>
  <c r="V29" i="26"/>
  <c r="V44" i="26"/>
  <c r="V58" i="26"/>
  <c r="V20" i="26"/>
  <c r="V45" i="26"/>
  <c r="V21" i="26"/>
  <c r="V36" i="26"/>
  <c r="V12" i="26"/>
  <c r="V46" i="26"/>
  <c r="V22" i="26"/>
  <c r="V37" i="26"/>
  <c r="V52" i="26"/>
  <c r="V13" i="26"/>
  <c r="V28" i="26"/>
  <c r="E15" i="26"/>
  <c r="E23" i="26"/>
  <c r="E31" i="26"/>
  <c r="E39" i="26"/>
  <c r="E47" i="26"/>
  <c r="E55" i="26"/>
  <c r="E14" i="26"/>
  <c r="E22" i="26"/>
  <c r="E30" i="26"/>
  <c r="E38" i="26"/>
  <c r="E46" i="26"/>
  <c r="E54" i="26"/>
  <c r="E29" i="26"/>
  <c r="E35" i="26"/>
  <c r="E41" i="26"/>
  <c r="E20" i="26"/>
  <c r="E26" i="26"/>
  <c r="E32" i="26"/>
  <c r="E52" i="26"/>
  <c r="E59" i="26"/>
  <c r="E11" i="26"/>
  <c r="E17" i="26"/>
  <c r="E37" i="26"/>
  <c r="E43" i="26"/>
  <c r="E49" i="26"/>
  <c r="E28" i="26"/>
  <c r="E34" i="26"/>
  <c r="E40" i="26"/>
  <c r="E58" i="26"/>
  <c r="E9" i="26"/>
  <c r="E13" i="26"/>
  <c r="E19" i="26"/>
  <c r="E25" i="26"/>
  <c r="E45" i="26"/>
  <c r="E51" i="26"/>
  <c r="E36" i="26"/>
  <c r="E48" i="26"/>
  <c r="E12" i="26"/>
  <c r="E24" i="26"/>
  <c r="E53" i="26"/>
  <c r="E21" i="26"/>
  <c r="E33" i="26"/>
  <c r="E56" i="26"/>
  <c r="E42" i="26"/>
  <c r="E50" i="26"/>
  <c r="E57" i="26"/>
  <c r="E10" i="26"/>
  <c r="E18" i="26"/>
  <c r="E16" i="26"/>
  <c r="E44" i="26"/>
  <c r="E27" i="26"/>
  <c r="D14" i="26"/>
  <c r="D22" i="26"/>
  <c r="D30" i="26"/>
  <c r="D38" i="26"/>
  <c r="D46" i="26"/>
  <c r="D54" i="26"/>
  <c r="D9" i="26"/>
  <c r="D13" i="26"/>
  <c r="D21" i="26"/>
  <c r="D29" i="26"/>
  <c r="D37" i="26"/>
  <c r="D45" i="26"/>
  <c r="D53" i="26"/>
  <c r="D20" i="26"/>
  <c r="D26" i="26"/>
  <c r="D32" i="26"/>
  <c r="D52" i="26"/>
  <c r="D59" i="26"/>
  <c r="D11" i="26"/>
  <c r="D17" i="26"/>
  <c r="D23" i="26"/>
  <c r="D43" i="26"/>
  <c r="D49" i="26"/>
  <c r="D55" i="26"/>
  <c r="D28" i="26"/>
  <c r="D34" i="26"/>
  <c r="D40" i="26"/>
  <c r="D58" i="26"/>
  <c r="D19" i="26"/>
  <c r="D25" i="26"/>
  <c r="D31" i="26"/>
  <c r="D51" i="26"/>
  <c r="D10" i="26"/>
  <c r="D16" i="26"/>
  <c r="D36" i="26"/>
  <c r="D42" i="26"/>
  <c r="D48" i="26"/>
  <c r="D15" i="26"/>
  <c r="D44" i="26"/>
  <c r="D33" i="26"/>
  <c r="D56" i="26"/>
  <c r="D41" i="26"/>
  <c r="D50" i="26"/>
  <c r="D57" i="26"/>
  <c r="D18" i="26"/>
  <c r="D27" i="26"/>
  <c r="D39" i="26"/>
  <c r="D12" i="26"/>
  <c r="D24" i="26"/>
  <c r="D35" i="26"/>
  <c r="D47" i="26"/>
  <c r="S43" i="26"/>
  <c r="AG7" i="26" s="1"/>
  <c r="AG6" i="26" s="1"/>
  <c r="B43" i="26"/>
  <c r="S19" i="26"/>
  <c r="B19" i="26"/>
  <c r="B9" i="26"/>
  <c r="S9" i="26"/>
  <c r="S53" i="26"/>
  <c r="B53" i="26"/>
  <c r="L7" i="26" s="1"/>
  <c r="L6" i="26" s="1"/>
  <c r="S45" i="26"/>
  <c r="B45" i="26"/>
  <c r="B37" i="26"/>
  <c r="S37" i="26"/>
  <c r="S29" i="26"/>
  <c r="B29" i="26"/>
  <c r="S21" i="26"/>
  <c r="B21" i="26"/>
  <c r="B13" i="26"/>
  <c r="S13" i="26"/>
  <c r="S52" i="26"/>
  <c r="B52" i="26"/>
  <c r="S44" i="26"/>
  <c r="B44" i="26"/>
  <c r="S36" i="26"/>
  <c r="B36" i="26"/>
  <c r="S28" i="26"/>
  <c r="B28" i="26"/>
  <c r="S20" i="26"/>
  <c r="B20" i="26"/>
  <c r="S12" i="26"/>
  <c r="B12" i="26"/>
  <c r="S51" i="26"/>
  <c r="B51" i="26"/>
  <c r="S58" i="26"/>
  <c r="B58" i="26"/>
  <c r="S42" i="26"/>
  <c r="B42" i="26"/>
  <c r="S18" i="26"/>
  <c r="B18" i="26"/>
  <c r="S56" i="26"/>
  <c r="B56" i="26"/>
  <c r="S48" i="26"/>
  <c r="B48" i="26"/>
  <c r="S40" i="26"/>
  <c r="B40" i="26"/>
  <c r="S32" i="26"/>
  <c r="B32" i="26"/>
  <c r="S24" i="26"/>
  <c r="B24" i="26"/>
  <c r="S16" i="26"/>
  <c r="B16" i="26"/>
  <c r="S50" i="26"/>
  <c r="B50" i="26"/>
  <c r="S34" i="26"/>
  <c r="B34" i="26"/>
  <c r="S26" i="26"/>
  <c r="W7" i="26" s="1"/>
  <c r="W6" i="26" s="1"/>
  <c r="B26" i="26"/>
  <c r="S10" i="26"/>
  <c r="B10" i="26"/>
  <c r="B57" i="26"/>
  <c r="S57" i="26"/>
  <c r="S25" i="26"/>
  <c r="B25" i="26"/>
  <c r="S55" i="26"/>
  <c r="B55" i="26"/>
  <c r="S47" i="26"/>
  <c r="AF7" i="26" s="1"/>
  <c r="AF6" i="26" s="1"/>
  <c r="B47" i="26"/>
  <c r="S39" i="26"/>
  <c r="B39" i="26"/>
  <c r="S31" i="26"/>
  <c r="B31" i="26"/>
  <c r="S23" i="26"/>
  <c r="B23" i="26"/>
  <c r="S15" i="26"/>
  <c r="B15" i="26"/>
  <c r="S59" i="26"/>
  <c r="B59" i="26"/>
  <c r="S35" i="26"/>
  <c r="B35" i="26"/>
  <c r="S27" i="26"/>
  <c r="B27" i="26"/>
  <c r="S11" i="26"/>
  <c r="B11" i="26"/>
  <c r="S49" i="26"/>
  <c r="B49" i="26"/>
  <c r="S41" i="26"/>
  <c r="B41" i="26"/>
  <c r="B33" i="26"/>
  <c r="S33" i="26"/>
  <c r="S17" i="26"/>
  <c r="B17" i="26"/>
  <c r="B54" i="26"/>
  <c r="S54" i="26"/>
  <c r="AC7" i="26" s="1"/>
  <c r="AC6" i="26" s="1"/>
  <c r="S46" i="26"/>
  <c r="B46" i="26"/>
  <c r="B38" i="26"/>
  <c r="S38" i="26"/>
  <c r="S30" i="26"/>
  <c r="B30" i="26"/>
  <c r="S22" i="26"/>
  <c r="B22" i="26"/>
  <c r="B14" i="26"/>
  <c r="S14" i="26"/>
  <c r="O7" i="26" l="1"/>
  <c r="O6" i="26" s="1"/>
  <c r="Q7" i="26"/>
  <c r="Q6" i="26" s="1"/>
  <c r="U7" i="26"/>
  <c r="U6" i="26" s="1"/>
  <c r="V7" i="26"/>
  <c r="V6" i="26" s="1"/>
  <c r="AA7" i="26"/>
  <c r="AA6" i="26" s="1"/>
  <c r="Z7" i="26"/>
  <c r="Z6" i="26" s="1"/>
  <c r="X7" i="26"/>
  <c r="X6" i="26" s="1"/>
  <c r="Y7" i="26"/>
  <c r="Y6" i="26" s="1"/>
  <c r="N7" i="26"/>
  <c r="N6" i="26" s="1"/>
  <c r="I7" i="26"/>
  <c r="I6" i="26" s="1"/>
  <c r="P7" i="26"/>
  <c r="P6" i="26" s="1"/>
  <c r="G7" i="26"/>
  <c r="G6" i="26" s="1"/>
  <c r="H7" i="26"/>
  <c r="H6" i="26" s="1"/>
  <c r="M7" i="26"/>
  <c r="M6" i="26" s="1"/>
  <c r="E7" i="26"/>
  <c r="E6" i="26" s="1"/>
  <c r="AE7" i="26"/>
  <c r="AE6" i="26" s="1"/>
  <c r="AD7" i="26"/>
  <c r="AD6" i="26" s="1"/>
  <c r="AL6" i="7"/>
  <c r="AO6" i="7"/>
  <c r="AR6" i="7"/>
  <c r="AU6" i="7"/>
  <c r="AL7" i="7"/>
  <c r="AO7" i="7"/>
  <c r="AR7" i="7"/>
  <c r="AU7" i="7"/>
  <c r="AL8" i="7"/>
  <c r="AO8" i="7"/>
  <c r="AR8" i="7"/>
  <c r="AU8" i="7"/>
  <c r="AL9" i="7"/>
  <c r="AO9" i="7"/>
  <c r="AR9" i="7"/>
  <c r="AU9" i="7"/>
  <c r="AL10" i="7"/>
  <c r="AO10" i="7"/>
  <c r="AR10" i="7"/>
  <c r="AU10" i="7"/>
  <c r="AL11" i="7"/>
  <c r="AO11" i="7"/>
  <c r="AR11" i="7"/>
  <c r="AU11" i="7"/>
  <c r="AL12" i="7"/>
  <c r="AO12" i="7"/>
  <c r="AR12" i="7"/>
  <c r="AU12" i="7"/>
  <c r="AL13" i="7"/>
  <c r="AO13" i="7"/>
  <c r="AR13" i="7"/>
  <c r="AU13" i="7"/>
  <c r="AL14" i="7"/>
  <c r="AO14" i="7"/>
  <c r="AR14" i="7"/>
  <c r="AU14" i="7"/>
  <c r="AL15" i="7"/>
  <c r="AO15" i="7"/>
  <c r="AR15" i="7"/>
  <c r="AU15" i="7"/>
  <c r="AL16" i="7"/>
  <c r="AO16" i="7"/>
  <c r="AR16" i="7"/>
  <c r="AU16" i="7"/>
  <c r="AL17" i="7"/>
  <c r="AO17" i="7"/>
  <c r="AR17" i="7"/>
  <c r="AU17" i="7"/>
  <c r="AL18" i="7"/>
  <c r="AO18" i="7"/>
  <c r="AR18" i="7"/>
  <c r="AU18" i="7"/>
  <c r="AL19" i="7"/>
  <c r="AO19" i="7"/>
  <c r="AR19" i="7"/>
  <c r="AU19" i="7"/>
  <c r="AL20" i="7"/>
  <c r="AO20" i="7"/>
  <c r="AR20" i="7"/>
  <c r="AU20" i="7"/>
  <c r="AL21" i="7"/>
  <c r="AO21" i="7"/>
  <c r="AR21" i="7"/>
  <c r="AU21" i="7"/>
  <c r="AL22" i="7"/>
  <c r="AO22" i="7"/>
  <c r="AR22" i="7"/>
  <c r="AU22" i="7"/>
  <c r="AL23" i="7"/>
  <c r="AO23" i="7"/>
  <c r="AR23" i="7"/>
  <c r="AU23" i="7"/>
  <c r="AL24" i="7"/>
  <c r="AO24" i="7"/>
  <c r="AR24" i="7"/>
  <c r="AU24" i="7"/>
  <c r="AL25" i="7"/>
  <c r="AO25" i="7"/>
  <c r="AR25" i="7"/>
  <c r="AU25" i="7"/>
  <c r="AL26" i="7"/>
  <c r="AO26" i="7"/>
  <c r="AR26" i="7"/>
  <c r="AU26" i="7"/>
  <c r="AL27" i="7"/>
  <c r="AO27" i="7"/>
  <c r="AR27" i="7"/>
  <c r="AU27" i="7"/>
  <c r="AL28" i="7"/>
  <c r="AO28" i="7"/>
  <c r="AR28" i="7"/>
  <c r="AU28" i="7"/>
  <c r="AL29" i="7"/>
  <c r="AO29" i="7"/>
  <c r="AR29" i="7"/>
  <c r="AU29" i="7"/>
  <c r="AL30" i="7"/>
  <c r="AO30" i="7"/>
  <c r="AR30" i="7"/>
  <c r="AU30" i="7"/>
  <c r="AL31" i="7"/>
  <c r="AO31" i="7"/>
  <c r="AR31" i="7"/>
  <c r="AU31" i="7"/>
  <c r="AL32" i="7"/>
  <c r="AO32" i="7"/>
  <c r="AR32" i="7"/>
  <c r="AU32" i="7"/>
  <c r="AL33" i="7"/>
  <c r="AO33" i="7"/>
  <c r="AR33" i="7"/>
  <c r="AU33" i="7"/>
  <c r="AL34" i="7"/>
  <c r="AO34" i="7"/>
  <c r="AR34" i="7"/>
  <c r="AU34" i="7"/>
  <c r="AL35" i="7"/>
  <c r="AO35" i="7"/>
  <c r="AR35" i="7"/>
  <c r="AU35" i="7"/>
  <c r="AL36" i="7"/>
  <c r="AO36" i="7"/>
  <c r="AR36" i="7"/>
  <c r="AU36" i="7"/>
  <c r="AL37" i="7"/>
  <c r="AO37" i="7"/>
  <c r="AR37" i="7"/>
  <c r="AU37" i="7"/>
  <c r="AL38" i="7"/>
  <c r="AO38" i="7"/>
  <c r="AR38" i="7"/>
  <c r="AU38" i="7"/>
  <c r="AL39" i="7"/>
  <c r="AO39" i="7"/>
  <c r="AR39" i="7"/>
  <c r="AU39" i="7"/>
  <c r="AL40" i="7"/>
  <c r="AO40" i="7"/>
  <c r="AR40" i="7"/>
  <c r="AU40" i="7"/>
  <c r="AL41" i="7"/>
  <c r="AO41" i="7"/>
  <c r="AR41" i="7"/>
  <c r="AU41" i="7"/>
  <c r="AL42" i="7"/>
  <c r="AO42" i="7"/>
  <c r="AR42" i="7"/>
  <c r="AU42" i="7"/>
  <c r="AL43" i="7"/>
  <c r="AO43" i="7"/>
  <c r="AR43" i="7"/>
  <c r="AU43" i="7"/>
  <c r="AL44" i="7"/>
  <c r="AO44" i="7"/>
  <c r="AR44" i="7"/>
  <c r="AU44" i="7"/>
  <c r="AL45" i="7"/>
  <c r="AO45" i="7"/>
  <c r="AR45" i="7"/>
  <c r="AU45" i="7"/>
  <c r="AL46" i="7"/>
  <c r="AO46" i="7"/>
  <c r="AR46" i="7"/>
  <c r="AU46" i="7"/>
  <c r="AL47" i="7"/>
  <c r="AO47" i="7"/>
  <c r="AR47" i="7"/>
  <c r="AU47" i="7"/>
  <c r="AL48" i="7"/>
  <c r="AO48" i="7"/>
  <c r="AR48" i="7"/>
  <c r="AU48" i="7"/>
  <c r="AL49" i="7"/>
  <c r="AO49" i="7"/>
  <c r="AR49" i="7"/>
  <c r="AU49" i="7"/>
  <c r="AL50" i="7"/>
  <c r="AO50" i="7"/>
  <c r="AR50" i="7"/>
  <c r="AU50" i="7"/>
  <c r="AL51" i="7"/>
  <c r="AO51" i="7"/>
  <c r="AR51" i="7"/>
  <c r="AU51" i="7"/>
  <c r="AL52" i="7"/>
  <c r="AO52" i="7"/>
  <c r="AR52" i="7"/>
  <c r="AU52" i="7"/>
  <c r="AL53" i="7"/>
  <c r="AO53" i="7"/>
  <c r="AR53" i="7"/>
  <c r="AU53" i="7"/>
  <c r="AL54" i="7"/>
  <c r="AO54" i="7"/>
  <c r="AR54" i="7"/>
  <c r="AU54" i="7"/>
  <c r="AL55" i="7"/>
  <c r="AO55" i="7"/>
  <c r="AR55" i="7"/>
  <c r="AU55" i="7"/>
  <c r="AL56" i="7"/>
  <c r="AO56" i="7"/>
  <c r="AR56" i="7"/>
  <c r="AU56" i="7"/>
  <c r="AL57" i="7"/>
  <c r="AO57" i="7"/>
  <c r="AR57" i="7"/>
  <c r="AU57" i="7"/>
  <c r="AL58" i="7"/>
  <c r="AO58" i="7"/>
  <c r="AR58" i="7"/>
  <c r="AU58" i="7"/>
  <c r="AL59" i="7"/>
  <c r="AO59" i="7"/>
  <c r="AR59" i="7"/>
  <c r="AU59" i="7"/>
  <c r="AL60" i="7"/>
  <c r="AO60" i="7"/>
  <c r="AR60" i="7"/>
  <c r="AU60" i="7"/>
  <c r="AL61" i="7"/>
  <c r="AO61" i="7"/>
  <c r="AR61" i="7"/>
  <c r="AU61" i="7"/>
  <c r="AL62" i="7"/>
  <c r="AO62" i="7"/>
  <c r="AR62" i="7"/>
  <c r="AU62" i="7"/>
  <c r="AL63" i="7"/>
  <c r="AO63" i="7"/>
  <c r="AR63" i="7"/>
  <c r="AU63" i="7"/>
  <c r="AL64" i="7"/>
  <c r="AO64" i="7"/>
  <c r="AR64" i="7"/>
  <c r="AU64" i="7"/>
  <c r="AL65" i="7"/>
  <c r="AO65" i="7"/>
  <c r="AR65" i="7"/>
  <c r="AU65" i="7"/>
  <c r="AL66" i="7"/>
  <c r="AO66" i="7"/>
  <c r="AR66" i="7"/>
  <c r="AU66" i="7"/>
  <c r="AL67" i="7"/>
  <c r="AO67" i="7"/>
  <c r="AR67" i="7"/>
  <c r="AU67" i="7"/>
  <c r="AL68" i="7"/>
  <c r="AO68" i="7"/>
  <c r="AR68" i="7"/>
  <c r="AU68" i="7"/>
  <c r="AL69" i="7"/>
  <c r="AO69" i="7"/>
  <c r="AR69" i="7"/>
  <c r="AU69" i="7"/>
  <c r="AL70" i="7"/>
  <c r="AO70" i="7"/>
  <c r="AR70" i="7"/>
  <c r="AU70" i="7"/>
  <c r="AL71" i="7"/>
  <c r="AO71" i="7"/>
  <c r="AR71" i="7"/>
  <c r="AU71" i="7"/>
  <c r="AL72" i="7"/>
  <c r="AO72" i="7"/>
  <c r="AR72" i="7"/>
  <c r="AU72" i="7"/>
  <c r="AL73" i="7"/>
  <c r="AO73" i="7"/>
  <c r="AR73" i="7"/>
  <c r="AU73" i="7"/>
  <c r="AL74" i="7"/>
  <c r="AO74" i="7"/>
  <c r="AR74" i="7"/>
  <c r="AU74" i="7"/>
  <c r="AL75" i="7"/>
  <c r="AO75" i="7"/>
  <c r="AR75" i="7"/>
  <c r="AU75" i="7"/>
  <c r="AL76" i="7"/>
  <c r="AO76" i="7"/>
  <c r="AR76" i="7"/>
  <c r="AU76" i="7"/>
  <c r="AL77" i="7"/>
  <c r="AO77" i="7"/>
  <c r="AR77" i="7"/>
  <c r="AU77" i="7"/>
  <c r="AL78" i="7"/>
  <c r="AO78" i="7"/>
  <c r="AR78" i="7"/>
  <c r="AU78" i="7"/>
  <c r="AL79" i="7"/>
  <c r="AO79" i="7"/>
  <c r="AR79" i="7"/>
  <c r="AU79" i="7"/>
  <c r="AL80" i="7"/>
  <c r="AO80" i="7"/>
  <c r="AR80" i="7"/>
  <c r="AU80" i="7"/>
  <c r="AL81" i="7"/>
  <c r="AO81" i="7"/>
  <c r="AR81" i="7"/>
  <c r="AU81" i="7"/>
  <c r="AL82" i="7"/>
  <c r="AO82" i="7"/>
  <c r="AR82" i="7"/>
  <c r="AU82" i="7"/>
  <c r="AL83" i="7"/>
  <c r="AO83" i="7"/>
  <c r="AR83" i="7"/>
  <c r="AU83" i="7"/>
  <c r="AL84" i="7"/>
  <c r="AO84" i="7"/>
  <c r="AR84" i="7"/>
  <c r="AU84" i="7"/>
  <c r="AL85" i="7"/>
  <c r="AO85" i="7"/>
  <c r="AR85" i="7"/>
  <c r="AU85" i="7"/>
  <c r="AL86" i="7"/>
  <c r="AO86" i="7"/>
  <c r="AR86" i="7"/>
  <c r="AU86" i="7"/>
  <c r="AL87" i="7"/>
  <c r="AO87" i="7"/>
  <c r="AR87" i="7"/>
  <c r="AU87" i="7"/>
  <c r="AL88" i="7"/>
  <c r="AO88" i="7"/>
  <c r="AR88" i="7"/>
  <c r="AU88" i="7"/>
  <c r="AL89" i="7"/>
  <c r="AO89" i="7"/>
  <c r="AR89" i="7"/>
  <c r="AU89" i="7"/>
  <c r="AL90" i="7"/>
  <c r="AO90" i="7"/>
  <c r="AR90" i="7"/>
  <c r="AU90" i="7"/>
  <c r="AL91" i="7"/>
  <c r="AO91" i="7"/>
  <c r="AR91" i="7"/>
  <c r="AU91" i="7"/>
  <c r="AL92" i="7"/>
  <c r="AO92" i="7"/>
  <c r="AR92" i="7"/>
  <c r="AU92" i="7"/>
  <c r="AL93" i="7"/>
  <c r="AO93" i="7"/>
  <c r="AR93" i="7"/>
  <c r="AU93" i="7"/>
  <c r="AL94" i="7"/>
  <c r="AO94" i="7"/>
  <c r="AR94" i="7"/>
  <c r="AU94" i="7"/>
  <c r="AL95" i="7"/>
  <c r="AO95" i="7"/>
  <c r="AR95" i="7"/>
  <c r="AU95" i="7"/>
  <c r="AL96" i="7"/>
  <c r="AO96" i="7"/>
  <c r="AR96" i="7"/>
  <c r="AU96" i="7"/>
  <c r="AL97" i="7"/>
  <c r="AO97" i="7"/>
  <c r="AR97" i="7"/>
  <c r="AU97" i="7"/>
  <c r="AL98" i="7"/>
  <c r="AO98" i="7"/>
  <c r="AR98" i="7"/>
  <c r="AU98" i="7"/>
  <c r="AL99" i="7"/>
  <c r="AO99" i="7"/>
  <c r="AR99" i="7"/>
  <c r="AU99" i="7"/>
  <c r="AL100" i="7"/>
  <c r="AO100" i="7"/>
  <c r="AR100" i="7"/>
  <c r="AU100" i="7"/>
  <c r="AL101" i="7"/>
  <c r="AO101" i="7"/>
  <c r="AR101" i="7"/>
  <c r="AU101" i="7"/>
  <c r="AL102" i="7"/>
  <c r="AO102" i="7"/>
  <c r="AR102" i="7"/>
  <c r="AU102" i="7"/>
  <c r="AL103" i="7"/>
  <c r="AO103" i="7"/>
  <c r="AR103" i="7"/>
  <c r="AU103" i="7"/>
  <c r="AT1" i="7"/>
  <c r="AW1" i="7"/>
  <c r="AQ1" i="7"/>
  <c r="AU5" i="7"/>
  <c r="AR5" i="7"/>
  <c r="AO5" i="7"/>
  <c r="L6" i="7"/>
  <c r="O6" i="7"/>
  <c r="R6" i="7"/>
  <c r="U6" i="7"/>
  <c r="L7" i="7"/>
  <c r="O7" i="7"/>
  <c r="R7" i="7"/>
  <c r="U7" i="7"/>
  <c r="L8" i="7"/>
  <c r="O8" i="7"/>
  <c r="R8" i="7"/>
  <c r="U8" i="7"/>
  <c r="L9" i="7"/>
  <c r="O9" i="7"/>
  <c r="R9" i="7"/>
  <c r="U9" i="7"/>
  <c r="L10" i="7"/>
  <c r="O10" i="7"/>
  <c r="R10" i="7"/>
  <c r="U10" i="7"/>
  <c r="L11" i="7"/>
  <c r="O11" i="7"/>
  <c r="R11" i="7"/>
  <c r="U11" i="7"/>
  <c r="L12" i="7"/>
  <c r="O12" i="7"/>
  <c r="R12" i="7"/>
  <c r="U12" i="7"/>
  <c r="L13" i="7"/>
  <c r="O13" i="7"/>
  <c r="R13" i="7"/>
  <c r="U13" i="7"/>
  <c r="L14" i="7"/>
  <c r="O14" i="7"/>
  <c r="R14" i="7"/>
  <c r="U14" i="7"/>
  <c r="L15" i="7"/>
  <c r="O15" i="7"/>
  <c r="R15" i="7"/>
  <c r="U15" i="7"/>
  <c r="L16" i="7"/>
  <c r="O16" i="7"/>
  <c r="R16" i="7"/>
  <c r="U16" i="7"/>
  <c r="L17" i="7"/>
  <c r="O17" i="7"/>
  <c r="R17" i="7"/>
  <c r="U17" i="7"/>
  <c r="L18" i="7"/>
  <c r="O18" i="7"/>
  <c r="R18" i="7"/>
  <c r="U18" i="7"/>
  <c r="L19" i="7"/>
  <c r="O19" i="7"/>
  <c r="R19" i="7"/>
  <c r="U19" i="7"/>
  <c r="L20" i="7"/>
  <c r="O20" i="7"/>
  <c r="R20" i="7"/>
  <c r="U20" i="7"/>
  <c r="L21" i="7"/>
  <c r="O21" i="7"/>
  <c r="R21" i="7"/>
  <c r="U21" i="7"/>
  <c r="L22" i="7"/>
  <c r="O22" i="7"/>
  <c r="R22" i="7"/>
  <c r="U22" i="7"/>
  <c r="L23" i="7"/>
  <c r="O23" i="7"/>
  <c r="R23" i="7"/>
  <c r="U23" i="7"/>
  <c r="L24" i="7"/>
  <c r="O24" i="7"/>
  <c r="R24" i="7"/>
  <c r="U24" i="7"/>
  <c r="L25" i="7"/>
  <c r="O25" i="7"/>
  <c r="R25" i="7"/>
  <c r="U25" i="7"/>
  <c r="L26" i="7"/>
  <c r="O26" i="7"/>
  <c r="R26" i="7"/>
  <c r="U26" i="7"/>
  <c r="L27" i="7"/>
  <c r="O27" i="7"/>
  <c r="R27" i="7"/>
  <c r="U27" i="7"/>
  <c r="L28" i="7"/>
  <c r="O28" i="7"/>
  <c r="R28" i="7"/>
  <c r="U28" i="7"/>
  <c r="L29" i="7"/>
  <c r="O29" i="7"/>
  <c r="R29" i="7"/>
  <c r="U29" i="7"/>
  <c r="L30" i="7"/>
  <c r="O30" i="7"/>
  <c r="R30" i="7"/>
  <c r="U30" i="7"/>
  <c r="L31" i="7"/>
  <c r="O31" i="7"/>
  <c r="R31" i="7"/>
  <c r="U31" i="7"/>
  <c r="L32" i="7"/>
  <c r="O32" i="7"/>
  <c r="R32" i="7"/>
  <c r="U32" i="7"/>
  <c r="L33" i="7"/>
  <c r="O33" i="7"/>
  <c r="R33" i="7"/>
  <c r="U33" i="7"/>
  <c r="L34" i="7"/>
  <c r="O34" i="7"/>
  <c r="R34" i="7"/>
  <c r="U34" i="7"/>
  <c r="L35" i="7"/>
  <c r="O35" i="7"/>
  <c r="R35" i="7"/>
  <c r="U35" i="7"/>
  <c r="L36" i="7"/>
  <c r="O36" i="7"/>
  <c r="R36" i="7"/>
  <c r="U36" i="7"/>
  <c r="L37" i="7"/>
  <c r="O37" i="7"/>
  <c r="R37" i="7"/>
  <c r="U37" i="7"/>
  <c r="L38" i="7"/>
  <c r="O38" i="7"/>
  <c r="R38" i="7"/>
  <c r="U38" i="7"/>
  <c r="L39" i="7"/>
  <c r="O39" i="7"/>
  <c r="R39" i="7"/>
  <c r="U39" i="7"/>
  <c r="L40" i="7"/>
  <c r="O40" i="7"/>
  <c r="R40" i="7"/>
  <c r="U40" i="7"/>
  <c r="L41" i="7"/>
  <c r="O41" i="7"/>
  <c r="R41" i="7"/>
  <c r="U41" i="7"/>
  <c r="L42" i="7"/>
  <c r="O42" i="7"/>
  <c r="R42" i="7"/>
  <c r="U42" i="7"/>
  <c r="L43" i="7"/>
  <c r="O43" i="7"/>
  <c r="R43" i="7"/>
  <c r="U43" i="7"/>
  <c r="L44" i="7"/>
  <c r="O44" i="7"/>
  <c r="R44" i="7"/>
  <c r="U44" i="7"/>
  <c r="L45" i="7"/>
  <c r="O45" i="7"/>
  <c r="R45" i="7"/>
  <c r="U45" i="7"/>
  <c r="L46" i="7"/>
  <c r="O46" i="7"/>
  <c r="R46" i="7"/>
  <c r="U46" i="7"/>
  <c r="L47" i="7"/>
  <c r="O47" i="7"/>
  <c r="R47" i="7"/>
  <c r="U47" i="7"/>
  <c r="L48" i="7"/>
  <c r="O48" i="7"/>
  <c r="R48" i="7"/>
  <c r="U48" i="7"/>
  <c r="L49" i="7"/>
  <c r="O49" i="7"/>
  <c r="R49" i="7"/>
  <c r="U49" i="7"/>
  <c r="L50" i="7"/>
  <c r="O50" i="7"/>
  <c r="R50" i="7"/>
  <c r="U50" i="7"/>
  <c r="L51" i="7"/>
  <c r="O51" i="7"/>
  <c r="R51" i="7"/>
  <c r="U51" i="7"/>
  <c r="L52" i="7"/>
  <c r="O52" i="7"/>
  <c r="R52" i="7"/>
  <c r="U52" i="7"/>
  <c r="L53" i="7"/>
  <c r="O53" i="7"/>
  <c r="R53" i="7"/>
  <c r="U53" i="7"/>
  <c r="L54" i="7"/>
  <c r="O54" i="7"/>
  <c r="R54" i="7"/>
  <c r="U54" i="7"/>
  <c r="L55" i="7"/>
  <c r="O55" i="7"/>
  <c r="R55" i="7"/>
  <c r="U55" i="7"/>
  <c r="L56" i="7"/>
  <c r="O56" i="7"/>
  <c r="R56" i="7"/>
  <c r="U56" i="7"/>
  <c r="L57" i="7"/>
  <c r="O57" i="7"/>
  <c r="R57" i="7"/>
  <c r="U57" i="7"/>
  <c r="L58" i="7"/>
  <c r="O58" i="7"/>
  <c r="R58" i="7"/>
  <c r="U58" i="7"/>
  <c r="L59" i="7"/>
  <c r="O59" i="7"/>
  <c r="R59" i="7"/>
  <c r="U59" i="7"/>
  <c r="L60" i="7"/>
  <c r="O60" i="7"/>
  <c r="R60" i="7"/>
  <c r="U60" i="7"/>
  <c r="L61" i="7"/>
  <c r="O61" i="7"/>
  <c r="R61" i="7"/>
  <c r="U61" i="7"/>
  <c r="L62" i="7"/>
  <c r="O62" i="7"/>
  <c r="R62" i="7"/>
  <c r="U62" i="7"/>
  <c r="L63" i="7"/>
  <c r="O63" i="7"/>
  <c r="R63" i="7"/>
  <c r="U63" i="7"/>
  <c r="L64" i="7"/>
  <c r="O64" i="7"/>
  <c r="R64" i="7"/>
  <c r="U64" i="7"/>
  <c r="L65" i="7"/>
  <c r="O65" i="7"/>
  <c r="R65" i="7"/>
  <c r="U65" i="7"/>
  <c r="L66" i="7"/>
  <c r="O66" i="7"/>
  <c r="R66" i="7"/>
  <c r="U66" i="7"/>
  <c r="L67" i="7"/>
  <c r="O67" i="7"/>
  <c r="R67" i="7"/>
  <c r="U67" i="7"/>
  <c r="L68" i="7"/>
  <c r="O68" i="7"/>
  <c r="R68" i="7"/>
  <c r="U68" i="7"/>
  <c r="L69" i="7"/>
  <c r="O69" i="7"/>
  <c r="R69" i="7"/>
  <c r="U69" i="7"/>
  <c r="L70" i="7"/>
  <c r="O70" i="7"/>
  <c r="R70" i="7"/>
  <c r="U70" i="7"/>
  <c r="L71" i="7"/>
  <c r="O71" i="7"/>
  <c r="R71" i="7"/>
  <c r="U71" i="7"/>
  <c r="L72" i="7"/>
  <c r="O72" i="7"/>
  <c r="R72" i="7"/>
  <c r="U72" i="7"/>
  <c r="L73" i="7"/>
  <c r="O73" i="7"/>
  <c r="R73" i="7"/>
  <c r="U73" i="7"/>
  <c r="L74" i="7"/>
  <c r="O74" i="7"/>
  <c r="R74" i="7"/>
  <c r="U74" i="7"/>
  <c r="L75" i="7"/>
  <c r="O75" i="7"/>
  <c r="R75" i="7"/>
  <c r="U75" i="7"/>
  <c r="L76" i="7"/>
  <c r="O76" i="7"/>
  <c r="R76" i="7"/>
  <c r="U76" i="7"/>
  <c r="L77" i="7"/>
  <c r="O77" i="7"/>
  <c r="R77" i="7"/>
  <c r="U77" i="7"/>
  <c r="L78" i="7"/>
  <c r="O78" i="7"/>
  <c r="R78" i="7"/>
  <c r="U78" i="7"/>
  <c r="L79" i="7"/>
  <c r="O79" i="7"/>
  <c r="R79" i="7"/>
  <c r="U79" i="7"/>
  <c r="L80" i="7"/>
  <c r="O80" i="7"/>
  <c r="R80" i="7"/>
  <c r="U80" i="7"/>
  <c r="L81" i="7"/>
  <c r="O81" i="7"/>
  <c r="R81" i="7"/>
  <c r="U81" i="7"/>
  <c r="L82" i="7"/>
  <c r="O82" i="7"/>
  <c r="R82" i="7"/>
  <c r="U82" i="7"/>
  <c r="L83" i="7"/>
  <c r="O83" i="7"/>
  <c r="R83" i="7"/>
  <c r="U83" i="7"/>
  <c r="L84" i="7"/>
  <c r="O84" i="7"/>
  <c r="R84" i="7"/>
  <c r="U84" i="7"/>
  <c r="L85" i="7"/>
  <c r="O85" i="7"/>
  <c r="R85" i="7"/>
  <c r="U85" i="7"/>
  <c r="L86" i="7"/>
  <c r="O86" i="7"/>
  <c r="R86" i="7"/>
  <c r="U86" i="7"/>
  <c r="L87" i="7"/>
  <c r="O87" i="7"/>
  <c r="R87" i="7"/>
  <c r="U87" i="7"/>
  <c r="L88" i="7"/>
  <c r="O88" i="7"/>
  <c r="R88" i="7"/>
  <c r="U88" i="7"/>
  <c r="L89" i="7"/>
  <c r="O89" i="7"/>
  <c r="R89" i="7"/>
  <c r="U89" i="7"/>
  <c r="L90" i="7"/>
  <c r="O90" i="7"/>
  <c r="R90" i="7"/>
  <c r="U90" i="7"/>
  <c r="L91" i="7"/>
  <c r="O91" i="7"/>
  <c r="R91" i="7"/>
  <c r="U91" i="7"/>
  <c r="L92" i="7"/>
  <c r="O92" i="7"/>
  <c r="R92" i="7"/>
  <c r="U92" i="7"/>
  <c r="L93" i="7"/>
  <c r="O93" i="7"/>
  <c r="R93" i="7"/>
  <c r="U93" i="7"/>
  <c r="L94" i="7"/>
  <c r="O94" i="7"/>
  <c r="R94" i="7"/>
  <c r="U94" i="7"/>
  <c r="L95" i="7"/>
  <c r="O95" i="7"/>
  <c r="R95" i="7"/>
  <c r="U95" i="7"/>
  <c r="L96" i="7"/>
  <c r="O96" i="7"/>
  <c r="R96" i="7"/>
  <c r="U96" i="7"/>
  <c r="L97" i="7"/>
  <c r="O97" i="7"/>
  <c r="R97" i="7"/>
  <c r="U97" i="7"/>
  <c r="L98" i="7"/>
  <c r="O98" i="7"/>
  <c r="R98" i="7"/>
  <c r="U98" i="7"/>
  <c r="L99" i="7"/>
  <c r="O99" i="7"/>
  <c r="R99" i="7"/>
  <c r="U99" i="7"/>
  <c r="L100" i="7"/>
  <c r="O100" i="7"/>
  <c r="R100" i="7"/>
  <c r="U100" i="7"/>
  <c r="L101" i="7"/>
  <c r="O101" i="7"/>
  <c r="R101" i="7"/>
  <c r="U101" i="7"/>
  <c r="L102" i="7"/>
  <c r="O102" i="7"/>
  <c r="R102" i="7"/>
  <c r="U102" i="7"/>
  <c r="L103" i="7"/>
  <c r="O103" i="7"/>
  <c r="R103" i="7"/>
  <c r="U103" i="7"/>
  <c r="W1" i="7"/>
  <c r="T1" i="7"/>
  <c r="Q1" i="7"/>
  <c r="N1" i="7"/>
  <c r="AN1" i="7"/>
  <c r="AL5" i="7"/>
  <c r="U5" i="7"/>
  <c r="R5" i="7"/>
  <c r="O5" i="7"/>
  <c r="L5" i="7"/>
  <c r="AP3" i="7" l="1"/>
  <c r="AT3" i="7"/>
  <c r="V3" i="7"/>
  <c r="M105" i="7"/>
  <c r="M3" i="7" s="1"/>
  <c r="AV3" i="7"/>
  <c r="AW3" i="7"/>
  <c r="AS3" i="7"/>
  <c r="AQ3" i="7"/>
  <c r="AN3" i="7"/>
  <c r="T3" i="7"/>
  <c r="S3" i="7"/>
  <c r="Q3" i="7"/>
  <c r="W3" i="7"/>
  <c r="P3" i="7"/>
  <c r="N3" i="7"/>
  <c r="W205" i="19" l="1"/>
  <c r="V205" i="19"/>
  <c r="W204" i="19"/>
  <c r="V204" i="19"/>
  <c r="W203" i="19"/>
  <c r="V203" i="19"/>
  <c r="W202" i="19"/>
  <c r="V202" i="19"/>
  <c r="W201" i="19"/>
  <c r="V201" i="19"/>
  <c r="W200" i="19"/>
  <c r="V200" i="19"/>
  <c r="W199" i="19"/>
  <c r="V199" i="19"/>
  <c r="W198" i="19"/>
  <c r="V198" i="19"/>
  <c r="W197" i="19"/>
  <c r="V197" i="19"/>
  <c r="W196" i="19"/>
  <c r="V196" i="19"/>
  <c r="W195" i="19"/>
  <c r="V195" i="19"/>
  <c r="W194" i="19"/>
  <c r="V194" i="19"/>
  <c r="W193" i="19"/>
  <c r="V193" i="19"/>
  <c r="W192" i="19"/>
  <c r="V192" i="19"/>
  <c r="W191" i="19"/>
  <c r="V191" i="19"/>
  <c r="W190" i="19"/>
  <c r="V190" i="19"/>
  <c r="W189" i="19"/>
  <c r="V189" i="19"/>
  <c r="W188" i="19"/>
  <c r="V188" i="19"/>
  <c r="W187" i="19"/>
  <c r="V187" i="19"/>
  <c r="W186" i="19"/>
  <c r="V186" i="19"/>
  <c r="W185" i="19"/>
  <c r="V185" i="19"/>
  <c r="W184" i="19"/>
  <c r="V184" i="19"/>
  <c r="W183" i="19"/>
  <c r="V183" i="19"/>
  <c r="W182" i="19"/>
  <c r="V182" i="19"/>
  <c r="W181" i="19"/>
  <c r="V181" i="19"/>
  <c r="W180" i="19"/>
  <c r="V180" i="19"/>
  <c r="W179" i="19"/>
  <c r="V179" i="19"/>
  <c r="W178" i="19"/>
  <c r="V178" i="19"/>
  <c r="W177" i="19"/>
  <c r="V177" i="19"/>
  <c r="W176" i="19"/>
  <c r="V176" i="19"/>
  <c r="W175" i="19"/>
  <c r="V175" i="19"/>
  <c r="W174" i="19"/>
  <c r="V174" i="19"/>
  <c r="W173" i="19"/>
  <c r="V173" i="19"/>
  <c r="W172" i="19"/>
  <c r="V172" i="19"/>
  <c r="W171" i="19"/>
  <c r="V171" i="19"/>
  <c r="W170" i="19"/>
  <c r="V170" i="19"/>
  <c r="W169" i="19"/>
  <c r="V169" i="19"/>
  <c r="W168" i="19"/>
  <c r="V168" i="19"/>
  <c r="W167" i="19"/>
  <c r="V167" i="19"/>
  <c r="W166" i="19"/>
  <c r="V166" i="19"/>
  <c r="W165" i="19"/>
  <c r="V165" i="19"/>
  <c r="W164" i="19"/>
  <c r="V164" i="19"/>
  <c r="W163" i="19"/>
  <c r="V163" i="19"/>
  <c r="W162" i="19"/>
  <c r="V162" i="19"/>
  <c r="W161" i="19"/>
  <c r="V161" i="19"/>
  <c r="W160" i="19"/>
  <c r="V160" i="19"/>
  <c r="W159" i="19"/>
  <c r="V159" i="19"/>
  <c r="W158" i="19"/>
  <c r="V158" i="19"/>
  <c r="W157" i="19"/>
  <c r="V157" i="19"/>
  <c r="W156" i="19"/>
  <c r="V156" i="19"/>
  <c r="W155" i="19"/>
  <c r="V155" i="19"/>
  <c r="W154" i="19"/>
  <c r="V154" i="19"/>
  <c r="W153" i="19"/>
  <c r="V153" i="19"/>
  <c r="W152" i="19"/>
  <c r="V152" i="19"/>
  <c r="W151" i="19"/>
  <c r="V151" i="19"/>
  <c r="W150" i="19"/>
  <c r="V150" i="19"/>
  <c r="W149" i="19"/>
  <c r="V149" i="19"/>
  <c r="W148" i="19"/>
  <c r="V148" i="19"/>
  <c r="W147" i="19"/>
  <c r="V147" i="19"/>
  <c r="W146" i="19"/>
  <c r="V146" i="19"/>
  <c r="W145" i="19"/>
  <c r="V145" i="19"/>
  <c r="W144" i="19"/>
  <c r="V144" i="19"/>
  <c r="W143" i="19"/>
  <c r="V143" i="19"/>
  <c r="W142" i="19"/>
  <c r="V142" i="19"/>
  <c r="W141" i="19"/>
  <c r="V141" i="19"/>
  <c r="W140" i="19"/>
  <c r="V140" i="19"/>
  <c r="W139" i="19"/>
  <c r="V139" i="19"/>
  <c r="W138" i="19"/>
  <c r="V138" i="19"/>
  <c r="W137" i="19"/>
  <c r="V137" i="19"/>
  <c r="W136" i="19"/>
  <c r="V136" i="19"/>
  <c r="W135" i="19"/>
  <c r="V135" i="19"/>
  <c r="W134" i="19"/>
  <c r="V134" i="19"/>
  <c r="W133" i="19"/>
  <c r="V133" i="19"/>
  <c r="W132" i="19"/>
  <c r="V132" i="19"/>
  <c r="W131" i="19"/>
  <c r="V131" i="19"/>
  <c r="W130" i="19"/>
  <c r="V130" i="19"/>
  <c r="W129" i="19"/>
  <c r="V129" i="19"/>
  <c r="W128" i="19"/>
  <c r="V128" i="19"/>
  <c r="W127" i="19"/>
  <c r="V127" i="19"/>
  <c r="W126" i="19"/>
  <c r="V126" i="19"/>
  <c r="W125" i="19"/>
  <c r="V125" i="19"/>
  <c r="W124" i="19"/>
  <c r="V124" i="19"/>
  <c r="W123" i="19"/>
  <c r="V123" i="19"/>
  <c r="W122" i="19"/>
  <c r="V122" i="19"/>
  <c r="W121" i="19"/>
  <c r="V121" i="19"/>
  <c r="W120" i="19"/>
  <c r="V120" i="19"/>
  <c r="W119" i="19"/>
  <c r="V119" i="19"/>
  <c r="W118" i="19"/>
  <c r="V118" i="19"/>
  <c r="W117" i="19"/>
  <c r="V117" i="19"/>
  <c r="W116" i="19"/>
  <c r="V116" i="19"/>
  <c r="W115" i="19"/>
  <c r="V115" i="19"/>
  <c r="W114" i="19"/>
  <c r="V114" i="19"/>
  <c r="W113" i="19"/>
  <c r="V113" i="19"/>
  <c r="W112" i="19"/>
  <c r="V112" i="19"/>
  <c r="W111" i="19"/>
  <c r="V111" i="19"/>
  <c r="W110" i="19"/>
  <c r="V110" i="19"/>
  <c r="W109" i="19"/>
  <c r="V109" i="19"/>
  <c r="W108" i="19"/>
  <c r="V108" i="19"/>
  <c r="W107" i="19"/>
  <c r="V107" i="19"/>
  <c r="W106" i="19"/>
  <c r="V106" i="19"/>
  <c r="W105" i="19"/>
  <c r="V105" i="19"/>
  <c r="W104" i="19"/>
  <c r="V104" i="19"/>
  <c r="W103" i="19"/>
  <c r="V103" i="19"/>
  <c r="W102" i="19"/>
  <c r="V102" i="19"/>
  <c r="W101" i="19"/>
  <c r="V101" i="19"/>
  <c r="W100" i="19"/>
  <c r="V100" i="19"/>
  <c r="W99" i="19"/>
  <c r="V99" i="19"/>
  <c r="W98" i="19"/>
  <c r="V98" i="19"/>
  <c r="W97" i="19"/>
  <c r="V97" i="19"/>
  <c r="W96" i="19"/>
  <c r="V96" i="19"/>
  <c r="W95" i="19"/>
  <c r="V95" i="19"/>
  <c r="W94" i="19"/>
  <c r="V94" i="19"/>
  <c r="W93" i="19"/>
  <c r="V93" i="19"/>
  <c r="W92" i="19"/>
  <c r="V92" i="19"/>
  <c r="W91" i="19"/>
  <c r="V91" i="19"/>
  <c r="W90" i="19"/>
  <c r="V90" i="19"/>
  <c r="W89" i="19"/>
  <c r="V89" i="19"/>
  <c r="W88" i="19"/>
  <c r="V88" i="19"/>
  <c r="W87" i="19"/>
  <c r="V87" i="19"/>
  <c r="W86" i="19"/>
  <c r="V86" i="19"/>
  <c r="W85" i="19"/>
  <c r="V85" i="19"/>
  <c r="W84" i="19"/>
  <c r="V84" i="19"/>
  <c r="W83" i="19"/>
  <c r="V83" i="19"/>
  <c r="W82" i="19"/>
  <c r="V82" i="19"/>
  <c r="W81" i="19"/>
  <c r="V81" i="19"/>
  <c r="W80" i="19"/>
  <c r="V80" i="19"/>
  <c r="W79" i="19"/>
  <c r="V79" i="19"/>
  <c r="W78" i="19"/>
  <c r="V78" i="19"/>
  <c r="W77" i="19"/>
  <c r="V77" i="19"/>
  <c r="W76" i="19"/>
  <c r="V76" i="19"/>
  <c r="W75" i="19"/>
  <c r="V75" i="19"/>
  <c r="W74" i="19"/>
  <c r="V74" i="19"/>
  <c r="W73" i="19"/>
  <c r="V73" i="19"/>
  <c r="W72" i="19"/>
  <c r="V72" i="19"/>
  <c r="W71" i="19"/>
  <c r="V71" i="19"/>
  <c r="W70" i="19"/>
  <c r="V70" i="19"/>
  <c r="W69" i="19"/>
  <c r="V69" i="19"/>
  <c r="W68" i="19"/>
  <c r="V68" i="19"/>
  <c r="W67" i="19"/>
  <c r="V67" i="19"/>
  <c r="W66" i="19"/>
  <c r="V66" i="19"/>
  <c r="W65" i="19"/>
  <c r="V65" i="19"/>
  <c r="W64" i="19"/>
  <c r="V64" i="19"/>
  <c r="W63" i="19"/>
  <c r="V63" i="19"/>
  <c r="W62" i="19"/>
  <c r="V62" i="19"/>
  <c r="W61" i="19"/>
  <c r="V61" i="19"/>
  <c r="W60" i="19"/>
  <c r="V60" i="19"/>
  <c r="W59" i="19"/>
  <c r="V59" i="19"/>
  <c r="W58" i="19"/>
  <c r="V58" i="19"/>
  <c r="W57" i="19"/>
  <c r="V57" i="19"/>
  <c r="W56" i="19"/>
  <c r="V56" i="19"/>
  <c r="W55" i="19"/>
  <c r="V55" i="19"/>
  <c r="W54" i="19"/>
  <c r="V54" i="19"/>
  <c r="W53" i="19"/>
  <c r="V53" i="19"/>
  <c r="W52" i="19"/>
  <c r="V52" i="19"/>
  <c r="W51" i="19"/>
  <c r="V51" i="19"/>
  <c r="W50" i="19"/>
  <c r="V50" i="19"/>
  <c r="W49" i="19"/>
  <c r="V49" i="19"/>
  <c r="W48" i="19"/>
  <c r="V48" i="19"/>
  <c r="W47" i="19"/>
  <c r="V47" i="19"/>
  <c r="W46" i="19"/>
  <c r="V46" i="19"/>
  <c r="W45" i="19"/>
  <c r="V45" i="19"/>
  <c r="W44" i="19"/>
  <c r="V44" i="19"/>
  <c r="W43" i="19"/>
  <c r="V43" i="19"/>
  <c r="W42" i="19"/>
  <c r="V42" i="19"/>
  <c r="W41" i="19"/>
  <c r="V41" i="19"/>
  <c r="W40" i="19"/>
  <c r="V40" i="19"/>
  <c r="W39" i="19"/>
  <c r="V39" i="19"/>
  <c r="W38" i="19"/>
  <c r="V38" i="19"/>
  <c r="W37" i="19"/>
  <c r="V37" i="19"/>
  <c r="W36" i="19"/>
  <c r="V36" i="19"/>
  <c r="W35" i="19"/>
  <c r="V35" i="19"/>
  <c r="W34" i="19"/>
  <c r="V34" i="19"/>
  <c r="W33" i="19"/>
  <c r="V33" i="19"/>
  <c r="W32" i="19"/>
  <c r="V32" i="19"/>
  <c r="W31" i="19"/>
  <c r="V31" i="19"/>
  <c r="W30" i="19"/>
  <c r="V30" i="19"/>
  <c r="W29" i="19"/>
  <c r="V29" i="19"/>
  <c r="W28" i="19"/>
  <c r="V28" i="19"/>
  <c r="W27" i="19"/>
  <c r="V27" i="19"/>
  <c r="W26" i="19"/>
  <c r="V26" i="19"/>
  <c r="W25" i="19"/>
  <c r="V25" i="19"/>
  <c r="W24" i="19"/>
  <c r="V24" i="19"/>
  <c r="W23" i="19"/>
  <c r="V23" i="19"/>
  <c r="W22" i="19"/>
  <c r="V22" i="19"/>
  <c r="W21" i="19"/>
  <c r="V21" i="19"/>
  <c r="W20" i="19"/>
  <c r="V20" i="19"/>
  <c r="W19" i="19"/>
  <c r="V19" i="19"/>
  <c r="W18" i="19"/>
  <c r="V18" i="19"/>
  <c r="W17" i="19"/>
  <c r="V17" i="19"/>
  <c r="W16" i="19"/>
  <c r="V16" i="19"/>
  <c r="W15" i="19"/>
  <c r="V15" i="19"/>
  <c r="W14" i="19"/>
  <c r="V14" i="19"/>
  <c r="W13" i="19"/>
  <c r="V13" i="19"/>
  <c r="W12" i="19"/>
  <c r="V12" i="19"/>
  <c r="W11" i="19"/>
  <c r="V11" i="19"/>
  <c r="W10" i="19"/>
  <c r="V10" i="19"/>
  <c r="W9" i="19"/>
  <c r="V9" i="19"/>
  <c r="W8" i="19"/>
  <c r="V8" i="19"/>
  <c r="W7" i="19"/>
  <c r="V7" i="19"/>
  <c r="W6" i="19"/>
  <c r="V6" i="19"/>
  <c r="W5" i="19"/>
  <c r="V5" i="19"/>
  <c r="W3" i="19"/>
  <c r="V3" i="19"/>
  <c r="U205" i="19"/>
  <c r="T205" i="19"/>
  <c r="S205" i="19"/>
  <c r="R205" i="19"/>
  <c r="Q205" i="19"/>
  <c r="U204" i="19"/>
  <c r="T204" i="19"/>
  <c r="S204" i="19"/>
  <c r="R204" i="19"/>
  <c r="Q204" i="19"/>
  <c r="U203" i="19"/>
  <c r="T203" i="19"/>
  <c r="S203" i="19"/>
  <c r="R203" i="19"/>
  <c r="Q203" i="19"/>
  <c r="U202" i="19"/>
  <c r="T202" i="19"/>
  <c r="S202" i="19"/>
  <c r="R202" i="19"/>
  <c r="Q202" i="19"/>
  <c r="U201" i="19"/>
  <c r="T201" i="19"/>
  <c r="S201" i="19"/>
  <c r="R201" i="19"/>
  <c r="Q201" i="19"/>
  <c r="U200" i="19"/>
  <c r="T200" i="19"/>
  <c r="S200" i="19"/>
  <c r="R200" i="19"/>
  <c r="Q200" i="19"/>
  <c r="U199" i="19"/>
  <c r="T199" i="19"/>
  <c r="S199" i="19"/>
  <c r="R199" i="19"/>
  <c r="Q199" i="19"/>
  <c r="U198" i="19"/>
  <c r="T198" i="19"/>
  <c r="S198" i="19"/>
  <c r="R198" i="19"/>
  <c r="Q198" i="19"/>
  <c r="U197" i="19"/>
  <c r="T197" i="19"/>
  <c r="S197" i="19"/>
  <c r="R197" i="19"/>
  <c r="Q197" i="19"/>
  <c r="U196" i="19"/>
  <c r="T196" i="19"/>
  <c r="S196" i="19"/>
  <c r="R196" i="19"/>
  <c r="Q196" i="19"/>
  <c r="U195" i="19"/>
  <c r="T195" i="19"/>
  <c r="S195" i="19"/>
  <c r="R195" i="19"/>
  <c r="Q195" i="19"/>
  <c r="U194" i="19"/>
  <c r="T194" i="19"/>
  <c r="S194" i="19"/>
  <c r="R194" i="19"/>
  <c r="Q194" i="19"/>
  <c r="U193" i="19"/>
  <c r="T193" i="19"/>
  <c r="S193" i="19"/>
  <c r="R193" i="19"/>
  <c r="Q193" i="19"/>
  <c r="U192" i="19"/>
  <c r="T192" i="19"/>
  <c r="S192" i="19"/>
  <c r="R192" i="19"/>
  <c r="Q192" i="19"/>
  <c r="U191" i="19"/>
  <c r="T191" i="19"/>
  <c r="S191" i="19"/>
  <c r="R191" i="19"/>
  <c r="Q191" i="19"/>
  <c r="U190" i="19"/>
  <c r="T190" i="19"/>
  <c r="S190" i="19"/>
  <c r="R190" i="19"/>
  <c r="Q190" i="19"/>
  <c r="U189" i="19"/>
  <c r="T189" i="19"/>
  <c r="S189" i="19"/>
  <c r="R189" i="19"/>
  <c r="Q189" i="19"/>
  <c r="U188" i="19"/>
  <c r="T188" i="19"/>
  <c r="S188" i="19"/>
  <c r="R188" i="19"/>
  <c r="Q188" i="19"/>
  <c r="U187" i="19"/>
  <c r="T187" i="19"/>
  <c r="S187" i="19"/>
  <c r="R187" i="19"/>
  <c r="Q187" i="19"/>
  <c r="U186" i="19"/>
  <c r="T186" i="19"/>
  <c r="S186" i="19"/>
  <c r="R186" i="19"/>
  <c r="Q186" i="19"/>
  <c r="U185" i="19"/>
  <c r="T185" i="19"/>
  <c r="S185" i="19"/>
  <c r="R185" i="19"/>
  <c r="Q185" i="19"/>
  <c r="U184" i="19"/>
  <c r="T184" i="19"/>
  <c r="S184" i="19"/>
  <c r="R184" i="19"/>
  <c r="Q184" i="19"/>
  <c r="U183" i="19"/>
  <c r="T183" i="19"/>
  <c r="S183" i="19"/>
  <c r="R183" i="19"/>
  <c r="Q183" i="19"/>
  <c r="U182" i="19"/>
  <c r="T182" i="19"/>
  <c r="S182" i="19"/>
  <c r="R182" i="19"/>
  <c r="Q182" i="19"/>
  <c r="U181" i="19"/>
  <c r="T181" i="19"/>
  <c r="S181" i="19"/>
  <c r="R181" i="19"/>
  <c r="Q181" i="19"/>
  <c r="U180" i="19"/>
  <c r="T180" i="19"/>
  <c r="S180" i="19"/>
  <c r="R180" i="19"/>
  <c r="Q180" i="19"/>
  <c r="U179" i="19"/>
  <c r="T179" i="19"/>
  <c r="S179" i="19"/>
  <c r="R179" i="19"/>
  <c r="Q179" i="19"/>
  <c r="U178" i="19"/>
  <c r="T178" i="19"/>
  <c r="S178" i="19"/>
  <c r="R178" i="19"/>
  <c r="Q178" i="19"/>
  <c r="U177" i="19"/>
  <c r="T177" i="19"/>
  <c r="S177" i="19"/>
  <c r="R177" i="19"/>
  <c r="Q177" i="19"/>
  <c r="U176" i="19"/>
  <c r="T176" i="19"/>
  <c r="S176" i="19"/>
  <c r="R176" i="19"/>
  <c r="Q176" i="19"/>
  <c r="U175" i="19"/>
  <c r="T175" i="19"/>
  <c r="S175" i="19"/>
  <c r="R175" i="19"/>
  <c r="Q175" i="19"/>
  <c r="U174" i="19"/>
  <c r="T174" i="19"/>
  <c r="S174" i="19"/>
  <c r="R174" i="19"/>
  <c r="Q174" i="19"/>
  <c r="U173" i="19"/>
  <c r="T173" i="19"/>
  <c r="S173" i="19"/>
  <c r="R173" i="19"/>
  <c r="Q173" i="19"/>
  <c r="U172" i="19"/>
  <c r="T172" i="19"/>
  <c r="S172" i="19"/>
  <c r="R172" i="19"/>
  <c r="Q172" i="19"/>
  <c r="U171" i="19"/>
  <c r="T171" i="19"/>
  <c r="S171" i="19"/>
  <c r="R171" i="19"/>
  <c r="Q171" i="19"/>
  <c r="U170" i="19"/>
  <c r="T170" i="19"/>
  <c r="S170" i="19"/>
  <c r="R170" i="19"/>
  <c r="Q170" i="19"/>
  <c r="U169" i="19"/>
  <c r="T169" i="19"/>
  <c r="S169" i="19"/>
  <c r="R169" i="19"/>
  <c r="Q169" i="19"/>
  <c r="U168" i="19"/>
  <c r="T168" i="19"/>
  <c r="S168" i="19"/>
  <c r="R168" i="19"/>
  <c r="Q168" i="19"/>
  <c r="U167" i="19"/>
  <c r="T167" i="19"/>
  <c r="S167" i="19"/>
  <c r="R167" i="19"/>
  <c r="Q167" i="19"/>
  <c r="U166" i="19"/>
  <c r="T166" i="19"/>
  <c r="S166" i="19"/>
  <c r="R166" i="19"/>
  <c r="Q166" i="19"/>
  <c r="U165" i="19"/>
  <c r="T165" i="19"/>
  <c r="S165" i="19"/>
  <c r="R165" i="19"/>
  <c r="Q165" i="19"/>
  <c r="U164" i="19"/>
  <c r="T164" i="19"/>
  <c r="S164" i="19"/>
  <c r="R164" i="19"/>
  <c r="Q164" i="19"/>
  <c r="U163" i="19"/>
  <c r="T163" i="19"/>
  <c r="S163" i="19"/>
  <c r="R163" i="19"/>
  <c r="Q163" i="19"/>
  <c r="U162" i="19"/>
  <c r="T162" i="19"/>
  <c r="S162" i="19"/>
  <c r="R162" i="19"/>
  <c r="Q162" i="19"/>
  <c r="U161" i="19"/>
  <c r="T161" i="19"/>
  <c r="S161" i="19"/>
  <c r="R161" i="19"/>
  <c r="Q161" i="19"/>
  <c r="U160" i="19"/>
  <c r="T160" i="19"/>
  <c r="S160" i="19"/>
  <c r="R160" i="19"/>
  <c r="Q160" i="19"/>
  <c r="U159" i="19"/>
  <c r="T159" i="19"/>
  <c r="S159" i="19"/>
  <c r="R159" i="19"/>
  <c r="Q159" i="19"/>
  <c r="U158" i="19"/>
  <c r="T158" i="19"/>
  <c r="S158" i="19"/>
  <c r="R158" i="19"/>
  <c r="Q158" i="19"/>
  <c r="U157" i="19"/>
  <c r="T157" i="19"/>
  <c r="S157" i="19"/>
  <c r="R157" i="19"/>
  <c r="Q157" i="19"/>
  <c r="U156" i="19"/>
  <c r="T156" i="19"/>
  <c r="S156" i="19"/>
  <c r="R156" i="19"/>
  <c r="Q156" i="19"/>
  <c r="U155" i="19"/>
  <c r="T155" i="19"/>
  <c r="S155" i="19"/>
  <c r="R155" i="19"/>
  <c r="Q155" i="19"/>
  <c r="U154" i="19"/>
  <c r="T154" i="19"/>
  <c r="S154" i="19"/>
  <c r="R154" i="19"/>
  <c r="Q154" i="19"/>
  <c r="U153" i="19"/>
  <c r="T153" i="19"/>
  <c r="S153" i="19"/>
  <c r="R153" i="19"/>
  <c r="Q153" i="19"/>
  <c r="U152" i="19"/>
  <c r="T152" i="19"/>
  <c r="S152" i="19"/>
  <c r="R152" i="19"/>
  <c r="Q152" i="19"/>
  <c r="U151" i="19"/>
  <c r="T151" i="19"/>
  <c r="S151" i="19"/>
  <c r="R151" i="19"/>
  <c r="Q151" i="19"/>
  <c r="U150" i="19"/>
  <c r="T150" i="19"/>
  <c r="S150" i="19"/>
  <c r="R150" i="19"/>
  <c r="Q150" i="19"/>
  <c r="U149" i="19"/>
  <c r="T149" i="19"/>
  <c r="S149" i="19"/>
  <c r="R149" i="19"/>
  <c r="Q149" i="19"/>
  <c r="U148" i="19"/>
  <c r="T148" i="19"/>
  <c r="S148" i="19"/>
  <c r="R148" i="19"/>
  <c r="Q148" i="19"/>
  <c r="U147" i="19"/>
  <c r="T147" i="19"/>
  <c r="S147" i="19"/>
  <c r="R147" i="19"/>
  <c r="Q147" i="19"/>
  <c r="U146" i="19"/>
  <c r="T146" i="19"/>
  <c r="S146" i="19"/>
  <c r="R146" i="19"/>
  <c r="Q146" i="19"/>
  <c r="U145" i="19"/>
  <c r="T145" i="19"/>
  <c r="S145" i="19"/>
  <c r="R145" i="19"/>
  <c r="Q145" i="19"/>
  <c r="U144" i="19"/>
  <c r="T144" i="19"/>
  <c r="S144" i="19"/>
  <c r="R144" i="19"/>
  <c r="Q144" i="19"/>
  <c r="U143" i="19"/>
  <c r="T143" i="19"/>
  <c r="S143" i="19"/>
  <c r="R143" i="19"/>
  <c r="Q143" i="19"/>
  <c r="U142" i="19"/>
  <c r="T142" i="19"/>
  <c r="S142" i="19"/>
  <c r="R142" i="19"/>
  <c r="Q142" i="19"/>
  <c r="U141" i="19"/>
  <c r="T141" i="19"/>
  <c r="S141" i="19"/>
  <c r="R141" i="19"/>
  <c r="Q141" i="19"/>
  <c r="U140" i="19"/>
  <c r="T140" i="19"/>
  <c r="S140" i="19"/>
  <c r="R140" i="19"/>
  <c r="Q140" i="19"/>
  <c r="U139" i="19"/>
  <c r="T139" i="19"/>
  <c r="S139" i="19"/>
  <c r="R139" i="19"/>
  <c r="Q139" i="19"/>
  <c r="U138" i="19"/>
  <c r="T138" i="19"/>
  <c r="S138" i="19"/>
  <c r="R138" i="19"/>
  <c r="Q138" i="19"/>
  <c r="U137" i="19"/>
  <c r="T137" i="19"/>
  <c r="S137" i="19"/>
  <c r="R137" i="19"/>
  <c r="Q137" i="19"/>
  <c r="U136" i="19"/>
  <c r="T136" i="19"/>
  <c r="S136" i="19"/>
  <c r="R136" i="19"/>
  <c r="Q136" i="19"/>
  <c r="U135" i="19"/>
  <c r="T135" i="19"/>
  <c r="S135" i="19"/>
  <c r="R135" i="19"/>
  <c r="Q135" i="19"/>
  <c r="U134" i="19"/>
  <c r="T134" i="19"/>
  <c r="S134" i="19"/>
  <c r="R134" i="19"/>
  <c r="Q134" i="19"/>
  <c r="U133" i="19"/>
  <c r="T133" i="19"/>
  <c r="S133" i="19"/>
  <c r="R133" i="19"/>
  <c r="Q133" i="19"/>
  <c r="U132" i="19"/>
  <c r="T132" i="19"/>
  <c r="S132" i="19"/>
  <c r="R132" i="19"/>
  <c r="Q132" i="19"/>
  <c r="U131" i="19"/>
  <c r="T131" i="19"/>
  <c r="S131" i="19"/>
  <c r="R131" i="19"/>
  <c r="Q131" i="19"/>
  <c r="U130" i="19"/>
  <c r="T130" i="19"/>
  <c r="S130" i="19"/>
  <c r="R130" i="19"/>
  <c r="Q130" i="19"/>
  <c r="U129" i="19"/>
  <c r="T129" i="19"/>
  <c r="S129" i="19"/>
  <c r="R129" i="19"/>
  <c r="Q129" i="19"/>
  <c r="U128" i="19"/>
  <c r="T128" i="19"/>
  <c r="S128" i="19"/>
  <c r="R128" i="19"/>
  <c r="Q128" i="19"/>
  <c r="U127" i="19"/>
  <c r="T127" i="19"/>
  <c r="S127" i="19"/>
  <c r="R127" i="19"/>
  <c r="Q127" i="19"/>
  <c r="U126" i="19"/>
  <c r="T126" i="19"/>
  <c r="S126" i="19"/>
  <c r="R126" i="19"/>
  <c r="Q126" i="19"/>
  <c r="U125" i="19"/>
  <c r="T125" i="19"/>
  <c r="S125" i="19"/>
  <c r="R125" i="19"/>
  <c r="Q125" i="19"/>
  <c r="U124" i="19"/>
  <c r="T124" i="19"/>
  <c r="S124" i="19"/>
  <c r="R124" i="19"/>
  <c r="Q124" i="19"/>
  <c r="U123" i="19"/>
  <c r="T123" i="19"/>
  <c r="S123" i="19"/>
  <c r="R123" i="19"/>
  <c r="Q123" i="19"/>
  <c r="U122" i="19"/>
  <c r="T122" i="19"/>
  <c r="S122" i="19"/>
  <c r="R122" i="19"/>
  <c r="Q122" i="19"/>
  <c r="U121" i="19"/>
  <c r="T121" i="19"/>
  <c r="S121" i="19"/>
  <c r="R121" i="19"/>
  <c r="Q121" i="19"/>
  <c r="U120" i="19"/>
  <c r="T120" i="19"/>
  <c r="S120" i="19"/>
  <c r="R120" i="19"/>
  <c r="Q120" i="19"/>
  <c r="U119" i="19"/>
  <c r="T119" i="19"/>
  <c r="S119" i="19"/>
  <c r="R119" i="19"/>
  <c r="Q119" i="19"/>
  <c r="U118" i="19"/>
  <c r="T118" i="19"/>
  <c r="S118" i="19"/>
  <c r="R118" i="19"/>
  <c r="Q118" i="19"/>
  <c r="U117" i="19"/>
  <c r="T117" i="19"/>
  <c r="S117" i="19"/>
  <c r="R117" i="19"/>
  <c r="Q117" i="19"/>
  <c r="U116" i="19"/>
  <c r="T116" i="19"/>
  <c r="S116" i="19"/>
  <c r="R116" i="19"/>
  <c r="Q116" i="19"/>
  <c r="U115" i="19"/>
  <c r="T115" i="19"/>
  <c r="S115" i="19"/>
  <c r="R115" i="19"/>
  <c r="Q115" i="19"/>
  <c r="U114" i="19"/>
  <c r="T114" i="19"/>
  <c r="S114" i="19"/>
  <c r="R114" i="19"/>
  <c r="Q114" i="19"/>
  <c r="U113" i="19"/>
  <c r="T113" i="19"/>
  <c r="S113" i="19"/>
  <c r="R113" i="19"/>
  <c r="Q113" i="19"/>
  <c r="U112" i="19"/>
  <c r="T112" i="19"/>
  <c r="S112" i="19"/>
  <c r="R112" i="19"/>
  <c r="Q112" i="19"/>
  <c r="U111" i="19"/>
  <c r="T111" i="19"/>
  <c r="S111" i="19"/>
  <c r="R111" i="19"/>
  <c r="Q111" i="19"/>
  <c r="U110" i="19"/>
  <c r="T110" i="19"/>
  <c r="S110" i="19"/>
  <c r="R110" i="19"/>
  <c r="Q110" i="19"/>
  <c r="U109" i="19"/>
  <c r="T109" i="19"/>
  <c r="S109" i="19"/>
  <c r="R109" i="19"/>
  <c r="Q109" i="19"/>
  <c r="U108" i="19"/>
  <c r="T108" i="19"/>
  <c r="S108" i="19"/>
  <c r="R108" i="19"/>
  <c r="Q108" i="19"/>
  <c r="U107" i="19"/>
  <c r="T107" i="19"/>
  <c r="S107" i="19"/>
  <c r="R107" i="19"/>
  <c r="Q107" i="19"/>
  <c r="U106" i="19"/>
  <c r="T106" i="19"/>
  <c r="S106" i="19"/>
  <c r="R106" i="19"/>
  <c r="Q106" i="19"/>
  <c r="U105" i="19"/>
  <c r="T105" i="19"/>
  <c r="S105" i="19"/>
  <c r="R105" i="19"/>
  <c r="Q105" i="19"/>
  <c r="U104" i="19"/>
  <c r="T104" i="19"/>
  <c r="S104" i="19"/>
  <c r="R104" i="19"/>
  <c r="Q104" i="19"/>
  <c r="U103" i="19"/>
  <c r="T103" i="19"/>
  <c r="S103" i="19"/>
  <c r="R103" i="19"/>
  <c r="Q103" i="19"/>
  <c r="U102" i="19"/>
  <c r="T102" i="19"/>
  <c r="S102" i="19"/>
  <c r="R102" i="19"/>
  <c r="Q102" i="19"/>
  <c r="U101" i="19"/>
  <c r="T101" i="19"/>
  <c r="S101" i="19"/>
  <c r="R101" i="19"/>
  <c r="Q101" i="19"/>
  <c r="U100" i="19"/>
  <c r="T100" i="19"/>
  <c r="S100" i="19"/>
  <c r="R100" i="19"/>
  <c r="Q100" i="19"/>
  <c r="U99" i="19"/>
  <c r="T99" i="19"/>
  <c r="S99" i="19"/>
  <c r="R99" i="19"/>
  <c r="Q99" i="19"/>
  <c r="U98" i="19"/>
  <c r="T98" i="19"/>
  <c r="S98" i="19"/>
  <c r="R98" i="19"/>
  <c r="Q98" i="19"/>
  <c r="U97" i="19"/>
  <c r="T97" i="19"/>
  <c r="S97" i="19"/>
  <c r="R97" i="19"/>
  <c r="Q97" i="19"/>
  <c r="U96" i="19"/>
  <c r="T96" i="19"/>
  <c r="S96" i="19"/>
  <c r="R96" i="19"/>
  <c r="Q96" i="19"/>
  <c r="U95" i="19"/>
  <c r="T95" i="19"/>
  <c r="S95" i="19"/>
  <c r="R95" i="19"/>
  <c r="Q95" i="19"/>
  <c r="U94" i="19"/>
  <c r="T94" i="19"/>
  <c r="S94" i="19"/>
  <c r="R94" i="19"/>
  <c r="Q94" i="19"/>
  <c r="U93" i="19"/>
  <c r="T93" i="19"/>
  <c r="S93" i="19"/>
  <c r="R93" i="19"/>
  <c r="Q93" i="19"/>
  <c r="U92" i="19"/>
  <c r="T92" i="19"/>
  <c r="S92" i="19"/>
  <c r="R92" i="19"/>
  <c r="Q92" i="19"/>
  <c r="U91" i="19"/>
  <c r="T91" i="19"/>
  <c r="S91" i="19"/>
  <c r="R91" i="19"/>
  <c r="Q91" i="19"/>
  <c r="U90" i="19"/>
  <c r="T90" i="19"/>
  <c r="S90" i="19"/>
  <c r="R90" i="19"/>
  <c r="Q90" i="19"/>
  <c r="U89" i="19"/>
  <c r="T89" i="19"/>
  <c r="S89" i="19"/>
  <c r="R89" i="19"/>
  <c r="Q89" i="19"/>
  <c r="U88" i="19"/>
  <c r="T88" i="19"/>
  <c r="S88" i="19"/>
  <c r="R88" i="19"/>
  <c r="Q88" i="19"/>
  <c r="U87" i="19"/>
  <c r="T87" i="19"/>
  <c r="S87" i="19"/>
  <c r="R87" i="19"/>
  <c r="Q87" i="19"/>
  <c r="U86" i="19"/>
  <c r="T86" i="19"/>
  <c r="S86" i="19"/>
  <c r="R86" i="19"/>
  <c r="Q86" i="19"/>
  <c r="U85" i="19"/>
  <c r="T85" i="19"/>
  <c r="S85" i="19"/>
  <c r="R85" i="19"/>
  <c r="Q85" i="19"/>
  <c r="U84" i="19"/>
  <c r="T84" i="19"/>
  <c r="S84" i="19"/>
  <c r="R84" i="19"/>
  <c r="Q84" i="19"/>
  <c r="U83" i="19"/>
  <c r="T83" i="19"/>
  <c r="S83" i="19"/>
  <c r="R83" i="19"/>
  <c r="Q83" i="19"/>
  <c r="U82" i="19"/>
  <c r="T82" i="19"/>
  <c r="S82" i="19"/>
  <c r="R82" i="19"/>
  <c r="Q82" i="19"/>
  <c r="U81" i="19"/>
  <c r="T81" i="19"/>
  <c r="S81" i="19"/>
  <c r="R81" i="19"/>
  <c r="Q81" i="19"/>
  <c r="U80" i="19"/>
  <c r="T80" i="19"/>
  <c r="S80" i="19"/>
  <c r="R80" i="19"/>
  <c r="Q80" i="19"/>
  <c r="U79" i="19"/>
  <c r="T79" i="19"/>
  <c r="S79" i="19"/>
  <c r="R79" i="19"/>
  <c r="Q79" i="19"/>
  <c r="U78" i="19"/>
  <c r="T78" i="19"/>
  <c r="S78" i="19"/>
  <c r="R78" i="19"/>
  <c r="Q78" i="19"/>
  <c r="U77" i="19"/>
  <c r="T77" i="19"/>
  <c r="S77" i="19"/>
  <c r="R77" i="19"/>
  <c r="Q77" i="19"/>
  <c r="U76" i="19"/>
  <c r="T76" i="19"/>
  <c r="S76" i="19"/>
  <c r="R76" i="19"/>
  <c r="Q76" i="19"/>
  <c r="U75" i="19"/>
  <c r="T75" i="19"/>
  <c r="S75" i="19"/>
  <c r="R75" i="19"/>
  <c r="Q75" i="19"/>
  <c r="U74" i="19"/>
  <c r="T74" i="19"/>
  <c r="S74" i="19"/>
  <c r="R74" i="19"/>
  <c r="Q74" i="19"/>
  <c r="U73" i="19"/>
  <c r="T73" i="19"/>
  <c r="S73" i="19"/>
  <c r="R73" i="19"/>
  <c r="Q73" i="19"/>
  <c r="U72" i="19"/>
  <c r="T72" i="19"/>
  <c r="S72" i="19"/>
  <c r="R72" i="19"/>
  <c r="Q72" i="19"/>
  <c r="U71" i="19"/>
  <c r="T71" i="19"/>
  <c r="S71" i="19"/>
  <c r="R71" i="19"/>
  <c r="Q71" i="19"/>
  <c r="U70" i="19"/>
  <c r="T70" i="19"/>
  <c r="S70" i="19"/>
  <c r="R70" i="19"/>
  <c r="Q70" i="19"/>
  <c r="U69" i="19"/>
  <c r="T69" i="19"/>
  <c r="S69" i="19"/>
  <c r="R69" i="19"/>
  <c r="Q69" i="19"/>
  <c r="U68" i="19"/>
  <c r="T68" i="19"/>
  <c r="S68" i="19"/>
  <c r="R68" i="19"/>
  <c r="Q68" i="19"/>
  <c r="U67" i="19"/>
  <c r="T67" i="19"/>
  <c r="S67" i="19"/>
  <c r="R67" i="19"/>
  <c r="Q67" i="19"/>
  <c r="U66" i="19"/>
  <c r="T66" i="19"/>
  <c r="S66" i="19"/>
  <c r="R66" i="19"/>
  <c r="Q66" i="19"/>
  <c r="U65" i="19"/>
  <c r="T65" i="19"/>
  <c r="S65" i="19"/>
  <c r="R65" i="19"/>
  <c r="Q65" i="19"/>
  <c r="U64" i="19"/>
  <c r="T64" i="19"/>
  <c r="S64" i="19"/>
  <c r="R64" i="19"/>
  <c r="Q64" i="19"/>
  <c r="U63" i="19"/>
  <c r="T63" i="19"/>
  <c r="S63" i="19"/>
  <c r="R63" i="19"/>
  <c r="Q63" i="19"/>
  <c r="U62" i="19"/>
  <c r="T62" i="19"/>
  <c r="S62" i="19"/>
  <c r="R62" i="19"/>
  <c r="Q62" i="19"/>
  <c r="U61" i="19"/>
  <c r="T61" i="19"/>
  <c r="S61" i="19"/>
  <c r="R61" i="19"/>
  <c r="Q61" i="19"/>
  <c r="U60" i="19"/>
  <c r="T60" i="19"/>
  <c r="S60" i="19"/>
  <c r="R60" i="19"/>
  <c r="Q60" i="19"/>
  <c r="U59" i="19"/>
  <c r="T59" i="19"/>
  <c r="S59" i="19"/>
  <c r="R59" i="19"/>
  <c r="Q59" i="19"/>
  <c r="U58" i="19"/>
  <c r="T58" i="19"/>
  <c r="S58" i="19"/>
  <c r="R58" i="19"/>
  <c r="Q58" i="19"/>
  <c r="U57" i="19"/>
  <c r="T57" i="19"/>
  <c r="S57" i="19"/>
  <c r="R57" i="19"/>
  <c r="Q57" i="19"/>
  <c r="U56" i="19"/>
  <c r="T56" i="19"/>
  <c r="S56" i="19"/>
  <c r="R56" i="19"/>
  <c r="Q56" i="19"/>
  <c r="U55" i="19"/>
  <c r="T55" i="19"/>
  <c r="S55" i="19"/>
  <c r="R55" i="19"/>
  <c r="Q55" i="19"/>
  <c r="U54" i="19"/>
  <c r="T54" i="19"/>
  <c r="S54" i="19"/>
  <c r="R54" i="19"/>
  <c r="Q54" i="19"/>
  <c r="U53" i="19"/>
  <c r="T53" i="19"/>
  <c r="S53" i="19"/>
  <c r="R53" i="19"/>
  <c r="Q53" i="19"/>
  <c r="U52" i="19"/>
  <c r="T52" i="19"/>
  <c r="S52" i="19"/>
  <c r="R52" i="19"/>
  <c r="Q52" i="19"/>
  <c r="U51" i="19"/>
  <c r="T51" i="19"/>
  <c r="S51" i="19"/>
  <c r="R51" i="19"/>
  <c r="Q51" i="19"/>
  <c r="U50" i="19"/>
  <c r="T50" i="19"/>
  <c r="S50" i="19"/>
  <c r="R50" i="19"/>
  <c r="Q50" i="19"/>
  <c r="U49" i="19"/>
  <c r="T49" i="19"/>
  <c r="S49" i="19"/>
  <c r="R49" i="19"/>
  <c r="Q49" i="19"/>
  <c r="U48" i="19"/>
  <c r="T48" i="19"/>
  <c r="S48" i="19"/>
  <c r="R48" i="19"/>
  <c r="Q48" i="19"/>
  <c r="U47" i="19"/>
  <c r="T47" i="19"/>
  <c r="S47" i="19"/>
  <c r="R47" i="19"/>
  <c r="Q47" i="19"/>
  <c r="U46" i="19"/>
  <c r="T46" i="19"/>
  <c r="S46" i="19"/>
  <c r="R46" i="19"/>
  <c r="Q46" i="19"/>
  <c r="U45" i="19"/>
  <c r="T45" i="19"/>
  <c r="S45" i="19"/>
  <c r="R45" i="19"/>
  <c r="Q45" i="19"/>
  <c r="U44" i="19"/>
  <c r="T44" i="19"/>
  <c r="S44" i="19"/>
  <c r="R44" i="19"/>
  <c r="Q44" i="19"/>
  <c r="U43" i="19"/>
  <c r="T43" i="19"/>
  <c r="S43" i="19"/>
  <c r="R43" i="19"/>
  <c r="Q43" i="19"/>
  <c r="U42" i="19"/>
  <c r="T42" i="19"/>
  <c r="S42" i="19"/>
  <c r="R42" i="19"/>
  <c r="Q42" i="19"/>
  <c r="U41" i="19"/>
  <c r="T41" i="19"/>
  <c r="S41" i="19"/>
  <c r="R41" i="19"/>
  <c r="Q41" i="19"/>
  <c r="U40" i="19"/>
  <c r="T40" i="19"/>
  <c r="S40" i="19"/>
  <c r="R40" i="19"/>
  <c r="Q40" i="19"/>
  <c r="U39" i="19"/>
  <c r="T39" i="19"/>
  <c r="S39" i="19"/>
  <c r="R39" i="19"/>
  <c r="Q39" i="19"/>
  <c r="U38" i="19"/>
  <c r="T38" i="19"/>
  <c r="S38" i="19"/>
  <c r="R38" i="19"/>
  <c r="Q38" i="19"/>
  <c r="U37" i="19"/>
  <c r="T37" i="19"/>
  <c r="S37" i="19"/>
  <c r="R37" i="19"/>
  <c r="Q37" i="19"/>
  <c r="U36" i="19"/>
  <c r="T36" i="19"/>
  <c r="S36" i="19"/>
  <c r="R36" i="19"/>
  <c r="Q36" i="19"/>
  <c r="U35" i="19"/>
  <c r="T35" i="19"/>
  <c r="S35" i="19"/>
  <c r="R35" i="19"/>
  <c r="Q35" i="19"/>
  <c r="U34" i="19"/>
  <c r="T34" i="19"/>
  <c r="S34" i="19"/>
  <c r="R34" i="19"/>
  <c r="Q34" i="19"/>
  <c r="U33" i="19"/>
  <c r="T33" i="19"/>
  <c r="S33" i="19"/>
  <c r="R33" i="19"/>
  <c r="Q33" i="19"/>
  <c r="U32" i="19"/>
  <c r="T32" i="19"/>
  <c r="S32" i="19"/>
  <c r="R32" i="19"/>
  <c r="Q32" i="19"/>
  <c r="U31" i="19"/>
  <c r="T31" i="19"/>
  <c r="S31" i="19"/>
  <c r="R31" i="19"/>
  <c r="Q31" i="19"/>
  <c r="U30" i="19"/>
  <c r="T30" i="19"/>
  <c r="S30" i="19"/>
  <c r="R30" i="19"/>
  <c r="Q30" i="19"/>
  <c r="U29" i="19"/>
  <c r="T29" i="19"/>
  <c r="S29" i="19"/>
  <c r="R29" i="19"/>
  <c r="Q29" i="19"/>
  <c r="U28" i="19"/>
  <c r="T28" i="19"/>
  <c r="S28" i="19"/>
  <c r="R28" i="19"/>
  <c r="Q28" i="19"/>
  <c r="U27" i="19"/>
  <c r="T27" i="19"/>
  <c r="S27" i="19"/>
  <c r="R27" i="19"/>
  <c r="Q27" i="19"/>
  <c r="U26" i="19"/>
  <c r="T26" i="19"/>
  <c r="S26" i="19"/>
  <c r="R26" i="19"/>
  <c r="Q26" i="19"/>
  <c r="U25" i="19"/>
  <c r="T25" i="19"/>
  <c r="S25" i="19"/>
  <c r="R25" i="19"/>
  <c r="Q25" i="19"/>
  <c r="U24" i="19"/>
  <c r="T24" i="19"/>
  <c r="S24" i="19"/>
  <c r="R24" i="19"/>
  <c r="Q24" i="19"/>
  <c r="U23" i="19"/>
  <c r="T23" i="19"/>
  <c r="S23" i="19"/>
  <c r="R23" i="19"/>
  <c r="Q23" i="19"/>
  <c r="U22" i="19"/>
  <c r="T22" i="19"/>
  <c r="S22" i="19"/>
  <c r="R22" i="19"/>
  <c r="Q22" i="19"/>
  <c r="U21" i="19"/>
  <c r="T21" i="19"/>
  <c r="S21" i="19"/>
  <c r="R21" i="19"/>
  <c r="Q21" i="19"/>
  <c r="U20" i="19"/>
  <c r="T20" i="19"/>
  <c r="S20" i="19"/>
  <c r="R20" i="19"/>
  <c r="Q20" i="19"/>
  <c r="U19" i="19"/>
  <c r="T19" i="19"/>
  <c r="S19" i="19"/>
  <c r="R19" i="19"/>
  <c r="Q19" i="19"/>
  <c r="U18" i="19"/>
  <c r="T18" i="19"/>
  <c r="S18" i="19"/>
  <c r="R18" i="19"/>
  <c r="Q18" i="19"/>
  <c r="U17" i="19"/>
  <c r="T17" i="19"/>
  <c r="S17" i="19"/>
  <c r="R17" i="19"/>
  <c r="Q17" i="19"/>
  <c r="U16" i="19"/>
  <c r="T16" i="19"/>
  <c r="S16" i="19"/>
  <c r="R16" i="19"/>
  <c r="Q16" i="19"/>
  <c r="U15" i="19"/>
  <c r="T15" i="19"/>
  <c r="S15" i="19"/>
  <c r="R15" i="19"/>
  <c r="Q15" i="19"/>
  <c r="U14" i="19"/>
  <c r="T14" i="19"/>
  <c r="S14" i="19"/>
  <c r="R14" i="19"/>
  <c r="Q14" i="19"/>
  <c r="U13" i="19"/>
  <c r="T13" i="19"/>
  <c r="S13" i="19"/>
  <c r="R13" i="19"/>
  <c r="Q13" i="19"/>
  <c r="U12" i="19"/>
  <c r="T12" i="19"/>
  <c r="S12" i="19"/>
  <c r="R12" i="19"/>
  <c r="Q12" i="19"/>
  <c r="U11" i="19"/>
  <c r="T11" i="19"/>
  <c r="S11" i="19"/>
  <c r="R11" i="19"/>
  <c r="Q11" i="19"/>
  <c r="U10" i="19"/>
  <c r="T10" i="19"/>
  <c r="S10" i="19"/>
  <c r="R10" i="19"/>
  <c r="Q10" i="19"/>
  <c r="U9" i="19"/>
  <c r="T9" i="19"/>
  <c r="S9" i="19"/>
  <c r="R9" i="19"/>
  <c r="Q9" i="19"/>
  <c r="U8" i="19"/>
  <c r="T8" i="19"/>
  <c r="S8" i="19"/>
  <c r="R8" i="19"/>
  <c r="Q8" i="19"/>
  <c r="U7" i="19"/>
  <c r="T7" i="19"/>
  <c r="S7" i="19"/>
  <c r="R7" i="19"/>
  <c r="Q7" i="19"/>
  <c r="U6" i="19"/>
  <c r="T6" i="19"/>
  <c r="S6" i="19"/>
  <c r="R6" i="19"/>
  <c r="Q6" i="19"/>
  <c r="U5" i="19"/>
  <c r="T5" i="19"/>
  <c r="S5" i="19"/>
  <c r="R5" i="19"/>
  <c r="Q5" i="19"/>
  <c r="U3" i="19"/>
  <c r="T3" i="19"/>
  <c r="S3" i="19"/>
  <c r="R3" i="19"/>
  <c r="K205" i="19"/>
  <c r="J205" i="19"/>
  <c r="I205" i="19"/>
  <c r="H205" i="19"/>
  <c r="G205" i="19"/>
  <c r="F205" i="19"/>
  <c r="K204" i="19"/>
  <c r="J204" i="19"/>
  <c r="I204" i="19"/>
  <c r="H204" i="19"/>
  <c r="G204" i="19"/>
  <c r="F204" i="19"/>
  <c r="K203" i="19"/>
  <c r="J203" i="19"/>
  <c r="I203" i="19"/>
  <c r="H203" i="19"/>
  <c r="G203" i="19"/>
  <c r="F203" i="19"/>
  <c r="K202" i="19"/>
  <c r="J202" i="19"/>
  <c r="I202" i="19"/>
  <c r="H202" i="19"/>
  <c r="G202" i="19"/>
  <c r="F202" i="19"/>
  <c r="K201" i="19"/>
  <c r="J201" i="19"/>
  <c r="I201" i="19"/>
  <c r="H201" i="19"/>
  <c r="G201" i="19"/>
  <c r="F201" i="19"/>
  <c r="K200" i="19"/>
  <c r="J200" i="19"/>
  <c r="I200" i="19"/>
  <c r="H200" i="19"/>
  <c r="G200" i="19"/>
  <c r="F200" i="19"/>
  <c r="K199" i="19"/>
  <c r="J199" i="19"/>
  <c r="I199" i="19"/>
  <c r="H199" i="19"/>
  <c r="G199" i="19"/>
  <c r="F199" i="19"/>
  <c r="K198" i="19"/>
  <c r="J198" i="19"/>
  <c r="I198" i="19"/>
  <c r="H198" i="19"/>
  <c r="G198" i="19"/>
  <c r="F198" i="19"/>
  <c r="K197" i="19"/>
  <c r="J197" i="19"/>
  <c r="I197" i="19"/>
  <c r="H197" i="19"/>
  <c r="G197" i="19"/>
  <c r="F197" i="19"/>
  <c r="K196" i="19"/>
  <c r="J196" i="19"/>
  <c r="I196" i="19"/>
  <c r="H196" i="19"/>
  <c r="G196" i="19"/>
  <c r="F196" i="19"/>
  <c r="K195" i="19"/>
  <c r="J195" i="19"/>
  <c r="I195" i="19"/>
  <c r="H195" i="19"/>
  <c r="G195" i="19"/>
  <c r="F195" i="19"/>
  <c r="K194" i="19"/>
  <c r="J194" i="19"/>
  <c r="I194" i="19"/>
  <c r="H194" i="19"/>
  <c r="G194" i="19"/>
  <c r="F194" i="19"/>
  <c r="K193" i="19"/>
  <c r="J193" i="19"/>
  <c r="I193" i="19"/>
  <c r="H193" i="19"/>
  <c r="G193" i="19"/>
  <c r="F193" i="19"/>
  <c r="K192" i="19"/>
  <c r="J192" i="19"/>
  <c r="I192" i="19"/>
  <c r="H192" i="19"/>
  <c r="G192" i="19"/>
  <c r="F192" i="19"/>
  <c r="K191" i="19"/>
  <c r="J191" i="19"/>
  <c r="I191" i="19"/>
  <c r="H191" i="19"/>
  <c r="G191" i="19"/>
  <c r="F191" i="19"/>
  <c r="K190" i="19"/>
  <c r="J190" i="19"/>
  <c r="I190" i="19"/>
  <c r="H190" i="19"/>
  <c r="G190" i="19"/>
  <c r="F190" i="19"/>
  <c r="K189" i="19"/>
  <c r="J189" i="19"/>
  <c r="I189" i="19"/>
  <c r="H189" i="19"/>
  <c r="G189" i="19"/>
  <c r="F189" i="19"/>
  <c r="K188" i="19"/>
  <c r="J188" i="19"/>
  <c r="I188" i="19"/>
  <c r="H188" i="19"/>
  <c r="G188" i="19"/>
  <c r="F188" i="19"/>
  <c r="K187" i="19"/>
  <c r="J187" i="19"/>
  <c r="I187" i="19"/>
  <c r="H187" i="19"/>
  <c r="G187" i="19"/>
  <c r="F187" i="19"/>
  <c r="K186" i="19"/>
  <c r="J186" i="19"/>
  <c r="I186" i="19"/>
  <c r="H186" i="19"/>
  <c r="G186" i="19"/>
  <c r="F186" i="19"/>
  <c r="K185" i="19"/>
  <c r="J185" i="19"/>
  <c r="I185" i="19"/>
  <c r="H185" i="19"/>
  <c r="G185" i="19"/>
  <c r="F185" i="19"/>
  <c r="K184" i="19"/>
  <c r="J184" i="19"/>
  <c r="I184" i="19"/>
  <c r="H184" i="19"/>
  <c r="G184" i="19"/>
  <c r="F184" i="19"/>
  <c r="K183" i="19"/>
  <c r="J183" i="19"/>
  <c r="I183" i="19"/>
  <c r="H183" i="19"/>
  <c r="G183" i="19"/>
  <c r="F183" i="19"/>
  <c r="K182" i="19"/>
  <c r="J182" i="19"/>
  <c r="I182" i="19"/>
  <c r="H182" i="19"/>
  <c r="G182" i="19"/>
  <c r="F182" i="19"/>
  <c r="K181" i="19"/>
  <c r="J181" i="19"/>
  <c r="I181" i="19"/>
  <c r="H181" i="19"/>
  <c r="G181" i="19"/>
  <c r="F181" i="19"/>
  <c r="K180" i="19"/>
  <c r="J180" i="19"/>
  <c r="I180" i="19"/>
  <c r="H180" i="19"/>
  <c r="G180" i="19"/>
  <c r="F180" i="19"/>
  <c r="K179" i="19"/>
  <c r="J179" i="19"/>
  <c r="I179" i="19"/>
  <c r="H179" i="19"/>
  <c r="G179" i="19"/>
  <c r="F179" i="19"/>
  <c r="K178" i="19"/>
  <c r="J178" i="19"/>
  <c r="I178" i="19"/>
  <c r="H178" i="19"/>
  <c r="G178" i="19"/>
  <c r="F178" i="19"/>
  <c r="K177" i="19"/>
  <c r="J177" i="19"/>
  <c r="I177" i="19"/>
  <c r="H177" i="19"/>
  <c r="G177" i="19"/>
  <c r="F177" i="19"/>
  <c r="K176" i="19"/>
  <c r="J176" i="19"/>
  <c r="I176" i="19"/>
  <c r="H176" i="19"/>
  <c r="G176" i="19"/>
  <c r="F176" i="19"/>
  <c r="K175" i="19"/>
  <c r="J175" i="19"/>
  <c r="I175" i="19"/>
  <c r="H175" i="19"/>
  <c r="G175" i="19"/>
  <c r="F175" i="19"/>
  <c r="K174" i="19"/>
  <c r="J174" i="19"/>
  <c r="I174" i="19"/>
  <c r="H174" i="19"/>
  <c r="G174" i="19"/>
  <c r="F174" i="19"/>
  <c r="K173" i="19"/>
  <c r="J173" i="19"/>
  <c r="I173" i="19"/>
  <c r="H173" i="19"/>
  <c r="G173" i="19"/>
  <c r="F173" i="19"/>
  <c r="K172" i="19"/>
  <c r="J172" i="19"/>
  <c r="I172" i="19"/>
  <c r="H172" i="19"/>
  <c r="G172" i="19"/>
  <c r="F172" i="19"/>
  <c r="K171" i="19"/>
  <c r="J171" i="19"/>
  <c r="I171" i="19"/>
  <c r="H171" i="19"/>
  <c r="G171" i="19"/>
  <c r="F171" i="19"/>
  <c r="K170" i="19"/>
  <c r="J170" i="19"/>
  <c r="I170" i="19"/>
  <c r="H170" i="19"/>
  <c r="G170" i="19"/>
  <c r="F170" i="19"/>
  <c r="K169" i="19"/>
  <c r="J169" i="19"/>
  <c r="I169" i="19"/>
  <c r="H169" i="19"/>
  <c r="G169" i="19"/>
  <c r="F169" i="19"/>
  <c r="K168" i="19"/>
  <c r="J168" i="19"/>
  <c r="I168" i="19"/>
  <c r="H168" i="19"/>
  <c r="G168" i="19"/>
  <c r="F168" i="19"/>
  <c r="K167" i="19"/>
  <c r="J167" i="19"/>
  <c r="I167" i="19"/>
  <c r="H167" i="19"/>
  <c r="G167" i="19"/>
  <c r="F167" i="19"/>
  <c r="K166" i="19"/>
  <c r="J166" i="19"/>
  <c r="I166" i="19"/>
  <c r="H166" i="19"/>
  <c r="G166" i="19"/>
  <c r="F166" i="19"/>
  <c r="K165" i="19"/>
  <c r="J165" i="19"/>
  <c r="I165" i="19"/>
  <c r="H165" i="19"/>
  <c r="G165" i="19"/>
  <c r="F165" i="19"/>
  <c r="K164" i="19"/>
  <c r="J164" i="19"/>
  <c r="I164" i="19"/>
  <c r="H164" i="19"/>
  <c r="G164" i="19"/>
  <c r="F164" i="19"/>
  <c r="K163" i="19"/>
  <c r="J163" i="19"/>
  <c r="I163" i="19"/>
  <c r="H163" i="19"/>
  <c r="G163" i="19"/>
  <c r="F163" i="19"/>
  <c r="K162" i="19"/>
  <c r="J162" i="19"/>
  <c r="I162" i="19"/>
  <c r="H162" i="19"/>
  <c r="G162" i="19"/>
  <c r="F162" i="19"/>
  <c r="K161" i="19"/>
  <c r="J161" i="19"/>
  <c r="I161" i="19"/>
  <c r="H161" i="19"/>
  <c r="G161" i="19"/>
  <c r="F161" i="19"/>
  <c r="K160" i="19"/>
  <c r="J160" i="19"/>
  <c r="I160" i="19"/>
  <c r="H160" i="19"/>
  <c r="G160" i="19"/>
  <c r="F160" i="19"/>
  <c r="K159" i="19"/>
  <c r="J159" i="19"/>
  <c r="I159" i="19"/>
  <c r="H159" i="19"/>
  <c r="G159" i="19"/>
  <c r="F159" i="19"/>
  <c r="K158" i="19"/>
  <c r="J158" i="19"/>
  <c r="I158" i="19"/>
  <c r="H158" i="19"/>
  <c r="G158" i="19"/>
  <c r="F158" i="19"/>
  <c r="K157" i="19"/>
  <c r="J157" i="19"/>
  <c r="I157" i="19"/>
  <c r="H157" i="19"/>
  <c r="G157" i="19"/>
  <c r="F157" i="19"/>
  <c r="K156" i="19"/>
  <c r="J156" i="19"/>
  <c r="I156" i="19"/>
  <c r="H156" i="19"/>
  <c r="G156" i="19"/>
  <c r="F156" i="19"/>
  <c r="K155" i="19"/>
  <c r="J155" i="19"/>
  <c r="I155" i="19"/>
  <c r="H155" i="19"/>
  <c r="G155" i="19"/>
  <c r="F155" i="19"/>
  <c r="K154" i="19"/>
  <c r="J154" i="19"/>
  <c r="I154" i="19"/>
  <c r="H154" i="19"/>
  <c r="G154" i="19"/>
  <c r="F154" i="19"/>
  <c r="K153" i="19"/>
  <c r="J153" i="19"/>
  <c r="I153" i="19"/>
  <c r="H153" i="19"/>
  <c r="G153" i="19"/>
  <c r="F153" i="19"/>
  <c r="K152" i="19"/>
  <c r="J152" i="19"/>
  <c r="I152" i="19"/>
  <c r="H152" i="19"/>
  <c r="G152" i="19"/>
  <c r="F152" i="19"/>
  <c r="K151" i="19"/>
  <c r="J151" i="19"/>
  <c r="I151" i="19"/>
  <c r="H151" i="19"/>
  <c r="G151" i="19"/>
  <c r="F151" i="19"/>
  <c r="K150" i="19"/>
  <c r="J150" i="19"/>
  <c r="I150" i="19"/>
  <c r="H150" i="19"/>
  <c r="G150" i="19"/>
  <c r="F150" i="19"/>
  <c r="K149" i="19"/>
  <c r="J149" i="19"/>
  <c r="I149" i="19"/>
  <c r="H149" i="19"/>
  <c r="G149" i="19"/>
  <c r="F149" i="19"/>
  <c r="K148" i="19"/>
  <c r="J148" i="19"/>
  <c r="I148" i="19"/>
  <c r="H148" i="19"/>
  <c r="G148" i="19"/>
  <c r="F148" i="19"/>
  <c r="K147" i="19"/>
  <c r="J147" i="19"/>
  <c r="I147" i="19"/>
  <c r="H147" i="19"/>
  <c r="G147" i="19"/>
  <c r="F147" i="19"/>
  <c r="K146" i="19"/>
  <c r="J146" i="19"/>
  <c r="I146" i="19"/>
  <c r="H146" i="19"/>
  <c r="G146" i="19"/>
  <c r="F146" i="19"/>
  <c r="K145" i="19"/>
  <c r="J145" i="19"/>
  <c r="I145" i="19"/>
  <c r="H145" i="19"/>
  <c r="G145" i="19"/>
  <c r="F145" i="19"/>
  <c r="K144" i="19"/>
  <c r="J144" i="19"/>
  <c r="I144" i="19"/>
  <c r="H144" i="19"/>
  <c r="G144" i="19"/>
  <c r="F144" i="19"/>
  <c r="K143" i="19"/>
  <c r="J143" i="19"/>
  <c r="I143" i="19"/>
  <c r="H143" i="19"/>
  <c r="G143" i="19"/>
  <c r="F143" i="19"/>
  <c r="K142" i="19"/>
  <c r="J142" i="19"/>
  <c r="I142" i="19"/>
  <c r="H142" i="19"/>
  <c r="G142" i="19"/>
  <c r="F142" i="19"/>
  <c r="K141" i="19"/>
  <c r="J141" i="19"/>
  <c r="I141" i="19"/>
  <c r="H141" i="19"/>
  <c r="G141" i="19"/>
  <c r="F141" i="19"/>
  <c r="K140" i="19"/>
  <c r="J140" i="19"/>
  <c r="I140" i="19"/>
  <c r="H140" i="19"/>
  <c r="G140" i="19"/>
  <c r="F140" i="19"/>
  <c r="K139" i="19"/>
  <c r="J139" i="19"/>
  <c r="I139" i="19"/>
  <c r="H139" i="19"/>
  <c r="G139" i="19"/>
  <c r="F139" i="19"/>
  <c r="K138" i="19"/>
  <c r="J138" i="19"/>
  <c r="I138" i="19"/>
  <c r="H138" i="19"/>
  <c r="G138" i="19"/>
  <c r="F138" i="19"/>
  <c r="K137" i="19"/>
  <c r="J137" i="19"/>
  <c r="I137" i="19"/>
  <c r="H137" i="19"/>
  <c r="G137" i="19"/>
  <c r="F137" i="19"/>
  <c r="K136" i="19"/>
  <c r="J136" i="19"/>
  <c r="I136" i="19"/>
  <c r="H136" i="19"/>
  <c r="G136" i="19"/>
  <c r="F136" i="19"/>
  <c r="K135" i="19"/>
  <c r="J135" i="19"/>
  <c r="I135" i="19"/>
  <c r="H135" i="19"/>
  <c r="G135" i="19"/>
  <c r="F135" i="19"/>
  <c r="K134" i="19"/>
  <c r="J134" i="19"/>
  <c r="I134" i="19"/>
  <c r="H134" i="19"/>
  <c r="G134" i="19"/>
  <c r="F134" i="19"/>
  <c r="K133" i="19"/>
  <c r="J133" i="19"/>
  <c r="I133" i="19"/>
  <c r="H133" i="19"/>
  <c r="G133" i="19"/>
  <c r="F133" i="19"/>
  <c r="K132" i="19"/>
  <c r="J132" i="19"/>
  <c r="I132" i="19"/>
  <c r="H132" i="19"/>
  <c r="G132" i="19"/>
  <c r="F132" i="19"/>
  <c r="K131" i="19"/>
  <c r="J131" i="19"/>
  <c r="I131" i="19"/>
  <c r="H131" i="19"/>
  <c r="G131" i="19"/>
  <c r="F131" i="19"/>
  <c r="K130" i="19"/>
  <c r="J130" i="19"/>
  <c r="I130" i="19"/>
  <c r="H130" i="19"/>
  <c r="G130" i="19"/>
  <c r="F130" i="19"/>
  <c r="K129" i="19"/>
  <c r="J129" i="19"/>
  <c r="I129" i="19"/>
  <c r="H129" i="19"/>
  <c r="G129" i="19"/>
  <c r="F129" i="19"/>
  <c r="K128" i="19"/>
  <c r="J128" i="19"/>
  <c r="I128" i="19"/>
  <c r="H128" i="19"/>
  <c r="G128" i="19"/>
  <c r="F128" i="19"/>
  <c r="K127" i="19"/>
  <c r="J127" i="19"/>
  <c r="I127" i="19"/>
  <c r="H127" i="19"/>
  <c r="G127" i="19"/>
  <c r="F127" i="19"/>
  <c r="K126" i="19"/>
  <c r="J126" i="19"/>
  <c r="I126" i="19"/>
  <c r="H126" i="19"/>
  <c r="G126" i="19"/>
  <c r="F126" i="19"/>
  <c r="K125" i="19"/>
  <c r="J125" i="19"/>
  <c r="I125" i="19"/>
  <c r="H125" i="19"/>
  <c r="G125" i="19"/>
  <c r="F125" i="19"/>
  <c r="K124" i="19"/>
  <c r="J124" i="19"/>
  <c r="I124" i="19"/>
  <c r="H124" i="19"/>
  <c r="G124" i="19"/>
  <c r="F124" i="19"/>
  <c r="K123" i="19"/>
  <c r="J123" i="19"/>
  <c r="I123" i="19"/>
  <c r="H123" i="19"/>
  <c r="G123" i="19"/>
  <c r="F123" i="19"/>
  <c r="K122" i="19"/>
  <c r="J122" i="19"/>
  <c r="I122" i="19"/>
  <c r="H122" i="19"/>
  <c r="G122" i="19"/>
  <c r="F122" i="19"/>
  <c r="K121" i="19"/>
  <c r="J121" i="19"/>
  <c r="I121" i="19"/>
  <c r="H121" i="19"/>
  <c r="G121" i="19"/>
  <c r="F121" i="19"/>
  <c r="K120" i="19"/>
  <c r="J120" i="19"/>
  <c r="I120" i="19"/>
  <c r="H120" i="19"/>
  <c r="G120" i="19"/>
  <c r="F120" i="19"/>
  <c r="K119" i="19"/>
  <c r="J119" i="19"/>
  <c r="I119" i="19"/>
  <c r="H119" i="19"/>
  <c r="G119" i="19"/>
  <c r="F119" i="19"/>
  <c r="K118" i="19"/>
  <c r="J118" i="19"/>
  <c r="I118" i="19"/>
  <c r="H118" i="19"/>
  <c r="G118" i="19"/>
  <c r="F118" i="19"/>
  <c r="K117" i="19"/>
  <c r="J117" i="19"/>
  <c r="I117" i="19"/>
  <c r="H117" i="19"/>
  <c r="G117" i="19"/>
  <c r="F117" i="19"/>
  <c r="K116" i="19"/>
  <c r="J116" i="19"/>
  <c r="I116" i="19"/>
  <c r="H116" i="19"/>
  <c r="G116" i="19"/>
  <c r="F116" i="19"/>
  <c r="K115" i="19"/>
  <c r="J115" i="19"/>
  <c r="I115" i="19"/>
  <c r="H115" i="19"/>
  <c r="G115" i="19"/>
  <c r="F115" i="19"/>
  <c r="K114" i="19"/>
  <c r="J114" i="19"/>
  <c r="I114" i="19"/>
  <c r="H114" i="19"/>
  <c r="G114" i="19"/>
  <c r="F114" i="19"/>
  <c r="K113" i="19"/>
  <c r="J113" i="19"/>
  <c r="I113" i="19"/>
  <c r="H113" i="19"/>
  <c r="G113" i="19"/>
  <c r="F113" i="19"/>
  <c r="K112" i="19"/>
  <c r="J112" i="19"/>
  <c r="I112" i="19"/>
  <c r="H112" i="19"/>
  <c r="G112" i="19"/>
  <c r="F112" i="19"/>
  <c r="K111" i="19"/>
  <c r="J111" i="19"/>
  <c r="I111" i="19"/>
  <c r="H111" i="19"/>
  <c r="G111" i="19"/>
  <c r="F111" i="19"/>
  <c r="K110" i="19"/>
  <c r="J110" i="19"/>
  <c r="I110" i="19"/>
  <c r="H110" i="19"/>
  <c r="G110" i="19"/>
  <c r="F110" i="19"/>
  <c r="K109" i="19"/>
  <c r="J109" i="19"/>
  <c r="I109" i="19"/>
  <c r="H109" i="19"/>
  <c r="G109" i="19"/>
  <c r="F109" i="19"/>
  <c r="K108" i="19"/>
  <c r="J108" i="19"/>
  <c r="I108" i="19"/>
  <c r="H108" i="19"/>
  <c r="G108" i="19"/>
  <c r="F108" i="19"/>
  <c r="K107" i="19"/>
  <c r="J107" i="19"/>
  <c r="I107" i="19"/>
  <c r="H107" i="19"/>
  <c r="G107" i="19"/>
  <c r="F107" i="19"/>
  <c r="K106" i="19"/>
  <c r="J106" i="19"/>
  <c r="I106" i="19"/>
  <c r="H106" i="19"/>
  <c r="G106" i="19"/>
  <c r="F106" i="19"/>
  <c r="K105" i="19"/>
  <c r="J105" i="19"/>
  <c r="I105" i="19"/>
  <c r="H105" i="19"/>
  <c r="G105" i="19"/>
  <c r="F105" i="19"/>
  <c r="K104" i="19"/>
  <c r="J104" i="19"/>
  <c r="I104" i="19"/>
  <c r="H104" i="19"/>
  <c r="G104" i="19"/>
  <c r="F104" i="19"/>
  <c r="K103" i="19"/>
  <c r="J103" i="19"/>
  <c r="I103" i="19"/>
  <c r="H103" i="19"/>
  <c r="G103" i="19"/>
  <c r="F103" i="19"/>
  <c r="K102" i="19"/>
  <c r="J102" i="19"/>
  <c r="I102" i="19"/>
  <c r="H102" i="19"/>
  <c r="G102" i="19"/>
  <c r="F102" i="19"/>
  <c r="K101" i="19"/>
  <c r="J101" i="19"/>
  <c r="I101" i="19"/>
  <c r="H101" i="19"/>
  <c r="G101" i="19"/>
  <c r="F101" i="19"/>
  <c r="K100" i="19"/>
  <c r="J100" i="19"/>
  <c r="I100" i="19"/>
  <c r="H100" i="19"/>
  <c r="G100" i="19"/>
  <c r="F100" i="19"/>
  <c r="K99" i="19"/>
  <c r="J99" i="19"/>
  <c r="I99" i="19"/>
  <c r="H99" i="19"/>
  <c r="G99" i="19"/>
  <c r="F99" i="19"/>
  <c r="K98" i="19"/>
  <c r="J98" i="19"/>
  <c r="I98" i="19"/>
  <c r="H98" i="19"/>
  <c r="G98" i="19"/>
  <c r="F98" i="19"/>
  <c r="K97" i="19"/>
  <c r="J97" i="19"/>
  <c r="I97" i="19"/>
  <c r="H97" i="19"/>
  <c r="G97" i="19"/>
  <c r="F97" i="19"/>
  <c r="K96" i="19"/>
  <c r="J96" i="19"/>
  <c r="I96" i="19"/>
  <c r="H96" i="19"/>
  <c r="G96" i="19"/>
  <c r="F96" i="19"/>
  <c r="K95" i="19"/>
  <c r="J95" i="19"/>
  <c r="I95" i="19"/>
  <c r="H95" i="19"/>
  <c r="G95" i="19"/>
  <c r="F95" i="19"/>
  <c r="K94" i="19"/>
  <c r="J94" i="19"/>
  <c r="I94" i="19"/>
  <c r="H94" i="19"/>
  <c r="G94" i="19"/>
  <c r="F94" i="19"/>
  <c r="K93" i="19"/>
  <c r="J93" i="19"/>
  <c r="I93" i="19"/>
  <c r="H93" i="19"/>
  <c r="G93" i="19"/>
  <c r="F93" i="19"/>
  <c r="K92" i="19"/>
  <c r="J92" i="19"/>
  <c r="I92" i="19"/>
  <c r="H92" i="19"/>
  <c r="G92" i="19"/>
  <c r="F92" i="19"/>
  <c r="K91" i="19"/>
  <c r="J91" i="19"/>
  <c r="I91" i="19"/>
  <c r="H91" i="19"/>
  <c r="G91" i="19"/>
  <c r="F91" i="19"/>
  <c r="K90" i="19"/>
  <c r="J90" i="19"/>
  <c r="I90" i="19"/>
  <c r="H90" i="19"/>
  <c r="G90" i="19"/>
  <c r="F90" i="19"/>
  <c r="K89" i="19"/>
  <c r="J89" i="19"/>
  <c r="I89" i="19"/>
  <c r="H89" i="19"/>
  <c r="G89" i="19"/>
  <c r="F89" i="19"/>
  <c r="K88" i="19"/>
  <c r="J88" i="19"/>
  <c r="I88" i="19"/>
  <c r="H88" i="19"/>
  <c r="G88" i="19"/>
  <c r="F88" i="19"/>
  <c r="K87" i="19"/>
  <c r="J87" i="19"/>
  <c r="I87" i="19"/>
  <c r="H87" i="19"/>
  <c r="G87" i="19"/>
  <c r="F87" i="19"/>
  <c r="K86" i="19"/>
  <c r="J86" i="19"/>
  <c r="I86" i="19"/>
  <c r="H86" i="19"/>
  <c r="G86" i="19"/>
  <c r="F86" i="19"/>
  <c r="K85" i="19"/>
  <c r="J85" i="19"/>
  <c r="I85" i="19"/>
  <c r="H85" i="19"/>
  <c r="G85" i="19"/>
  <c r="F85" i="19"/>
  <c r="K84" i="19"/>
  <c r="J84" i="19"/>
  <c r="I84" i="19"/>
  <c r="H84" i="19"/>
  <c r="G84" i="19"/>
  <c r="F84" i="19"/>
  <c r="K83" i="19"/>
  <c r="J83" i="19"/>
  <c r="I83" i="19"/>
  <c r="H83" i="19"/>
  <c r="G83" i="19"/>
  <c r="F83" i="19"/>
  <c r="K82" i="19"/>
  <c r="J82" i="19"/>
  <c r="I82" i="19"/>
  <c r="H82" i="19"/>
  <c r="G82" i="19"/>
  <c r="F82" i="19"/>
  <c r="K81" i="19"/>
  <c r="J81" i="19"/>
  <c r="I81" i="19"/>
  <c r="H81" i="19"/>
  <c r="G81" i="19"/>
  <c r="F81" i="19"/>
  <c r="K80" i="19"/>
  <c r="J80" i="19"/>
  <c r="I80" i="19"/>
  <c r="H80" i="19"/>
  <c r="G80" i="19"/>
  <c r="F80" i="19"/>
  <c r="K79" i="19"/>
  <c r="J79" i="19"/>
  <c r="I79" i="19"/>
  <c r="H79" i="19"/>
  <c r="G79" i="19"/>
  <c r="F79" i="19"/>
  <c r="K78" i="19"/>
  <c r="J78" i="19"/>
  <c r="I78" i="19"/>
  <c r="H78" i="19"/>
  <c r="G78" i="19"/>
  <c r="F78" i="19"/>
  <c r="K77" i="19"/>
  <c r="J77" i="19"/>
  <c r="I77" i="19"/>
  <c r="H77" i="19"/>
  <c r="G77" i="19"/>
  <c r="F77" i="19"/>
  <c r="K76" i="19"/>
  <c r="J76" i="19"/>
  <c r="I76" i="19"/>
  <c r="H76" i="19"/>
  <c r="G76" i="19"/>
  <c r="F76" i="19"/>
  <c r="K75" i="19"/>
  <c r="J75" i="19"/>
  <c r="I75" i="19"/>
  <c r="H75" i="19"/>
  <c r="G75" i="19"/>
  <c r="F75" i="19"/>
  <c r="K74" i="19"/>
  <c r="J74" i="19"/>
  <c r="I74" i="19"/>
  <c r="H74" i="19"/>
  <c r="G74" i="19"/>
  <c r="F74" i="19"/>
  <c r="K73" i="19"/>
  <c r="J73" i="19"/>
  <c r="I73" i="19"/>
  <c r="H73" i="19"/>
  <c r="G73" i="19"/>
  <c r="F73" i="19"/>
  <c r="K72" i="19"/>
  <c r="J72" i="19"/>
  <c r="I72" i="19"/>
  <c r="H72" i="19"/>
  <c r="G72" i="19"/>
  <c r="F72" i="19"/>
  <c r="K71" i="19"/>
  <c r="J71" i="19"/>
  <c r="I71" i="19"/>
  <c r="H71" i="19"/>
  <c r="G71" i="19"/>
  <c r="F71" i="19"/>
  <c r="K70" i="19"/>
  <c r="J70" i="19"/>
  <c r="I70" i="19"/>
  <c r="H70" i="19"/>
  <c r="G70" i="19"/>
  <c r="F70" i="19"/>
  <c r="K69" i="19"/>
  <c r="J69" i="19"/>
  <c r="I69" i="19"/>
  <c r="H69" i="19"/>
  <c r="G69" i="19"/>
  <c r="F69" i="19"/>
  <c r="K68" i="19"/>
  <c r="J68" i="19"/>
  <c r="I68" i="19"/>
  <c r="H68" i="19"/>
  <c r="G68" i="19"/>
  <c r="F68" i="19"/>
  <c r="K67" i="19"/>
  <c r="J67" i="19"/>
  <c r="I67" i="19"/>
  <c r="H67" i="19"/>
  <c r="G67" i="19"/>
  <c r="F67" i="19"/>
  <c r="K66" i="19"/>
  <c r="J66" i="19"/>
  <c r="I66" i="19"/>
  <c r="H66" i="19"/>
  <c r="G66" i="19"/>
  <c r="F66" i="19"/>
  <c r="K65" i="19"/>
  <c r="J65" i="19"/>
  <c r="I65" i="19"/>
  <c r="H65" i="19"/>
  <c r="G65" i="19"/>
  <c r="F65" i="19"/>
  <c r="K64" i="19"/>
  <c r="J64" i="19"/>
  <c r="I64" i="19"/>
  <c r="H64" i="19"/>
  <c r="G64" i="19"/>
  <c r="F64" i="19"/>
  <c r="K63" i="19"/>
  <c r="J63" i="19"/>
  <c r="I63" i="19"/>
  <c r="H63" i="19"/>
  <c r="G63" i="19"/>
  <c r="F63" i="19"/>
  <c r="K62" i="19"/>
  <c r="J62" i="19"/>
  <c r="I62" i="19"/>
  <c r="H62" i="19"/>
  <c r="G62" i="19"/>
  <c r="F62" i="19"/>
  <c r="K61" i="19"/>
  <c r="J61" i="19"/>
  <c r="I61" i="19"/>
  <c r="H61" i="19"/>
  <c r="G61" i="19"/>
  <c r="F61" i="19"/>
  <c r="K60" i="19"/>
  <c r="J60" i="19"/>
  <c r="I60" i="19"/>
  <c r="H60" i="19"/>
  <c r="G60" i="19"/>
  <c r="F60" i="19"/>
  <c r="K59" i="19"/>
  <c r="J59" i="19"/>
  <c r="I59" i="19"/>
  <c r="H59" i="19"/>
  <c r="G59" i="19"/>
  <c r="F59" i="19"/>
  <c r="K58" i="19"/>
  <c r="J58" i="19"/>
  <c r="I58" i="19"/>
  <c r="H58" i="19"/>
  <c r="G58" i="19"/>
  <c r="F58" i="19"/>
  <c r="K57" i="19"/>
  <c r="J57" i="19"/>
  <c r="I57" i="19"/>
  <c r="H57" i="19"/>
  <c r="G57" i="19"/>
  <c r="F57" i="19"/>
  <c r="K56" i="19"/>
  <c r="J56" i="19"/>
  <c r="I56" i="19"/>
  <c r="H56" i="19"/>
  <c r="G56" i="19"/>
  <c r="F56" i="19"/>
  <c r="K55" i="19"/>
  <c r="J55" i="19"/>
  <c r="I55" i="19"/>
  <c r="H55" i="19"/>
  <c r="G55" i="19"/>
  <c r="F55" i="19"/>
  <c r="K54" i="19"/>
  <c r="J54" i="19"/>
  <c r="I54" i="19"/>
  <c r="H54" i="19"/>
  <c r="G54" i="19"/>
  <c r="F54" i="19"/>
  <c r="K53" i="19"/>
  <c r="J53" i="19"/>
  <c r="I53" i="19"/>
  <c r="H53" i="19"/>
  <c r="G53" i="19"/>
  <c r="F53" i="19"/>
  <c r="K52" i="19"/>
  <c r="J52" i="19"/>
  <c r="I52" i="19"/>
  <c r="H52" i="19"/>
  <c r="G52" i="19"/>
  <c r="F52" i="19"/>
  <c r="K51" i="19"/>
  <c r="J51" i="19"/>
  <c r="I51" i="19"/>
  <c r="H51" i="19"/>
  <c r="G51" i="19"/>
  <c r="F51" i="19"/>
  <c r="K50" i="19"/>
  <c r="J50" i="19"/>
  <c r="I50" i="19"/>
  <c r="H50" i="19"/>
  <c r="G50" i="19"/>
  <c r="F50" i="19"/>
  <c r="K49" i="19"/>
  <c r="J49" i="19"/>
  <c r="I49" i="19"/>
  <c r="H49" i="19"/>
  <c r="G49" i="19"/>
  <c r="F49" i="19"/>
  <c r="K48" i="19"/>
  <c r="J48" i="19"/>
  <c r="I48" i="19"/>
  <c r="H48" i="19"/>
  <c r="G48" i="19"/>
  <c r="F48" i="19"/>
  <c r="K47" i="19"/>
  <c r="J47" i="19"/>
  <c r="I47" i="19"/>
  <c r="H47" i="19"/>
  <c r="G47" i="19"/>
  <c r="F47" i="19"/>
  <c r="K46" i="19"/>
  <c r="J46" i="19"/>
  <c r="I46" i="19"/>
  <c r="H46" i="19"/>
  <c r="G46" i="19"/>
  <c r="F46" i="19"/>
  <c r="K45" i="19"/>
  <c r="J45" i="19"/>
  <c r="I45" i="19"/>
  <c r="H45" i="19"/>
  <c r="G45" i="19"/>
  <c r="F45" i="19"/>
  <c r="K44" i="19"/>
  <c r="J44" i="19"/>
  <c r="I44" i="19"/>
  <c r="H44" i="19"/>
  <c r="G44" i="19"/>
  <c r="F44" i="19"/>
  <c r="K43" i="19"/>
  <c r="J43" i="19"/>
  <c r="I43" i="19"/>
  <c r="H43" i="19"/>
  <c r="G43" i="19"/>
  <c r="F43" i="19"/>
  <c r="K42" i="19"/>
  <c r="J42" i="19"/>
  <c r="I42" i="19"/>
  <c r="H42" i="19"/>
  <c r="G42" i="19"/>
  <c r="F42" i="19"/>
  <c r="K41" i="19"/>
  <c r="J41" i="19"/>
  <c r="I41" i="19"/>
  <c r="H41" i="19"/>
  <c r="G41" i="19"/>
  <c r="F41" i="19"/>
  <c r="K40" i="19"/>
  <c r="J40" i="19"/>
  <c r="I40" i="19"/>
  <c r="H40" i="19"/>
  <c r="G40" i="19"/>
  <c r="F40" i="19"/>
  <c r="K39" i="19"/>
  <c r="J39" i="19"/>
  <c r="I39" i="19"/>
  <c r="H39" i="19"/>
  <c r="G39" i="19"/>
  <c r="F39" i="19"/>
  <c r="K38" i="19"/>
  <c r="J38" i="19"/>
  <c r="I38" i="19"/>
  <c r="H38" i="19"/>
  <c r="G38" i="19"/>
  <c r="F38" i="19"/>
  <c r="K37" i="19"/>
  <c r="J37" i="19"/>
  <c r="I37" i="19"/>
  <c r="H37" i="19"/>
  <c r="G37" i="19"/>
  <c r="F37" i="19"/>
  <c r="K36" i="19"/>
  <c r="J36" i="19"/>
  <c r="I36" i="19"/>
  <c r="H36" i="19"/>
  <c r="G36" i="19"/>
  <c r="F36" i="19"/>
  <c r="K35" i="19"/>
  <c r="J35" i="19"/>
  <c r="I35" i="19"/>
  <c r="H35" i="19"/>
  <c r="G35" i="19"/>
  <c r="F35" i="19"/>
  <c r="K34" i="19"/>
  <c r="J34" i="19"/>
  <c r="I34" i="19"/>
  <c r="H34" i="19"/>
  <c r="G34" i="19"/>
  <c r="F34" i="19"/>
  <c r="K33" i="19"/>
  <c r="J33" i="19"/>
  <c r="I33" i="19"/>
  <c r="H33" i="19"/>
  <c r="G33" i="19"/>
  <c r="F33" i="19"/>
  <c r="K32" i="19"/>
  <c r="J32" i="19"/>
  <c r="I32" i="19"/>
  <c r="H32" i="19"/>
  <c r="G32" i="19"/>
  <c r="F32" i="19"/>
  <c r="K31" i="19"/>
  <c r="J31" i="19"/>
  <c r="I31" i="19"/>
  <c r="H31" i="19"/>
  <c r="G31" i="19"/>
  <c r="F31" i="19"/>
  <c r="K30" i="19"/>
  <c r="J30" i="19"/>
  <c r="I30" i="19"/>
  <c r="H30" i="19"/>
  <c r="G30" i="19"/>
  <c r="F30" i="19"/>
  <c r="K29" i="19"/>
  <c r="J29" i="19"/>
  <c r="I29" i="19"/>
  <c r="H29" i="19"/>
  <c r="G29" i="19"/>
  <c r="F29" i="19"/>
  <c r="K28" i="19"/>
  <c r="J28" i="19"/>
  <c r="I28" i="19"/>
  <c r="H28" i="19"/>
  <c r="G28" i="19"/>
  <c r="F28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1" i="19"/>
  <c r="J21" i="19"/>
  <c r="I21" i="19"/>
  <c r="H21" i="19"/>
  <c r="G21" i="19"/>
  <c r="F21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K3" i="19"/>
  <c r="J3" i="19"/>
  <c r="I3" i="19"/>
  <c r="H3" i="19"/>
  <c r="G3" i="19"/>
  <c r="F5" i="19"/>
  <c r="F3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V51" i="17" l="1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G577" i="23"/>
  <c r="F577" i="23"/>
  <c r="G576" i="23"/>
  <c r="F576" i="23"/>
  <c r="G575" i="23"/>
  <c r="F575" i="23"/>
  <c r="G574" i="23"/>
  <c r="F574" i="23"/>
  <c r="G573" i="23"/>
  <c r="F573" i="23"/>
  <c r="G572" i="23"/>
  <c r="F572" i="23"/>
  <c r="G571" i="23"/>
  <c r="F571" i="23"/>
  <c r="G570" i="23"/>
  <c r="F570" i="23"/>
  <c r="G569" i="23"/>
  <c r="F569" i="23"/>
  <c r="G568" i="23"/>
  <c r="F568" i="23"/>
  <c r="G567" i="23"/>
  <c r="F567" i="23"/>
  <c r="G566" i="23"/>
  <c r="F566" i="23"/>
  <c r="G565" i="23"/>
  <c r="F565" i="23"/>
  <c r="G564" i="23"/>
  <c r="F564" i="23"/>
  <c r="G563" i="23"/>
  <c r="F563" i="23"/>
  <c r="G562" i="23"/>
  <c r="F562" i="23"/>
  <c r="G561" i="23"/>
  <c r="F561" i="23"/>
  <c r="G560" i="23"/>
  <c r="F560" i="23"/>
  <c r="G559" i="23"/>
  <c r="F559" i="23"/>
  <c r="G558" i="23"/>
  <c r="G553" i="23"/>
  <c r="F553" i="23"/>
  <c r="G552" i="23"/>
  <c r="F552" i="23"/>
  <c r="G551" i="23"/>
  <c r="F551" i="23"/>
  <c r="G550" i="23"/>
  <c r="F550" i="23"/>
  <c r="G549" i="23"/>
  <c r="F549" i="23"/>
  <c r="G548" i="23"/>
  <c r="F548" i="23"/>
  <c r="G547" i="23"/>
  <c r="F547" i="23"/>
  <c r="G546" i="23"/>
  <c r="F546" i="23"/>
  <c r="G545" i="23"/>
  <c r="F545" i="23"/>
  <c r="G544" i="23"/>
  <c r="F544" i="23"/>
  <c r="G543" i="23"/>
  <c r="F543" i="23"/>
  <c r="G542" i="23"/>
  <c r="F542" i="23"/>
  <c r="G541" i="23"/>
  <c r="F541" i="23"/>
  <c r="G540" i="23"/>
  <c r="F540" i="23"/>
  <c r="G539" i="23"/>
  <c r="F539" i="23"/>
  <c r="G538" i="23"/>
  <c r="F538" i="23"/>
  <c r="G537" i="23"/>
  <c r="F537" i="23"/>
  <c r="G536" i="23"/>
  <c r="F536" i="23"/>
  <c r="G535" i="23"/>
  <c r="F535" i="23"/>
  <c r="G534" i="23"/>
  <c r="G529" i="23"/>
  <c r="F529" i="23"/>
  <c r="G528" i="23"/>
  <c r="F528" i="23"/>
  <c r="G527" i="23"/>
  <c r="F527" i="23"/>
  <c r="G526" i="23"/>
  <c r="F526" i="23"/>
  <c r="G525" i="23"/>
  <c r="F525" i="23"/>
  <c r="G524" i="23"/>
  <c r="F524" i="23"/>
  <c r="G523" i="23"/>
  <c r="F523" i="23"/>
  <c r="G522" i="23"/>
  <c r="F522" i="23"/>
  <c r="G521" i="23"/>
  <c r="F521" i="23"/>
  <c r="G520" i="23"/>
  <c r="F520" i="23"/>
  <c r="G519" i="23"/>
  <c r="F519" i="23"/>
  <c r="G518" i="23"/>
  <c r="F518" i="23"/>
  <c r="G517" i="23"/>
  <c r="F517" i="23"/>
  <c r="G516" i="23"/>
  <c r="F516" i="23"/>
  <c r="G515" i="23"/>
  <c r="F515" i="23"/>
  <c r="G514" i="23"/>
  <c r="F514" i="23"/>
  <c r="G513" i="23"/>
  <c r="F513" i="23"/>
  <c r="G512" i="23"/>
  <c r="F512" i="23"/>
  <c r="G511" i="23"/>
  <c r="F511" i="23"/>
  <c r="G510" i="23"/>
  <c r="G505" i="23"/>
  <c r="F505" i="23"/>
  <c r="G504" i="23"/>
  <c r="F504" i="23"/>
  <c r="G503" i="23"/>
  <c r="F503" i="23"/>
  <c r="G502" i="23"/>
  <c r="F502" i="23"/>
  <c r="G501" i="23"/>
  <c r="F501" i="23"/>
  <c r="G500" i="23"/>
  <c r="F500" i="23"/>
  <c r="G499" i="23"/>
  <c r="F499" i="23"/>
  <c r="G498" i="23"/>
  <c r="F498" i="23"/>
  <c r="G497" i="23"/>
  <c r="F497" i="23"/>
  <c r="G496" i="23"/>
  <c r="F496" i="23"/>
  <c r="G495" i="23"/>
  <c r="F495" i="23"/>
  <c r="G494" i="23"/>
  <c r="F494" i="23"/>
  <c r="G493" i="23"/>
  <c r="F493" i="23"/>
  <c r="G492" i="23"/>
  <c r="F492" i="23"/>
  <c r="G491" i="23"/>
  <c r="F491" i="23"/>
  <c r="G490" i="23"/>
  <c r="F490" i="23"/>
  <c r="G489" i="23"/>
  <c r="F489" i="23"/>
  <c r="G488" i="23"/>
  <c r="F488" i="23"/>
  <c r="G487" i="23"/>
  <c r="F487" i="23"/>
  <c r="G486" i="23"/>
  <c r="G481" i="23"/>
  <c r="F481" i="23"/>
  <c r="G480" i="23"/>
  <c r="F480" i="23"/>
  <c r="G479" i="23"/>
  <c r="F479" i="23"/>
  <c r="G478" i="23"/>
  <c r="F478" i="23"/>
  <c r="G477" i="23"/>
  <c r="F477" i="23"/>
  <c r="G476" i="23"/>
  <c r="F476" i="23"/>
  <c r="G475" i="23"/>
  <c r="F475" i="23"/>
  <c r="G474" i="23"/>
  <c r="F474" i="23"/>
  <c r="G473" i="23"/>
  <c r="F473" i="23"/>
  <c r="G472" i="23"/>
  <c r="F472" i="23"/>
  <c r="G471" i="23"/>
  <c r="F471" i="23"/>
  <c r="G470" i="23"/>
  <c r="F470" i="23"/>
  <c r="G469" i="23"/>
  <c r="F469" i="23"/>
  <c r="G468" i="23"/>
  <c r="F468" i="23"/>
  <c r="G467" i="23"/>
  <c r="F467" i="23"/>
  <c r="G466" i="23"/>
  <c r="F466" i="23"/>
  <c r="G465" i="23"/>
  <c r="F465" i="23"/>
  <c r="G464" i="23"/>
  <c r="F464" i="23"/>
  <c r="G463" i="23"/>
  <c r="F463" i="23"/>
  <c r="G462" i="23"/>
  <c r="G457" i="23"/>
  <c r="F457" i="23"/>
  <c r="G456" i="23"/>
  <c r="F456" i="23"/>
  <c r="G455" i="23"/>
  <c r="F455" i="23"/>
  <c r="G454" i="23"/>
  <c r="F454" i="23"/>
  <c r="G453" i="23"/>
  <c r="F453" i="23"/>
  <c r="G452" i="23"/>
  <c r="F452" i="23"/>
  <c r="G451" i="23"/>
  <c r="F451" i="23"/>
  <c r="G450" i="23"/>
  <c r="F450" i="23"/>
  <c r="G449" i="23"/>
  <c r="F449" i="23"/>
  <c r="G448" i="23"/>
  <c r="F448" i="23"/>
  <c r="G447" i="23"/>
  <c r="F447" i="23"/>
  <c r="G446" i="23"/>
  <c r="F446" i="23"/>
  <c r="G445" i="23"/>
  <c r="F445" i="23"/>
  <c r="G444" i="23"/>
  <c r="F444" i="23"/>
  <c r="G443" i="23"/>
  <c r="F443" i="23"/>
  <c r="G442" i="23"/>
  <c r="F442" i="23"/>
  <c r="G441" i="23"/>
  <c r="F441" i="23"/>
  <c r="G440" i="23"/>
  <c r="F440" i="23"/>
  <c r="G439" i="23"/>
  <c r="F439" i="23"/>
  <c r="G438" i="23"/>
  <c r="G433" i="23"/>
  <c r="F433" i="23"/>
  <c r="G432" i="23"/>
  <c r="F432" i="23"/>
  <c r="G431" i="23"/>
  <c r="F431" i="23"/>
  <c r="G430" i="23"/>
  <c r="F430" i="23"/>
  <c r="G429" i="23"/>
  <c r="F429" i="23"/>
  <c r="G428" i="23"/>
  <c r="F428" i="23"/>
  <c r="G427" i="23"/>
  <c r="F427" i="23"/>
  <c r="G426" i="23"/>
  <c r="F426" i="23"/>
  <c r="G425" i="23"/>
  <c r="F425" i="23"/>
  <c r="G424" i="23"/>
  <c r="F424" i="23"/>
  <c r="G423" i="23"/>
  <c r="F423" i="23"/>
  <c r="G422" i="23"/>
  <c r="F422" i="23"/>
  <c r="G421" i="23"/>
  <c r="F421" i="23"/>
  <c r="G420" i="23"/>
  <c r="F420" i="23"/>
  <c r="G419" i="23"/>
  <c r="F419" i="23"/>
  <c r="G418" i="23"/>
  <c r="F418" i="23"/>
  <c r="G417" i="23"/>
  <c r="F417" i="23"/>
  <c r="G416" i="23"/>
  <c r="F416" i="23"/>
  <c r="G415" i="23"/>
  <c r="F415" i="23"/>
  <c r="G414" i="23"/>
  <c r="G409" i="23"/>
  <c r="F409" i="23"/>
  <c r="G408" i="23"/>
  <c r="F408" i="23"/>
  <c r="G407" i="23"/>
  <c r="F407" i="23"/>
  <c r="G406" i="23"/>
  <c r="F406" i="23"/>
  <c r="G405" i="23"/>
  <c r="F405" i="23"/>
  <c r="G404" i="23"/>
  <c r="F404" i="23"/>
  <c r="G403" i="23"/>
  <c r="F403" i="23"/>
  <c r="G402" i="23"/>
  <c r="F402" i="23"/>
  <c r="G401" i="23"/>
  <c r="F401" i="23"/>
  <c r="G400" i="23"/>
  <c r="F400" i="23"/>
  <c r="G399" i="23"/>
  <c r="F399" i="23"/>
  <c r="G398" i="23"/>
  <c r="F398" i="23"/>
  <c r="G397" i="23"/>
  <c r="F397" i="23"/>
  <c r="G396" i="23"/>
  <c r="F396" i="23"/>
  <c r="G395" i="23"/>
  <c r="F395" i="23"/>
  <c r="G394" i="23"/>
  <c r="F394" i="23"/>
  <c r="G393" i="23"/>
  <c r="F393" i="23"/>
  <c r="G392" i="23"/>
  <c r="F392" i="23"/>
  <c r="G391" i="23"/>
  <c r="F391" i="23"/>
  <c r="G390" i="23"/>
  <c r="G385" i="23"/>
  <c r="F385" i="23"/>
  <c r="G384" i="23"/>
  <c r="F384" i="23"/>
  <c r="G383" i="23"/>
  <c r="F383" i="23"/>
  <c r="G382" i="23"/>
  <c r="F382" i="23"/>
  <c r="G381" i="23"/>
  <c r="F381" i="23"/>
  <c r="G380" i="23"/>
  <c r="F380" i="23"/>
  <c r="G379" i="23"/>
  <c r="F379" i="23"/>
  <c r="G378" i="23"/>
  <c r="F378" i="23"/>
  <c r="G377" i="23"/>
  <c r="F377" i="23"/>
  <c r="G376" i="23"/>
  <c r="F376" i="23"/>
  <c r="G375" i="23"/>
  <c r="F375" i="23"/>
  <c r="G374" i="23"/>
  <c r="F374" i="23"/>
  <c r="G373" i="23"/>
  <c r="F373" i="23"/>
  <c r="G372" i="23"/>
  <c r="F372" i="23"/>
  <c r="G371" i="23"/>
  <c r="F371" i="23"/>
  <c r="G370" i="23"/>
  <c r="F370" i="23"/>
  <c r="G369" i="23"/>
  <c r="F369" i="23"/>
  <c r="G368" i="23"/>
  <c r="F368" i="23"/>
  <c r="G367" i="23"/>
  <c r="F367" i="23"/>
  <c r="G366" i="23"/>
  <c r="G361" i="23"/>
  <c r="F361" i="23"/>
  <c r="G360" i="23"/>
  <c r="F360" i="23"/>
  <c r="G359" i="23"/>
  <c r="F359" i="23"/>
  <c r="G358" i="23"/>
  <c r="F358" i="23"/>
  <c r="G357" i="23"/>
  <c r="F357" i="23"/>
  <c r="G356" i="23"/>
  <c r="F356" i="23"/>
  <c r="G355" i="23"/>
  <c r="F355" i="23"/>
  <c r="G354" i="23"/>
  <c r="F354" i="23"/>
  <c r="G353" i="23"/>
  <c r="F353" i="23"/>
  <c r="G352" i="23"/>
  <c r="F352" i="23"/>
  <c r="G351" i="23"/>
  <c r="F351" i="23"/>
  <c r="G350" i="23"/>
  <c r="F350" i="23"/>
  <c r="G349" i="23"/>
  <c r="F349" i="23"/>
  <c r="G348" i="23"/>
  <c r="F348" i="23"/>
  <c r="G347" i="23"/>
  <c r="F347" i="23"/>
  <c r="G346" i="23"/>
  <c r="F346" i="23"/>
  <c r="G345" i="23"/>
  <c r="F345" i="23"/>
  <c r="G344" i="23"/>
  <c r="F344" i="23"/>
  <c r="G343" i="23"/>
  <c r="F343" i="23"/>
  <c r="G342" i="23"/>
  <c r="G337" i="23"/>
  <c r="F337" i="23"/>
  <c r="G336" i="23"/>
  <c r="F336" i="23"/>
  <c r="G335" i="23"/>
  <c r="F335" i="23"/>
  <c r="G334" i="23"/>
  <c r="F334" i="23"/>
  <c r="G333" i="23"/>
  <c r="F333" i="23"/>
  <c r="G332" i="23"/>
  <c r="F332" i="23"/>
  <c r="G331" i="23"/>
  <c r="F331" i="23"/>
  <c r="G330" i="23"/>
  <c r="F330" i="23"/>
  <c r="G329" i="23"/>
  <c r="F329" i="23"/>
  <c r="G328" i="23"/>
  <c r="F328" i="23"/>
  <c r="G327" i="23"/>
  <c r="F327" i="23"/>
  <c r="G326" i="23"/>
  <c r="F326" i="23"/>
  <c r="G325" i="23"/>
  <c r="F325" i="23"/>
  <c r="G324" i="23"/>
  <c r="F324" i="23"/>
  <c r="G323" i="23"/>
  <c r="F323" i="23"/>
  <c r="G322" i="23"/>
  <c r="F322" i="23"/>
  <c r="G321" i="23"/>
  <c r="F321" i="23"/>
  <c r="G320" i="23"/>
  <c r="F320" i="23"/>
  <c r="G319" i="23"/>
  <c r="F319" i="23"/>
  <c r="G318" i="23"/>
  <c r="G313" i="23"/>
  <c r="F313" i="23"/>
  <c r="G312" i="23"/>
  <c r="F312" i="23"/>
  <c r="G311" i="23"/>
  <c r="F311" i="23"/>
  <c r="G310" i="23"/>
  <c r="F310" i="23"/>
  <c r="G309" i="23"/>
  <c r="F309" i="23"/>
  <c r="G308" i="23"/>
  <c r="F308" i="23"/>
  <c r="G307" i="23"/>
  <c r="F307" i="23"/>
  <c r="G306" i="23"/>
  <c r="F306" i="23"/>
  <c r="G305" i="23"/>
  <c r="F305" i="23"/>
  <c r="G304" i="23"/>
  <c r="F304" i="23"/>
  <c r="G303" i="23"/>
  <c r="F303" i="23"/>
  <c r="G302" i="23"/>
  <c r="F302" i="23"/>
  <c r="G301" i="23"/>
  <c r="F301" i="23"/>
  <c r="G300" i="23"/>
  <c r="F300" i="23"/>
  <c r="G299" i="23"/>
  <c r="F299" i="23"/>
  <c r="G298" i="23"/>
  <c r="F298" i="23"/>
  <c r="G297" i="23"/>
  <c r="F297" i="23"/>
  <c r="G296" i="23"/>
  <c r="F296" i="23"/>
  <c r="G295" i="23"/>
  <c r="F295" i="23"/>
  <c r="G294" i="23"/>
  <c r="G289" i="23"/>
  <c r="F289" i="23"/>
  <c r="G288" i="23"/>
  <c r="F288" i="23"/>
  <c r="G287" i="23"/>
  <c r="F287" i="23"/>
  <c r="G286" i="23"/>
  <c r="F286" i="23"/>
  <c r="G285" i="23"/>
  <c r="F285" i="23"/>
  <c r="G284" i="23"/>
  <c r="F284" i="23"/>
  <c r="G283" i="23"/>
  <c r="F283" i="23"/>
  <c r="G282" i="23"/>
  <c r="F282" i="23"/>
  <c r="G281" i="23"/>
  <c r="F281" i="23"/>
  <c r="G280" i="23"/>
  <c r="F280" i="23"/>
  <c r="G279" i="23"/>
  <c r="F279" i="23"/>
  <c r="G278" i="23"/>
  <c r="F278" i="23"/>
  <c r="G277" i="23"/>
  <c r="F277" i="23"/>
  <c r="G276" i="23"/>
  <c r="F276" i="23"/>
  <c r="G275" i="23"/>
  <c r="F275" i="23"/>
  <c r="G274" i="23"/>
  <c r="F274" i="23"/>
  <c r="G273" i="23"/>
  <c r="F273" i="23"/>
  <c r="G272" i="23"/>
  <c r="F272" i="23"/>
  <c r="G271" i="23"/>
  <c r="F271" i="23"/>
  <c r="G270" i="23"/>
  <c r="G265" i="23"/>
  <c r="F265" i="23"/>
  <c r="G264" i="23"/>
  <c r="F264" i="23"/>
  <c r="G263" i="23"/>
  <c r="F263" i="23"/>
  <c r="G262" i="23"/>
  <c r="F262" i="23"/>
  <c r="G261" i="23"/>
  <c r="F261" i="23"/>
  <c r="G260" i="23"/>
  <c r="F260" i="23"/>
  <c r="G259" i="23"/>
  <c r="F259" i="23"/>
  <c r="G258" i="23"/>
  <c r="F258" i="23"/>
  <c r="G257" i="23"/>
  <c r="F257" i="23"/>
  <c r="G256" i="23"/>
  <c r="F256" i="23"/>
  <c r="G255" i="23"/>
  <c r="F255" i="23"/>
  <c r="G254" i="23"/>
  <c r="F254" i="23"/>
  <c r="G253" i="23"/>
  <c r="F253" i="23"/>
  <c r="G252" i="23"/>
  <c r="F252" i="23"/>
  <c r="G251" i="23"/>
  <c r="F251" i="23"/>
  <c r="G250" i="23"/>
  <c r="F250" i="23"/>
  <c r="G249" i="23"/>
  <c r="F249" i="23"/>
  <c r="G248" i="23"/>
  <c r="F248" i="23"/>
  <c r="G247" i="23"/>
  <c r="F247" i="23"/>
  <c r="G246" i="23"/>
  <c r="G241" i="23"/>
  <c r="F241" i="23"/>
  <c r="G240" i="23"/>
  <c r="F240" i="23"/>
  <c r="G239" i="23"/>
  <c r="F239" i="23"/>
  <c r="G238" i="23"/>
  <c r="F238" i="23"/>
  <c r="G237" i="23"/>
  <c r="F237" i="23"/>
  <c r="G236" i="23"/>
  <c r="F236" i="23"/>
  <c r="G235" i="23"/>
  <c r="F235" i="23"/>
  <c r="G234" i="23"/>
  <c r="F234" i="23"/>
  <c r="G233" i="23"/>
  <c r="F233" i="23"/>
  <c r="G232" i="23"/>
  <c r="F232" i="23"/>
  <c r="G231" i="23"/>
  <c r="F231" i="23"/>
  <c r="G230" i="23"/>
  <c r="F230" i="23"/>
  <c r="G229" i="23"/>
  <c r="F229" i="23"/>
  <c r="G228" i="23"/>
  <c r="F228" i="23"/>
  <c r="G227" i="23"/>
  <c r="F227" i="23"/>
  <c r="G226" i="23"/>
  <c r="F226" i="23"/>
  <c r="G225" i="23"/>
  <c r="F225" i="23"/>
  <c r="G224" i="23"/>
  <c r="F224" i="23"/>
  <c r="G223" i="23"/>
  <c r="F223" i="23"/>
  <c r="G222" i="23"/>
  <c r="G217" i="23"/>
  <c r="F217" i="23"/>
  <c r="G216" i="23"/>
  <c r="F216" i="23"/>
  <c r="G215" i="23"/>
  <c r="F215" i="23"/>
  <c r="G214" i="23"/>
  <c r="F214" i="23"/>
  <c r="G213" i="23"/>
  <c r="F213" i="23"/>
  <c r="G212" i="23"/>
  <c r="F212" i="23"/>
  <c r="G211" i="23"/>
  <c r="F211" i="23"/>
  <c r="G210" i="23"/>
  <c r="F210" i="23"/>
  <c r="G209" i="23"/>
  <c r="F209" i="23"/>
  <c r="G208" i="23"/>
  <c r="F208" i="23"/>
  <c r="G207" i="23"/>
  <c r="F207" i="23"/>
  <c r="G206" i="23"/>
  <c r="F206" i="23"/>
  <c r="G205" i="23"/>
  <c r="F205" i="23"/>
  <c r="G204" i="23"/>
  <c r="F204" i="23"/>
  <c r="G203" i="23"/>
  <c r="F203" i="23"/>
  <c r="G202" i="23"/>
  <c r="F202" i="23"/>
  <c r="G201" i="23"/>
  <c r="F201" i="23"/>
  <c r="G200" i="23"/>
  <c r="F200" i="23"/>
  <c r="G199" i="23"/>
  <c r="F199" i="23"/>
  <c r="G198" i="23"/>
  <c r="G193" i="23"/>
  <c r="F193" i="23"/>
  <c r="G192" i="23"/>
  <c r="F192" i="23"/>
  <c r="G191" i="23"/>
  <c r="F191" i="23"/>
  <c r="G190" i="23"/>
  <c r="F190" i="23"/>
  <c r="G189" i="23"/>
  <c r="F189" i="23"/>
  <c r="G188" i="23"/>
  <c r="F188" i="23"/>
  <c r="G187" i="23"/>
  <c r="F187" i="23"/>
  <c r="G186" i="23"/>
  <c r="F186" i="23"/>
  <c r="G185" i="23"/>
  <c r="F185" i="23"/>
  <c r="G184" i="23"/>
  <c r="F184" i="23"/>
  <c r="G183" i="23"/>
  <c r="F183" i="23"/>
  <c r="G182" i="23"/>
  <c r="F182" i="23"/>
  <c r="G181" i="23"/>
  <c r="F181" i="23"/>
  <c r="G180" i="23"/>
  <c r="F180" i="23"/>
  <c r="G179" i="23"/>
  <c r="F179" i="23"/>
  <c r="G178" i="23"/>
  <c r="F178" i="23"/>
  <c r="G177" i="23"/>
  <c r="F177" i="23"/>
  <c r="G176" i="23"/>
  <c r="F176" i="23"/>
  <c r="G175" i="23"/>
  <c r="F175" i="23"/>
  <c r="G174" i="23"/>
  <c r="G169" i="23"/>
  <c r="F169" i="23"/>
  <c r="G168" i="23"/>
  <c r="F168" i="23"/>
  <c r="G167" i="23"/>
  <c r="F167" i="23"/>
  <c r="G166" i="23"/>
  <c r="F166" i="23"/>
  <c r="G165" i="23"/>
  <c r="F165" i="23"/>
  <c r="G164" i="23"/>
  <c r="F164" i="23"/>
  <c r="G163" i="23"/>
  <c r="F163" i="23"/>
  <c r="G162" i="23"/>
  <c r="F162" i="23"/>
  <c r="G161" i="23"/>
  <c r="F161" i="23"/>
  <c r="G160" i="23"/>
  <c r="F160" i="23"/>
  <c r="G159" i="23"/>
  <c r="F159" i="23"/>
  <c r="G158" i="23"/>
  <c r="F158" i="23"/>
  <c r="G157" i="23"/>
  <c r="F157" i="23"/>
  <c r="G156" i="23"/>
  <c r="F156" i="23"/>
  <c r="G155" i="23"/>
  <c r="F155" i="23"/>
  <c r="G154" i="23"/>
  <c r="F154" i="23"/>
  <c r="G153" i="23"/>
  <c r="F153" i="23"/>
  <c r="G152" i="23"/>
  <c r="F152" i="23"/>
  <c r="G151" i="23"/>
  <c r="F151" i="23"/>
  <c r="G150" i="23"/>
  <c r="G145" i="23"/>
  <c r="F145" i="23"/>
  <c r="G144" i="23"/>
  <c r="F144" i="23"/>
  <c r="G143" i="23"/>
  <c r="F143" i="23"/>
  <c r="G142" i="23"/>
  <c r="F142" i="23"/>
  <c r="G141" i="23"/>
  <c r="F141" i="23"/>
  <c r="G140" i="23"/>
  <c r="F140" i="23"/>
  <c r="G139" i="23"/>
  <c r="F139" i="23"/>
  <c r="G138" i="23"/>
  <c r="F138" i="23"/>
  <c r="G137" i="23"/>
  <c r="F137" i="23"/>
  <c r="G136" i="23"/>
  <c r="F136" i="23"/>
  <c r="G135" i="23"/>
  <c r="F135" i="23"/>
  <c r="G134" i="23"/>
  <c r="F134" i="23"/>
  <c r="G133" i="23"/>
  <c r="F133" i="23"/>
  <c r="G132" i="23"/>
  <c r="F132" i="23"/>
  <c r="G131" i="23"/>
  <c r="F131" i="23"/>
  <c r="G130" i="23"/>
  <c r="F130" i="23"/>
  <c r="G129" i="23"/>
  <c r="F129" i="23"/>
  <c r="G128" i="23"/>
  <c r="F128" i="23"/>
  <c r="G127" i="23"/>
  <c r="F127" i="23"/>
  <c r="G126" i="23"/>
  <c r="G121" i="23"/>
  <c r="F121" i="23"/>
  <c r="G120" i="23"/>
  <c r="F120" i="23"/>
  <c r="G119" i="23"/>
  <c r="F119" i="23"/>
  <c r="G118" i="23"/>
  <c r="F118" i="23"/>
  <c r="G117" i="23"/>
  <c r="F117" i="23"/>
  <c r="G116" i="23"/>
  <c r="F116" i="23"/>
  <c r="G115" i="23"/>
  <c r="F115" i="23"/>
  <c r="G114" i="23"/>
  <c r="F114" i="23"/>
  <c r="G113" i="23"/>
  <c r="F113" i="23"/>
  <c r="G112" i="23"/>
  <c r="F112" i="23"/>
  <c r="G111" i="23"/>
  <c r="F111" i="23"/>
  <c r="G110" i="23"/>
  <c r="F110" i="23"/>
  <c r="G109" i="23"/>
  <c r="F109" i="23"/>
  <c r="G108" i="23"/>
  <c r="F108" i="23"/>
  <c r="G107" i="23"/>
  <c r="F107" i="23"/>
  <c r="G106" i="23"/>
  <c r="F106" i="23"/>
  <c r="G105" i="23"/>
  <c r="F105" i="23"/>
  <c r="G104" i="23"/>
  <c r="F104" i="23"/>
  <c r="G103" i="23"/>
  <c r="F103" i="23"/>
  <c r="G102" i="23"/>
  <c r="G97" i="23"/>
  <c r="F97" i="23"/>
  <c r="G96" i="23"/>
  <c r="F96" i="23"/>
  <c r="G95" i="23"/>
  <c r="F95" i="23"/>
  <c r="G94" i="23"/>
  <c r="F94" i="23"/>
  <c r="G93" i="23"/>
  <c r="F93" i="23"/>
  <c r="G92" i="23"/>
  <c r="F92" i="23"/>
  <c r="G91" i="23"/>
  <c r="F91" i="23"/>
  <c r="G90" i="23"/>
  <c r="F90" i="23"/>
  <c r="G89" i="23"/>
  <c r="F89" i="23"/>
  <c r="G88" i="23"/>
  <c r="F88" i="23"/>
  <c r="G87" i="23"/>
  <c r="F87" i="23"/>
  <c r="G86" i="23"/>
  <c r="F86" i="23"/>
  <c r="G85" i="23"/>
  <c r="F85" i="23"/>
  <c r="G84" i="23"/>
  <c r="F84" i="23"/>
  <c r="G83" i="23"/>
  <c r="F83" i="23"/>
  <c r="G82" i="23"/>
  <c r="F82" i="23"/>
  <c r="G81" i="23"/>
  <c r="F81" i="23"/>
  <c r="G80" i="23"/>
  <c r="F80" i="23"/>
  <c r="G79" i="23"/>
  <c r="F79" i="23"/>
  <c r="G78" i="23"/>
  <c r="G73" i="23"/>
  <c r="F73" i="23"/>
  <c r="G72" i="23"/>
  <c r="F72" i="23"/>
  <c r="G71" i="23"/>
  <c r="F71" i="23"/>
  <c r="G70" i="23"/>
  <c r="F70" i="23"/>
  <c r="G69" i="23"/>
  <c r="F69" i="23"/>
  <c r="G68" i="23"/>
  <c r="F68" i="23"/>
  <c r="G67" i="23"/>
  <c r="F67" i="23"/>
  <c r="G66" i="23"/>
  <c r="F66" i="23"/>
  <c r="G65" i="23"/>
  <c r="F65" i="23"/>
  <c r="G64" i="23"/>
  <c r="F64" i="23"/>
  <c r="G63" i="23"/>
  <c r="F63" i="23"/>
  <c r="G62" i="23"/>
  <c r="F62" i="23"/>
  <c r="G61" i="23"/>
  <c r="F61" i="23"/>
  <c r="G60" i="23"/>
  <c r="F60" i="23"/>
  <c r="G59" i="23"/>
  <c r="F59" i="23"/>
  <c r="G58" i="23"/>
  <c r="F58" i="23"/>
  <c r="G57" i="23"/>
  <c r="F57" i="23"/>
  <c r="G56" i="23"/>
  <c r="F56" i="23"/>
  <c r="G55" i="23"/>
  <c r="F55" i="23"/>
  <c r="G54" i="23"/>
  <c r="G49" i="23"/>
  <c r="F49" i="23"/>
  <c r="G48" i="23"/>
  <c r="F48" i="23"/>
  <c r="G47" i="23"/>
  <c r="F47" i="23"/>
  <c r="G46" i="23"/>
  <c r="F46" i="23"/>
  <c r="G45" i="23"/>
  <c r="F45" i="23"/>
  <c r="G44" i="23"/>
  <c r="F44" i="23"/>
  <c r="G43" i="23"/>
  <c r="F43" i="23"/>
  <c r="G42" i="23"/>
  <c r="F42" i="23"/>
  <c r="G41" i="23"/>
  <c r="F41" i="23"/>
  <c r="G40" i="23"/>
  <c r="F40" i="23"/>
  <c r="G39" i="23"/>
  <c r="F39" i="23"/>
  <c r="G38" i="23"/>
  <c r="F38" i="23"/>
  <c r="G37" i="23"/>
  <c r="F37" i="23"/>
  <c r="G36" i="23"/>
  <c r="F36" i="23"/>
  <c r="G35" i="23"/>
  <c r="F35" i="23"/>
  <c r="G34" i="23"/>
  <c r="F34" i="23"/>
  <c r="G33" i="23"/>
  <c r="F33" i="23"/>
  <c r="G32" i="23"/>
  <c r="F32" i="23"/>
  <c r="G31" i="23"/>
  <c r="F31" i="23"/>
  <c r="G30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N343" i="21"/>
  <c r="O342" i="21"/>
  <c r="N337" i="21"/>
  <c r="N336" i="21"/>
  <c r="N335" i="21"/>
  <c r="N334" i="21"/>
  <c r="N333" i="21"/>
  <c r="N332" i="21"/>
  <c r="N331" i="21"/>
  <c r="N330" i="21"/>
  <c r="N329" i="21"/>
  <c r="N328" i="21"/>
  <c r="N327" i="21"/>
  <c r="N326" i="21"/>
  <c r="N325" i="21"/>
  <c r="N324" i="21"/>
  <c r="N323" i="21"/>
  <c r="N322" i="21"/>
  <c r="N321" i="21"/>
  <c r="N320" i="21"/>
  <c r="O319" i="21"/>
  <c r="P319" i="21" s="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F79" i="22"/>
  <c r="O78" i="22"/>
  <c r="G78" i="22"/>
  <c r="O55" i="22"/>
  <c r="P55" i="22" s="1"/>
  <c r="N55" i="22"/>
  <c r="G55" i="22"/>
  <c r="H55" i="22" s="1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N31" i="22"/>
  <c r="G31" i="22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102" i="20"/>
  <c r="O78" i="20"/>
  <c r="O54" i="20"/>
  <c r="O30" i="20"/>
  <c r="O6" i="20"/>
  <c r="G102" i="20"/>
  <c r="G78" i="20"/>
  <c r="G54" i="20"/>
  <c r="G30" i="20"/>
  <c r="G6" i="20"/>
  <c r="P1" i="16"/>
  <c r="H1" i="16"/>
  <c r="P1" i="15"/>
  <c r="H1" i="15"/>
  <c r="AK1" i="7"/>
  <c r="AJ1" i="7"/>
  <c r="K1" i="7"/>
  <c r="J1" i="7"/>
  <c r="T1" i="6"/>
  <c r="R1" i="6"/>
  <c r="P1" i="6"/>
  <c r="N1" i="6"/>
  <c r="J1" i="6"/>
  <c r="H1" i="6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55" i="20"/>
  <c r="P55" i="20" s="1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H79" i="20" s="1"/>
  <c r="F79" i="20"/>
  <c r="G55" i="20"/>
  <c r="H55" i="20" s="1"/>
  <c r="F55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P103" i="16"/>
  <c r="O103" i="16" s="1"/>
  <c r="N103" i="16"/>
  <c r="H103" i="16"/>
  <c r="G103" i="16" s="1"/>
  <c r="F103" i="16"/>
  <c r="P102" i="16"/>
  <c r="O102" i="16" s="1"/>
  <c r="N102" i="16"/>
  <c r="H102" i="16"/>
  <c r="G102" i="16" s="1"/>
  <c r="F102" i="16"/>
  <c r="P101" i="16"/>
  <c r="O101" i="16" s="1"/>
  <c r="N101" i="16"/>
  <c r="H101" i="16"/>
  <c r="G101" i="16" s="1"/>
  <c r="F101" i="16"/>
  <c r="P100" i="16"/>
  <c r="O100" i="16" s="1"/>
  <c r="N100" i="16"/>
  <c r="H100" i="16"/>
  <c r="G100" i="16" s="1"/>
  <c r="F100" i="16"/>
  <c r="P99" i="16"/>
  <c r="O99" i="16" s="1"/>
  <c r="N99" i="16"/>
  <c r="H99" i="16"/>
  <c r="G99" i="16" s="1"/>
  <c r="F99" i="16"/>
  <c r="P98" i="16"/>
  <c r="O98" i="16" s="1"/>
  <c r="N98" i="16"/>
  <c r="H98" i="16"/>
  <c r="G98" i="16" s="1"/>
  <c r="F98" i="16"/>
  <c r="P97" i="16"/>
  <c r="O97" i="16" s="1"/>
  <c r="N97" i="16"/>
  <c r="H97" i="16"/>
  <c r="G97" i="16" s="1"/>
  <c r="F97" i="16"/>
  <c r="P96" i="16"/>
  <c r="O96" i="16" s="1"/>
  <c r="N96" i="16"/>
  <c r="H96" i="16"/>
  <c r="G96" i="16" s="1"/>
  <c r="F96" i="16"/>
  <c r="P95" i="16"/>
  <c r="O95" i="16" s="1"/>
  <c r="N95" i="16"/>
  <c r="H95" i="16"/>
  <c r="G95" i="16" s="1"/>
  <c r="F95" i="16"/>
  <c r="P94" i="16"/>
  <c r="O94" i="16" s="1"/>
  <c r="N94" i="16"/>
  <c r="H94" i="16"/>
  <c r="G94" i="16" s="1"/>
  <c r="F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G5" i="15" s="1"/>
  <c r="F5" i="15"/>
  <c r="AJ103" i="7"/>
  <c r="AI103" i="7"/>
  <c r="AJ102" i="7"/>
  <c r="AI102" i="7"/>
  <c r="AJ101" i="7"/>
  <c r="AI101" i="7"/>
  <c r="AJ100" i="7"/>
  <c r="AI100" i="7"/>
  <c r="AJ99" i="7"/>
  <c r="AI99" i="7"/>
  <c r="AJ98" i="7"/>
  <c r="AI98" i="7"/>
  <c r="AJ97" i="7"/>
  <c r="AI97" i="7"/>
  <c r="AJ96" i="7"/>
  <c r="AI96" i="7"/>
  <c r="AJ95" i="7"/>
  <c r="AI95" i="7"/>
  <c r="AJ94" i="7"/>
  <c r="AI94" i="7"/>
  <c r="AJ93" i="7"/>
  <c r="AI93" i="7"/>
  <c r="AJ92" i="7"/>
  <c r="AI92" i="7"/>
  <c r="AJ91" i="7"/>
  <c r="AI91" i="7"/>
  <c r="AJ90" i="7"/>
  <c r="AI90" i="7"/>
  <c r="AJ89" i="7"/>
  <c r="AI89" i="7"/>
  <c r="AJ88" i="7"/>
  <c r="AI88" i="7"/>
  <c r="AJ87" i="7"/>
  <c r="AI87" i="7"/>
  <c r="AJ86" i="7"/>
  <c r="AI86" i="7"/>
  <c r="AJ85" i="7"/>
  <c r="AI85" i="7"/>
  <c r="AJ84" i="7"/>
  <c r="AI84" i="7"/>
  <c r="AJ83" i="7"/>
  <c r="AI83" i="7"/>
  <c r="AJ82" i="7"/>
  <c r="AI82" i="7"/>
  <c r="AJ81" i="7"/>
  <c r="AI81" i="7"/>
  <c r="AJ80" i="7"/>
  <c r="AI80" i="7"/>
  <c r="AJ79" i="7"/>
  <c r="AI79" i="7"/>
  <c r="AJ78" i="7"/>
  <c r="AI78" i="7"/>
  <c r="AJ77" i="7"/>
  <c r="AI77" i="7"/>
  <c r="AJ76" i="7"/>
  <c r="AI76" i="7"/>
  <c r="AJ75" i="7"/>
  <c r="AI75" i="7"/>
  <c r="AJ74" i="7"/>
  <c r="AI74" i="7"/>
  <c r="AJ73" i="7"/>
  <c r="AI73" i="7"/>
  <c r="AJ72" i="7"/>
  <c r="AI72" i="7"/>
  <c r="AJ71" i="7"/>
  <c r="AI71" i="7"/>
  <c r="AJ70" i="7"/>
  <c r="AI70" i="7"/>
  <c r="AJ69" i="7"/>
  <c r="AI69" i="7"/>
  <c r="AJ68" i="7"/>
  <c r="AI68" i="7"/>
  <c r="AJ67" i="7"/>
  <c r="AI67" i="7"/>
  <c r="AJ66" i="7"/>
  <c r="AI66" i="7"/>
  <c r="AJ65" i="7"/>
  <c r="AI65" i="7"/>
  <c r="AJ64" i="7"/>
  <c r="AI64" i="7"/>
  <c r="AJ63" i="7"/>
  <c r="AI63" i="7"/>
  <c r="AJ62" i="7"/>
  <c r="AI62" i="7"/>
  <c r="AJ61" i="7"/>
  <c r="AI61" i="7"/>
  <c r="AJ60" i="7"/>
  <c r="AI60" i="7"/>
  <c r="AJ59" i="7"/>
  <c r="AI59" i="7"/>
  <c r="AJ58" i="7"/>
  <c r="AI58" i="7"/>
  <c r="AJ57" i="7"/>
  <c r="AI57" i="7"/>
  <c r="AJ56" i="7"/>
  <c r="AI56" i="7"/>
  <c r="AJ55" i="7"/>
  <c r="AI55" i="7"/>
  <c r="AJ54" i="7"/>
  <c r="AI54" i="7"/>
  <c r="AJ53" i="7"/>
  <c r="AI53" i="7"/>
  <c r="AJ52" i="7"/>
  <c r="AI52" i="7"/>
  <c r="AJ51" i="7"/>
  <c r="AI51" i="7"/>
  <c r="AJ50" i="7"/>
  <c r="AI50" i="7"/>
  <c r="AJ49" i="7"/>
  <c r="AI49" i="7"/>
  <c r="AJ48" i="7"/>
  <c r="AI48" i="7"/>
  <c r="AJ47" i="7"/>
  <c r="AI47" i="7"/>
  <c r="AJ46" i="7"/>
  <c r="AI46" i="7"/>
  <c r="AJ45" i="7"/>
  <c r="AI45" i="7"/>
  <c r="AJ44" i="7"/>
  <c r="AI44" i="7"/>
  <c r="AJ43" i="7"/>
  <c r="AI43" i="7"/>
  <c r="AJ42" i="7"/>
  <c r="AI42" i="7"/>
  <c r="AJ41" i="7"/>
  <c r="AI41" i="7"/>
  <c r="AJ40" i="7"/>
  <c r="AI40" i="7"/>
  <c r="AJ39" i="7"/>
  <c r="AI39" i="7"/>
  <c r="AJ38" i="7"/>
  <c r="AI38" i="7"/>
  <c r="AJ37" i="7"/>
  <c r="AI37" i="7"/>
  <c r="AJ36" i="7"/>
  <c r="AI36" i="7"/>
  <c r="AJ35" i="7"/>
  <c r="AI35" i="7"/>
  <c r="AJ34" i="7"/>
  <c r="AI34" i="7"/>
  <c r="AJ33" i="7"/>
  <c r="AI33" i="7"/>
  <c r="AJ32" i="7"/>
  <c r="AI32" i="7"/>
  <c r="AJ31" i="7"/>
  <c r="AI31" i="7"/>
  <c r="AJ30" i="7"/>
  <c r="AI30" i="7"/>
  <c r="AJ29" i="7"/>
  <c r="AI29" i="7"/>
  <c r="AJ28" i="7"/>
  <c r="AI28" i="7"/>
  <c r="AJ27" i="7"/>
  <c r="AI27" i="7"/>
  <c r="AJ26" i="7"/>
  <c r="AI26" i="7"/>
  <c r="AJ25" i="7"/>
  <c r="AI25" i="7"/>
  <c r="AJ24" i="7"/>
  <c r="AI24" i="7"/>
  <c r="AJ23" i="7"/>
  <c r="AI23" i="7"/>
  <c r="AJ22" i="7"/>
  <c r="AI22" i="7"/>
  <c r="AJ21" i="7"/>
  <c r="AI21" i="7"/>
  <c r="AJ20" i="7"/>
  <c r="AI20" i="7"/>
  <c r="AJ19" i="7"/>
  <c r="AI19" i="7"/>
  <c r="AJ18" i="7"/>
  <c r="AI18" i="7"/>
  <c r="AJ17" i="7"/>
  <c r="AI17" i="7"/>
  <c r="AJ16" i="7"/>
  <c r="AI16" i="7"/>
  <c r="AJ15" i="7"/>
  <c r="AI15" i="7"/>
  <c r="AJ14" i="7"/>
  <c r="AI14" i="7"/>
  <c r="AJ13" i="7"/>
  <c r="AI13" i="7"/>
  <c r="AJ12" i="7"/>
  <c r="AI12" i="7"/>
  <c r="AJ11" i="7"/>
  <c r="AI11" i="7"/>
  <c r="AJ10" i="7"/>
  <c r="AI10" i="7"/>
  <c r="AJ9" i="7"/>
  <c r="AI9" i="7"/>
  <c r="AJ8" i="7"/>
  <c r="AI8" i="7"/>
  <c r="AJ7" i="7"/>
  <c r="AI7" i="7"/>
  <c r="AJ6" i="7"/>
  <c r="AI6" i="7"/>
  <c r="AJ5" i="7"/>
  <c r="AI5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P7" i="21" l="1"/>
  <c r="P103" i="21"/>
  <c r="P199" i="21"/>
  <c r="AL169" i="18" s="1"/>
  <c r="P295" i="21"/>
  <c r="P343" i="21"/>
  <c r="P439" i="21"/>
  <c r="P535" i="21"/>
  <c r="AK172" i="18" s="1"/>
  <c r="H55" i="23"/>
  <c r="AC178" i="18" s="1"/>
  <c r="H151" i="23"/>
  <c r="AB179" i="18" s="1"/>
  <c r="H247" i="23"/>
  <c r="H343" i="23"/>
  <c r="Z181" i="18" s="1"/>
  <c r="H439" i="23"/>
  <c r="H487" i="23"/>
  <c r="H535" i="23"/>
  <c r="H7" i="22"/>
  <c r="H31" i="22"/>
  <c r="H79" i="22"/>
  <c r="Y181" i="18" s="1"/>
  <c r="H103" i="22"/>
  <c r="P7" i="22"/>
  <c r="AG178" i="18" s="1"/>
  <c r="P31" i="22"/>
  <c r="P79" i="22"/>
  <c r="P103" i="22"/>
  <c r="P127" i="21"/>
  <c r="P223" i="21"/>
  <c r="P367" i="21"/>
  <c r="P463" i="21"/>
  <c r="P559" i="21"/>
  <c r="AL172" i="18" s="1"/>
  <c r="H31" i="23"/>
  <c r="H127" i="23"/>
  <c r="AA179" i="18" s="1"/>
  <c r="H223" i="23"/>
  <c r="H319" i="23"/>
  <c r="AD180" i="18" s="1"/>
  <c r="H415" i="23"/>
  <c r="AC181" i="18" s="1"/>
  <c r="H511" i="23"/>
  <c r="H7" i="23"/>
  <c r="H103" i="23"/>
  <c r="H199" i="23"/>
  <c r="H295" i="23"/>
  <c r="AC180" i="18" s="1"/>
  <c r="H391" i="23"/>
  <c r="AB181" i="18" s="1"/>
  <c r="H79" i="23"/>
  <c r="H175" i="23"/>
  <c r="H271" i="23"/>
  <c r="AB180" i="18" s="1"/>
  <c r="H367" i="23"/>
  <c r="H463" i="23"/>
  <c r="Z182" i="18" s="1"/>
  <c r="H559" i="23"/>
  <c r="P31" i="21"/>
  <c r="P79" i="21"/>
  <c r="AL168" i="18" s="1"/>
  <c r="P175" i="21"/>
  <c r="AK169" i="18" s="1"/>
  <c r="P271" i="21"/>
  <c r="P415" i="21"/>
  <c r="P511" i="21"/>
  <c r="AJ172" i="18" s="1"/>
  <c r="P55" i="21"/>
  <c r="P151" i="21"/>
  <c r="P247" i="21"/>
  <c r="AI170" i="18" s="1"/>
  <c r="P391" i="21"/>
  <c r="AJ171" i="18" s="1"/>
  <c r="P487" i="21"/>
  <c r="H223" i="21"/>
  <c r="H247" i="21"/>
  <c r="AA170" i="18" s="1"/>
  <c r="H271" i="21"/>
  <c r="H295" i="21"/>
  <c r="H319" i="21"/>
  <c r="AD170" i="18" s="1"/>
  <c r="H343" i="21"/>
  <c r="Z171" i="18" s="1"/>
  <c r="H367" i="21"/>
  <c r="AA171" i="18" s="1"/>
  <c r="H391" i="21"/>
  <c r="H415" i="21"/>
  <c r="H439" i="21"/>
  <c r="AD171" i="18" s="1"/>
  <c r="H463" i="21"/>
  <c r="H487" i="21"/>
  <c r="AA172" i="18" s="1"/>
  <c r="H511" i="21"/>
  <c r="AB172" i="18" s="1"/>
  <c r="H535" i="21"/>
  <c r="AC172" i="18" s="1"/>
  <c r="H559" i="21"/>
  <c r="P103" i="20"/>
  <c r="AG172" i="18" s="1"/>
  <c r="P31" i="20"/>
  <c r="P79" i="20"/>
  <c r="H103" i="20"/>
  <c r="Y172" i="18" s="1"/>
  <c r="AG179" i="18"/>
  <c r="AJ169" i="18"/>
  <c r="AI172" i="18"/>
  <c r="AK170" i="18"/>
  <c r="AJ170" i="18"/>
  <c r="AK171" i="18"/>
  <c r="AJ168" i="18"/>
  <c r="AH170" i="18"/>
  <c r="AI171" i="18"/>
  <c r="AD172" i="18"/>
  <c r="P7" i="20"/>
  <c r="AG168" i="18" s="1"/>
  <c r="AB182" i="18"/>
  <c r="N3" i="4"/>
  <c r="P3" i="4"/>
  <c r="R3" i="4"/>
  <c r="T3" i="4"/>
  <c r="F3" i="4"/>
  <c r="H3" i="4"/>
  <c r="J3" i="4"/>
  <c r="D3" i="4"/>
  <c r="AA182" i="18"/>
  <c r="AD178" i="18"/>
  <c r="AA180" i="18"/>
  <c r="Z180" i="18"/>
  <c r="AA178" i="18"/>
  <c r="AD179" i="18"/>
  <c r="AD181" i="18"/>
  <c r="AB178" i="18"/>
  <c r="AC179" i="18"/>
  <c r="AD182" i="18"/>
  <c r="Z170" i="18"/>
  <c r="AB170" i="18"/>
  <c r="AC170" i="18"/>
  <c r="AJ3" i="7"/>
  <c r="J3" i="7"/>
  <c r="AA181" i="18"/>
  <c r="AI168" i="18"/>
  <c r="AH171" i="18"/>
  <c r="AH172" i="18"/>
  <c r="AH169" i="18"/>
  <c r="AL171" i="18"/>
  <c r="AK168" i="18"/>
  <c r="H127" i="21"/>
  <c r="H175" i="21"/>
  <c r="AC169" i="18" s="1"/>
  <c r="H103" i="21"/>
  <c r="Z169" i="18" s="1"/>
  <c r="H151" i="21"/>
  <c r="AB169" i="18" s="1"/>
  <c r="H199" i="21"/>
  <c r="AD169" i="18" s="1"/>
  <c r="AG182" i="18"/>
  <c r="Y171" i="18"/>
  <c r="H31" i="20"/>
  <c r="Y169" i="18" s="1"/>
  <c r="AG181" i="18"/>
  <c r="AC171" i="18"/>
  <c r="Z172" i="18"/>
  <c r="AB171" i="18"/>
  <c r="AG171" i="18"/>
  <c r="AL181" i="18"/>
  <c r="AK182" i="18"/>
  <c r="AC182" i="18"/>
  <c r="AG170" i="18"/>
  <c r="AK180" i="18"/>
  <c r="AH182" i="18"/>
  <c r="AL182" i="18"/>
  <c r="AH180" i="18"/>
  <c r="AK181" i="18"/>
  <c r="AJ182" i="18"/>
  <c r="AG180" i="18"/>
  <c r="Y180" i="18"/>
  <c r="Y170" i="18"/>
  <c r="J105" i="7"/>
  <c r="AK178" i="18"/>
  <c r="AJ179" i="18"/>
  <c r="AI180" i="18"/>
  <c r="AH181" i="18"/>
  <c r="Y179" i="18"/>
  <c r="AK179" i="18"/>
  <c r="AI181" i="18"/>
  <c r="AL178" i="18"/>
  <c r="AJ180" i="18"/>
  <c r="AI178" i="18"/>
  <c r="AL179" i="18"/>
  <c r="AJ181" i="18"/>
  <c r="AI182" i="18"/>
  <c r="AJ178" i="18"/>
  <c r="AI179" i="18"/>
  <c r="AL180" i="18"/>
  <c r="H7" i="21"/>
  <c r="AA168" i="18" s="1"/>
  <c r="H55" i="21"/>
  <c r="AC168" i="18" s="1"/>
  <c r="H31" i="21"/>
  <c r="AB168" i="18" s="1"/>
  <c r="H79" i="21"/>
  <c r="AD168" i="18" s="1"/>
  <c r="AL170" i="18"/>
  <c r="Y178" i="18"/>
  <c r="Y182" i="18"/>
  <c r="H7" i="20"/>
  <c r="Y168" i="18" s="1"/>
  <c r="AG169" i="18"/>
  <c r="O3" i="16"/>
  <c r="AH179" i="18" s="1"/>
  <c r="G3" i="16"/>
  <c r="Z179" i="18" s="1"/>
  <c r="O3" i="15"/>
  <c r="AI169" i="18" s="1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S25" i="6" s="1"/>
  <c r="R24" i="6"/>
  <c r="R23" i="6"/>
  <c r="R22" i="6"/>
  <c r="R21" i="6"/>
  <c r="R20" i="6"/>
  <c r="R19" i="6"/>
  <c r="S19" i="6" s="1"/>
  <c r="R18" i="6"/>
  <c r="R17" i="6"/>
  <c r="R16" i="6"/>
  <c r="R15" i="6"/>
  <c r="R14" i="6"/>
  <c r="R13" i="6"/>
  <c r="S13" i="6" s="1"/>
  <c r="R12" i="6"/>
  <c r="R11" i="6"/>
  <c r="R10" i="6"/>
  <c r="R9" i="6"/>
  <c r="R8" i="6"/>
  <c r="R7" i="6"/>
  <c r="S7" i="6" s="1"/>
  <c r="R6" i="6"/>
  <c r="R5" i="6"/>
  <c r="R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O23" i="6" s="1"/>
  <c r="N22" i="6"/>
  <c r="N21" i="6"/>
  <c r="N20" i="6"/>
  <c r="N19" i="6"/>
  <c r="N18" i="6"/>
  <c r="N17" i="6"/>
  <c r="N16" i="6"/>
  <c r="N15" i="6"/>
  <c r="O15" i="6" s="1"/>
  <c r="N14" i="6"/>
  <c r="N13" i="6"/>
  <c r="N12" i="6"/>
  <c r="N11" i="6"/>
  <c r="O11" i="6" s="1"/>
  <c r="N10" i="6"/>
  <c r="N9" i="6"/>
  <c r="N8" i="6"/>
  <c r="N7" i="6"/>
  <c r="N6" i="6"/>
  <c r="N5" i="6"/>
  <c r="N4" i="6"/>
  <c r="T3" i="6"/>
  <c r="R3" i="6"/>
  <c r="P3" i="6"/>
  <c r="N3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I3" i="6" s="1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E5" i="6" s="1"/>
  <c r="D4" i="6"/>
  <c r="E4" i="6" s="1"/>
  <c r="D3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S204" i="8"/>
  <c r="T203" i="8"/>
  <c r="S203" i="8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4" i="8"/>
  <c r="E7" i="6" l="1"/>
  <c r="S3" i="6"/>
  <c r="O8" i="6"/>
  <c r="O20" i="6"/>
  <c r="O32" i="6"/>
  <c r="O44" i="6"/>
  <c r="O56" i="6"/>
  <c r="O68" i="6"/>
  <c r="O80" i="6"/>
  <c r="O92" i="6"/>
  <c r="S6" i="6"/>
  <c r="S12" i="6"/>
  <c r="S18" i="6"/>
  <c r="S24" i="6"/>
  <c r="S36" i="6"/>
  <c r="S48" i="6"/>
  <c r="S60" i="6"/>
  <c r="S72" i="6"/>
  <c r="S84" i="6"/>
  <c r="S96" i="6"/>
  <c r="S31" i="6"/>
  <c r="S43" i="6"/>
  <c r="S55" i="6"/>
  <c r="S67" i="6"/>
  <c r="S79" i="6"/>
  <c r="S91" i="6"/>
  <c r="S103" i="6"/>
  <c r="O4" i="6"/>
  <c r="O16" i="6"/>
  <c r="O28" i="6"/>
  <c r="O40" i="6"/>
  <c r="O52" i="6"/>
  <c r="O64" i="6"/>
  <c r="O76" i="6"/>
  <c r="O88" i="6"/>
  <c r="O100" i="6"/>
  <c r="S8" i="6"/>
  <c r="S14" i="6"/>
  <c r="S20" i="6"/>
  <c r="S26" i="6"/>
  <c r="S32" i="6"/>
  <c r="S44" i="6"/>
  <c r="S56" i="6"/>
  <c r="S68" i="6"/>
  <c r="S80" i="6"/>
  <c r="S92" i="6"/>
  <c r="S9" i="6"/>
  <c r="S15" i="6"/>
  <c r="S21" i="6"/>
  <c r="S27" i="6"/>
  <c r="S39" i="6"/>
  <c r="S51" i="6"/>
  <c r="S63" i="6"/>
  <c r="S75" i="6"/>
  <c r="S87" i="6"/>
  <c r="S99" i="6"/>
  <c r="O3" i="6"/>
  <c r="O12" i="6"/>
  <c r="O24" i="6"/>
  <c r="O36" i="6"/>
  <c r="O48" i="6"/>
  <c r="O60" i="6"/>
  <c r="O72" i="6"/>
  <c r="O84" i="6"/>
  <c r="O96" i="6"/>
  <c r="S4" i="6"/>
  <c r="S10" i="6"/>
  <c r="S16" i="6"/>
  <c r="S22" i="6"/>
  <c r="S28" i="6"/>
  <c r="S40" i="6"/>
  <c r="S52" i="6"/>
  <c r="S64" i="6"/>
  <c r="S76" i="6"/>
  <c r="S88" i="6"/>
  <c r="S100" i="6"/>
  <c r="O7" i="6"/>
  <c r="O19" i="6"/>
  <c r="S5" i="6"/>
  <c r="S11" i="6"/>
  <c r="S17" i="6"/>
  <c r="S23" i="6"/>
  <c r="S35" i="6"/>
  <c r="S47" i="6"/>
  <c r="S59" i="6"/>
  <c r="S71" i="6"/>
  <c r="S83" i="6"/>
  <c r="S95" i="6"/>
  <c r="O5" i="6"/>
  <c r="O9" i="6"/>
  <c r="O13" i="6"/>
  <c r="O17" i="6"/>
  <c r="O21" i="6"/>
  <c r="O25" i="6"/>
  <c r="O29" i="6"/>
  <c r="O33" i="6"/>
  <c r="O37" i="6"/>
  <c r="O41" i="6"/>
  <c r="O45" i="6"/>
  <c r="O49" i="6"/>
  <c r="O53" i="6"/>
  <c r="O57" i="6"/>
  <c r="O61" i="6"/>
  <c r="O65" i="6"/>
  <c r="O69" i="6"/>
  <c r="O73" i="6"/>
  <c r="O77" i="6"/>
  <c r="O81" i="6"/>
  <c r="O85" i="6"/>
  <c r="O89" i="6"/>
  <c r="O93" i="6"/>
  <c r="O97" i="6"/>
  <c r="O101" i="6"/>
  <c r="S29" i="6"/>
  <c r="S33" i="6"/>
  <c r="S37" i="6"/>
  <c r="S41" i="6"/>
  <c r="S45" i="6"/>
  <c r="S49" i="6"/>
  <c r="S53" i="6"/>
  <c r="S57" i="6"/>
  <c r="S61" i="6"/>
  <c r="S65" i="6"/>
  <c r="S69" i="6"/>
  <c r="S73" i="6"/>
  <c r="S77" i="6"/>
  <c r="S81" i="6"/>
  <c r="S85" i="6"/>
  <c r="S89" i="6"/>
  <c r="S93" i="6"/>
  <c r="S97" i="6"/>
  <c r="S101" i="6"/>
  <c r="O6" i="6"/>
  <c r="O10" i="6"/>
  <c r="O14" i="6"/>
  <c r="O18" i="6"/>
  <c r="O22" i="6"/>
  <c r="O26" i="6"/>
  <c r="O30" i="6"/>
  <c r="O34" i="6"/>
  <c r="O38" i="6"/>
  <c r="O42" i="6"/>
  <c r="O46" i="6"/>
  <c r="O50" i="6"/>
  <c r="O54" i="6"/>
  <c r="O58" i="6"/>
  <c r="O62" i="6"/>
  <c r="O66" i="6"/>
  <c r="O70" i="6"/>
  <c r="O74" i="6"/>
  <c r="O78" i="6"/>
  <c r="O82" i="6"/>
  <c r="O86" i="6"/>
  <c r="O90" i="6"/>
  <c r="O94" i="6"/>
  <c r="O98" i="6"/>
  <c r="O102" i="6"/>
  <c r="S30" i="6"/>
  <c r="S34" i="6"/>
  <c r="S38" i="6"/>
  <c r="S42" i="6"/>
  <c r="S46" i="6"/>
  <c r="S50" i="6"/>
  <c r="S54" i="6"/>
  <c r="S58" i="6"/>
  <c r="S62" i="6"/>
  <c r="S66" i="6"/>
  <c r="S70" i="6"/>
  <c r="S74" i="6"/>
  <c r="S78" i="6"/>
  <c r="S82" i="6"/>
  <c r="S86" i="6"/>
  <c r="S90" i="6"/>
  <c r="S94" i="6"/>
  <c r="S98" i="6"/>
  <c r="S102" i="6"/>
  <c r="O27" i="6"/>
  <c r="O31" i="6"/>
  <c r="O35" i="6"/>
  <c r="O39" i="6"/>
  <c r="O43" i="6"/>
  <c r="O47" i="6"/>
  <c r="O51" i="6"/>
  <c r="O55" i="6"/>
  <c r="O59" i="6"/>
  <c r="O63" i="6"/>
  <c r="O67" i="6"/>
  <c r="O71" i="6"/>
  <c r="O75" i="6"/>
  <c r="O79" i="6"/>
  <c r="O83" i="6"/>
  <c r="O87" i="6"/>
  <c r="O91" i="6"/>
  <c r="O95" i="6"/>
  <c r="O99" i="6"/>
  <c r="O103" i="6"/>
  <c r="E15" i="6"/>
  <c r="E23" i="6"/>
  <c r="E31" i="6"/>
  <c r="E39" i="6"/>
  <c r="E47" i="6"/>
  <c r="E55" i="6"/>
  <c r="E63" i="6"/>
  <c r="E71" i="6"/>
  <c r="E79" i="6"/>
  <c r="E87" i="6"/>
  <c r="E95" i="6"/>
  <c r="E103" i="6"/>
  <c r="I5" i="6"/>
  <c r="I13" i="6"/>
  <c r="I21" i="6"/>
  <c r="I29" i="6"/>
  <c r="I37" i="6"/>
  <c r="I45" i="6"/>
  <c r="I53" i="6"/>
  <c r="I61" i="6"/>
  <c r="I69" i="6"/>
  <c r="I77" i="6"/>
  <c r="I85" i="6"/>
  <c r="I93" i="6"/>
  <c r="I101" i="6"/>
  <c r="E12" i="6"/>
  <c r="E20" i="6"/>
  <c r="E28" i="6"/>
  <c r="E36" i="6"/>
  <c r="E44" i="6"/>
  <c r="E52" i="6"/>
  <c r="E60" i="6"/>
  <c r="E68" i="6"/>
  <c r="E76" i="6"/>
  <c r="E84" i="6"/>
  <c r="E92" i="6"/>
  <c r="E100" i="6"/>
  <c r="I10" i="6"/>
  <c r="I18" i="6"/>
  <c r="I26" i="6"/>
  <c r="I34" i="6"/>
  <c r="I42" i="6"/>
  <c r="I50" i="6"/>
  <c r="I58" i="6"/>
  <c r="I66" i="6"/>
  <c r="I74" i="6"/>
  <c r="I82" i="6"/>
  <c r="I90" i="6"/>
  <c r="I98" i="6"/>
  <c r="E9" i="6"/>
  <c r="E17" i="6"/>
  <c r="E25" i="6"/>
  <c r="E33" i="6"/>
  <c r="E41" i="6"/>
  <c r="E49" i="6"/>
  <c r="E57" i="6"/>
  <c r="E65" i="6"/>
  <c r="E73" i="6"/>
  <c r="E81" i="6"/>
  <c r="E89" i="6"/>
  <c r="E97" i="6"/>
  <c r="I7" i="6"/>
  <c r="I15" i="6"/>
  <c r="I23" i="6"/>
  <c r="I31" i="6"/>
  <c r="I39" i="6"/>
  <c r="I47" i="6"/>
  <c r="I55" i="6"/>
  <c r="I63" i="6"/>
  <c r="I71" i="6"/>
  <c r="I79" i="6"/>
  <c r="I87" i="6"/>
  <c r="I95" i="6"/>
  <c r="D182" i="18"/>
  <c r="G168" i="18"/>
  <c r="B171" i="18"/>
  <c r="B172" i="18"/>
  <c r="E10" i="6"/>
  <c r="E18" i="6"/>
  <c r="E26" i="6"/>
  <c r="E34" i="6"/>
  <c r="E42" i="6"/>
  <c r="E50" i="6"/>
  <c r="E58" i="6"/>
  <c r="E66" i="6"/>
  <c r="E74" i="6"/>
  <c r="E82" i="6"/>
  <c r="E90" i="6"/>
  <c r="E98" i="6"/>
  <c r="I8" i="6"/>
  <c r="I16" i="6"/>
  <c r="I24" i="6"/>
  <c r="I32" i="6"/>
  <c r="I40" i="6"/>
  <c r="I48" i="6"/>
  <c r="I56" i="6"/>
  <c r="I64" i="6"/>
  <c r="I72" i="6"/>
  <c r="I80" i="6"/>
  <c r="I88" i="6"/>
  <c r="I96" i="6"/>
  <c r="E3" i="6"/>
  <c r="E11" i="6"/>
  <c r="E19" i="6"/>
  <c r="E27" i="6"/>
  <c r="E35" i="6"/>
  <c r="E43" i="6"/>
  <c r="E51" i="6"/>
  <c r="E59" i="6"/>
  <c r="E67" i="6"/>
  <c r="E75" i="6"/>
  <c r="E83" i="6"/>
  <c r="E91" i="6"/>
  <c r="E99" i="6"/>
  <c r="I9" i="6"/>
  <c r="I17" i="6"/>
  <c r="I25" i="6"/>
  <c r="I33" i="6"/>
  <c r="I41" i="6"/>
  <c r="I49" i="6"/>
  <c r="I57" i="6"/>
  <c r="I65" i="6"/>
  <c r="I73" i="6"/>
  <c r="I81" i="6"/>
  <c r="I89" i="6"/>
  <c r="I97" i="6"/>
  <c r="E13" i="6"/>
  <c r="E21" i="6"/>
  <c r="E29" i="6"/>
  <c r="E37" i="6"/>
  <c r="E45" i="6"/>
  <c r="E53" i="6"/>
  <c r="E61" i="6"/>
  <c r="E69" i="6"/>
  <c r="E77" i="6"/>
  <c r="E85" i="6"/>
  <c r="E93" i="6"/>
  <c r="E101" i="6"/>
  <c r="I11" i="6"/>
  <c r="I19" i="6"/>
  <c r="I27" i="6"/>
  <c r="I35" i="6"/>
  <c r="I43" i="6"/>
  <c r="I51" i="6"/>
  <c r="I59" i="6"/>
  <c r="I67" i="6"/>
  <c r="I75" i="6"/>
  <c r="I83" i="6"/>
  <c r="I91" i="6"/>
  <c r="I99" i="6"/>
  <c r="E6" i="6"/>
  <c r="E14" i="6"/>
  <c r="E22" i="6"/>
  <c r="E30" i="6"/>
  <c r="E38" i="6"/>
  <c r="E46" i="6"/>
  <c r="E54" i="6"/>
  <c r="E62" i="6"/>
  <c r="E70" i="6"/>
  <c r="E78" i="6"/>
  <c r="E86" i="6"/>
  <c r="E94" i="6"/>
  <c r="E102" i="6"/>
  <c r="I4" i="6"/>
  <c r="I12" i="6"/>
  <c r="I20" i="6"/>
  <c r="I28" i="6"/>
  <c r="I36" i="6"/>
  <c r="I44" i="6"/>
  <c r="I52" i="6"/>
  <c r="I60" i="6"/>
  <c r="I68" i="6"/>
  <c r="I76" i="6"/>
  <c r="I84" i="6"/>
  <c r="I92" i="6"/>
  <c r="I100" i="6"/>
  <c r="E8" i="6"/>
  <c r="E16" i="6"/>
  <c r="E24" i="6"/>
  <c r="E32" i="6"/>
  <c r="E40" i="6"/>
  <c r="E48" i="6"/>
  <c r="E56" i="6"/>
  <c r="E64" i="6"/>
  <c r="E72" i="6"/>
  <c r="E80" i="6"/>
  <c r="E88" i="6"/>
  <c r="E96" i="6"/>
  <c r="I6" i="6"/>
  <c r="I14" i="6"/>
  <c r="I22" i="6"/>
  <c r="I30" i="6"/>
  <c r="I38" i="6"/>
  <c r="I46" i="6"/>
  <c r="I54" i="6"/>
  <c r="I62" i="6"/>
  <c r="I70" i="6"/>
  <c r="I78" i="6"/>
  <c r="I86" i="6"/>
  <c r="I94" i="6"/>
  <c r="S3" i="8"/>
  <c r="I3" i="8"/>
  <c r="C181" i="18"/>
  <c r="G181" i="18"/>
  <c r="F182" i="18"/>
  <c r="C172" i="18"/>
  <c r="B170" i="18"/>
  <c r="C182" i="18"/>
  <c r="G182" i="18"/>
  <c r="G180" i="18"/>
  <c r="F178" i="18"/>
  <c r="B180" i="18"/>
  <c r="R105" i="6"/>
  <c r="N105" i="6"/>
  <c r="H105" i="6"/>
  <c r="H106" i="6"/>
  <c r="D106" i="6"/>
  <c r="D105" i="6"/>
  <c r="N106" i="6"/>
  <c r="R106" i="6"/>
  <c r="G178" i="18"/>
  <c r="D181" i="18"/>
  <c r="E178" i="18"/>
  <c r="F181" i="18"/>
  <c r="E170" i="18"/>
  <c r="C180" i="18"/>
  <c r="B179" i="18"/>
  <c r="D179" i="18"/>
  <c r="E182" i="18"/>
  <c r="D180" i="18"/>
  <c r="E179" i="18"/>
  <c r="G170" i="18"/>
  <c r="C169" i="18"/>
  <c r="F168" i="18"/>
  <c r="D170" i="18"/>
  <c r="G179" i="18"/>
  <c r="F179" i="18"/>
  <c r="F170" i="18"/>
  <c r="E180" i="18"/>
  <c r="E181" i="18"/>
  <c r="D178" i="18"/>
  <c r="F180" i="18"/>
  <c r="C179" i="18"/>
  <c r="E172" i="18"/>
  <c r="F172" i="18"/>
  <c r="E171" i="18"/>
  <c r="D172" i="18"/>
  <c r="C171" i="18"/>
  <c r="D171" i="18"/>
  <c r="C170" i="18"/>
  <c r="G172" i="18"/>
  <c r="F169" i="18"/>
  <c r="G169" i="18"/>
  <c r="E169" i="18"/>
  <c r="G171" i="18"/>
  <c r="F171" i="18"/>
  <c r="E168" i="18"/>
  <c r="D168" i="18"/>
  <c r="B182" i="18"/>
  <c r="B178" i="18"/>
  <c r="B181" i="18"/>
  <c r="B168" i="18"/>
  <c r="B169" i="18"/>
  <c r="G3" i="15" l="1"/>
  <c r="AA169" i="18" s="1"/>
  <c r="D169" i="18" s="1"/>
  <c r="D7" i="26"/>
  <c r="D6" i="26" s="1"/>
  <c r="F7" i="26"/>
  <c r="F6" i="2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MT3H-0113_ConversionLoss_and_Isolation_A_+20dBm" type="6" refreshedVersion="6" background="1" saveData="1">
    <textPr codePage="437" sourceFile="S:\Agilent Network Analyzer\Mixers-Catalog\MT3\MT3H-0113_Datasheetfiles\MT3H-0113_ConversionLoss_and_Isolation_A_+20dBm.csv" tab="0" comma="1">
      <textFields count="4">
        <textField/>
        <textField/>
        <textField/>
        <textField/>
      </textFields>
    </textPr>
  </connection>
  <connection id="12" xr16:uid="{00000000-0015-0000-FFFF-FFFF0B000000}" name="MT3H-0113_ConversionLoss_and_Isolation_B" type="6" refreshedVersion="6" background="1" saveData="1">
    <textPr codePage="437" sourceFile="S:\Agilent Network Analyzer\Mixers-Catalog\MT3\MT3H-0113_Datasheetfiles\MT3H-0113_ConversionLoss_and_Isolation_B.csv" tab="0" comma="1">
      <textFields count="4">
        <textField/>
        <textField/>
        <textField/>
        <textField/>
      </textFields>
    </textPr>
  </connection>
  <connection id="13" xr16:uid="{00000000-0015-0000-FFFF-FFFF0C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4" xr16:uid="{00000000-0015-0000-FFFF-FFFF0D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5" xr16:uid="{00000000-0015-0000-FFFF-FFFF0E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6" xr16:uid="{00000000-0015-0000-FFFF-FFFF0F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7" xr16:uid="{00000000-0015-0000-FFFF-FFFF10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8" xr16:uid="{00000000-0015-0000-FFFF-FFFF11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<sst xmlns="http://schemas.openxmlformats.org/spreadsheetml/2006/main" count="1965" uniqueCount="353">
  <si>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</si>
  <si>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</si>
  <si>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</si>
  <si>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</si>
  <si>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</si>
  <si>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</si>
  <si>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</si>
  <si>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</si>
  <si>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</si>
  <si>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</si>
  <si>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</si>
  <si>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</si>
  <si>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</si>
  <si>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</si>
  <si>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</si>
  <si>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</si>
  <si>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</si>
  <si>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</si>
  <si>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>BEGIN CH2_DATA</t>
  </si>
  <si>
    <t>Freq(Hz)</t>
  </si>
  <si>
    <t>Calculated number in red is for -10 dBm</t>
  </si>
  <si>
    <t>END</t>
  </si>
  <si>
    <t>BEGIN CH3_DATA</t>
  </si>
  <si>
    <t>BEGIN CH4_DATA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</si>
  <si>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</si>
  <si>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</si>
  <si>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</si>
  <si>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</si>
  <si>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</si>
  <si>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</si>
  <si>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</si>
  <si>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</si>
  <si>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</si>
  <si>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</si>
  <si>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</si>
  <si>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</si>
  <si>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</si>
  <si>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</si>
  <si>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</si>
  <si>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</si>
  <si>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</si>
  <si>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</si>
  <si>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</si>
  <si>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</si>
  <si>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</si>
  <si>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</si>
  <si>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</si>
  <si>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</si>
  <si>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</si>
  <si>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</si>
  <si>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</si>
  <si>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</si>
  <si>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</si>
  <si>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</si>
  <si>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</si>
  <si>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</si>
  <si>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</si>
  <si>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</si>
  <si>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</si>
  <si>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</si>
  <si>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</si>
  <si>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</si>
  <si>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</si>
  <si>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</si>
  <si>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</si>
  <si>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</si>
  <si>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</si>
  <si>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</si>
  <si>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</si>
  <si>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</si>
  <si>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</si>
  <si>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</si>
  <si>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</si>
  <si>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</si>
  <si>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</si>
  <si>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</si>
  <si>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</si>
  <si>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</si>
  <si>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</si>
  <si>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</si>
  <si>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</si>
  <si>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</si>
  <si>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</si>
  <si>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</si>
  <si>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</si>
  <si>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</si>
  <si>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</si>
  <si>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</si>
  <si>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</si>
  <si>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</si>
  <si>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</si>
  <si>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</si>
  <si>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</si>
  <si>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</si>
  <si>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</si>
  <si>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</si>
  <si>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</si>
  <si>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N5242A</t>
  </si>
  <si>
    <t>!Source: Standard</t>
  </si>
  <si>
    <t>BEGIN CH1_DATA</t>
  </si>
  <si>
    <t>Conv. Loss Log Mag(dB)</t>
  </si>
  <si>
    <t>LO Return Loss Log Mag(dB)</t>
  </si>
  <si>
    <t>LO-RF Isolation Log Mag(dB)</t>
  </si>
  <si>
    <t>LO-IF Isolation Log Mag(dB)</t>
  </si>
  <si>
    <t>RF-IF Isolation Log Mag(dB)</t>
  </si>
  <si>
    <t>Calculated</t>
  </si>
  <si>
    <t>A Data -----&gt;</t>
  </si>
  <si>
    <t>B Data -----&gt;</t>
  </si>
  <si>
    <t>B Data ----&gt;</t>
  </si>
  <si>
    <t>PwrMain Log Mag(dBm)</t>
  </si>
  <si>
    <t>Pwr3 Log Mag(dBm)</t>
  </si>
  <si>
    <t>A Data ----&gt;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</si>
  <si>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</si>
  <si>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</si>
  <si>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</si>
  <si>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</si>
  <si>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</si>
  <si>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</si>
  <si>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</si>
  <si>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</si>
  <si>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</si>
  <si>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</si>
  <si>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</si>
  <si>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</si>
  <si>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</si>
  <si>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</si>
  <si>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</si>
  <si>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</si>
  <si>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</si>
  <si>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</si>
  <si>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</si>
  <si>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</si>
  <si>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</si>
  <si>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</si>
  <si>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</si>
  <si>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</si>
  <si>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</si>
  <si>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</si>
  <si>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</si>
  <si>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</si>
  <si>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</si>
  <si>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</si>
  <si>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</si>
  <si>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</si>
  <si>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</si>
  <si>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</si>
  <si>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</si>
  <si>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</si>
  <si>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</si>
  <si>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</si>
  <si>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</si>
  <si>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</si>
  <si>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</si>
  <si>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</si>
  <si>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</si>
  <si>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</si>
  <si>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</si>
  <si>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</si>
  <si>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</si>
  <si>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</si>
  <si>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</si>
  <si>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</si>
  <si>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</si>
  <si>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</si>
  <si>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</si>
  <si>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</si>
  <si>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</si>
  <si>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</si>
  <si>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</si>
  <si>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</si>
  <si>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</si>
  <si>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</si>
  <si>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</si>
  <si>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</si>
  <si>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</si>
  <si>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</si>
  <si>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</si>
  <si>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</si>
  <si>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</si>
  <si>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</si>
  <si>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</si>
  <si>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</si>
  <si>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</si>
  <si>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</si>
  <si>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</si>
  <si>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</si>
  <si>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</si>
  <si>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</si>
  <si>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</si>
  <si>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</si>
  <si>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</si>
  <si>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</si>
  <si>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</si>
  <si>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Remove 4X Traces if not applicable</t>
  </si>
  <si>
    <t>Remove 5X Traces if not applicable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</si>
  <si>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</si>
  <si>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</si>
  <si>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</si>
  <si>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</si>
  <si>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</si>
  <si>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</si>
  <si>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</si>
  <si>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</si>
  <si>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</si>
  <si>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Data is used</t>
  </si>
  <si>
    <t>two tabs</t>
  </si>
  <si>
    <t>for this tab</t>
  </si>
  <si>
    <t>and the</t>
  </si>
  <si>
    <t>following</t>
  </si>
  <si>
    <t>A.09.90.19</t>
  </si>
  <si>
    <t>!Agilent N5242A: A.09.90.19</t>
  </si>
  <si>
    <t>+20 dBm</t>
  </si>
  <si>
    <t>+18 dBm</t>
  </si>
  <si>
    <t>+16 dBm</t>
  </si>
  <si>
    <t>+14 dBm</t>
  </si>
  <si>
    <t>!Date: Wednesday</t>
  </si>
  <si>
    <t>Pin (dBm)</t>
  </si>
  <si>
    <t>+24 dBm</t>
  </si>
  <si>
    <t>+22 dBm</t>
  </si>
  <si>
    <t>A SqW Data -----&gt;</t>
  </si>
  <si>
    <t>B SqW Data -----&gt;</t>
  </si>
  <si>
    <t>A Configuration - Sine</t>
  </si>
  <si>
    <t>A Configuration - Square</t>
  </si>
  <si>
    <t>B Configuration - Square</t>
  </si>
  <si>
    <t>B Configuration - Sine</t>
  </si>
  <si>
    <t>Reference (dBm)</t>
  </si>
  <si>
    <t>LO (dBm)</t>
  </si>
  <si>
    <t>Output P1dB</t>
  </si>
  <si>
    <t>Input P1dB</t>
  </si>
  <si>
    <t>+1 dBm</t>
  </si>
  <si>
    <t>+25 dBm</t>
  </si>
  <si>
    <t>+19 dBm</t>
  </si>
  <si>
    <t>+13 dBm</t>
  </si>
  <si>
    <t>SqW Data ---&gt;</t>
  </si>
  <si>
    <t>Configuration A - Square Wave</t>
  </si>
  <si>
    <t>Configuration A - Sine Wave</t>
  </si>
  <si>
    <t xml:space="preserve"> Configuration B - Sine Wave</t>
  </si>
  <si>
    <t>Configuration B - Square Wave</t>
  </si>
  <si>
    <t>1Rx0L Log Mag(dB)</t>
  </si>
  <si>
    <t>2Rx0L Log Mag(dB)</t>
  </si>
  <si>
    <t>3Rx0L Log Mag(dB)</t>
  </si>
  <si>
    <t>1Rx0L dBc Log Mag(dB)</t>
  </si>
  <si>
    <t>2Rx0L dBc Log Mag(dB)</t>
  </si>
  <si>
    <t>3Rx0L dBc Log Mag(dB)</t>
  </si>
  <si>
    <t>+15 dBm</t>
  </si>
  <si>
    <t>+11 dBm</t>
  </si>
  <si>
    <t>+9 dBm</t>
  </si>
  <si>
    <t>+7 dBm</t>
  </si>
  <si>
    <t>+5 dBm</t>
  </si>
  <si>
    <t>RF Return Loss Log Mag(dB)</t>
  </si>
  <si>
    <t>+9dBm</t>
  </si>
  <si>
    <t>+7dBm</t>
  </si>
  <si>
    <t>+5dBm</t>
  </si>
  <si>
    <t xml:space="preserve"> March 01</t>
  </si>
  <si>
    <t>+17 dBm</t>
  </si>
  <si>
    <t>-5 dBm Data</t>
  </si>
  <si>
    <t>CL  Log Mag(dB)</t>
  </si>
  <si>
    <t>!Keysight Technologies</t>
  </si>
  <si>
    <t>OIP3 Log Mag(dBm)</t>
  </si>
  <si>
    <t>1LO-IF/RF Isolation Log Mag(dB)</t>
  </si>
  <si>
    <t>2LO-IF/RF Isolation Log Mag(dB)</t>
  </si>
  <si>
    <t>3LO-IF/RF Isolation Log Mag(dB)</t>
  </si>
  <si>
    <t>1Rx5L dBc Log Mag(dB)</t>
  </si>
  <si>
    <t>1Ix5L dBc Log Mag(dB)</t>
  </si>
  <si>
    <t>!Date: Thursday</t>
  </si>
  <si>
    <t>+11 dBm LO Log Mag(dB)</t>
  </si>
  <si>
    <t>IF CL-HSLO 4G-RF Log Mag(dB)</t>
  </si>
  <si>
    <t>IF RL-HSLO 4G-RF Log Mag(dB)</t>
  </si>
  <si>
    <t>IF CL-LSLO 12-RF Log Mag(dB)</t>
  </si>
  <si>
    <t>IF RL-LSLO 12-RF Log Mag(dB)</t>
  </si>
  <si>
    <t>4LO-IF/RF Isolation Log Mag(dB)</t>
  </si>
  <si>
    <t>4Rx0L Log Mag(dB)</t>
  </si>
  <si>
    <t>4Rx0L dBc Log Mag(dB)</t>
  </si>
  <si>
    <t>5Rx1L dBc Log Mag(dB)</t>
  </si>
  <si>
    <t>2Ix1L NO LO Cable Log Mag(dB)</t>
  </si>
  <si>
    <t>N5242B</t>
  </si>
  <si>
    <t>US57180237</t>
  </si>
  <si>
    <t>A.12.80.07</t>
  </si>
  <si>
    <t>+9 dBm LO Log Mag(dB)</t>
  </si>
  <si>
    <t>+3 dBm</t>
  </si>
  <si>
    <t>5LO-IF/RF Isolation Log Mag(dB)</t>
  </si>
  <si>
    <t>5Rx0L Log Mag(dB)</t>
  </si>
  <si>
    <t>5Rx0L dBc Log Mag(dB)</t>
  </si>
  <si>
    <t>!Date: Friday</t>
  </si>
  <si>
    <t>+17 dBm CL Log Mag(dB)</t>
  </si>
  <si>
    <t>+15 dBm LO Log Mag(dB)</t>
  </si>
  <si>
    <t>+13 dBm LO Log Mag(dB)</t>
  </si>
  <si>
    <t>IIP3 +17 dBm Log Mag(dBm)</t>
  </si>
  <si>
    <t>IIP3 +15 dBm Log Mag(dBm)</t>
  </si>
  <si>
    <t>IIP3 +13 dBm Log Mag(dBm)</t>
  </si>
  <si>
    <t>-5RF1-2 5RF3-5</t>
  </si>
  <si>
    <t>!Date: Tuesday</t>
  </si>
  <si>
    <t>-5RF1-2 5IF3-5</t>
  </si>
  <si>
    <t>-5IF1-2 5IF3-5</t>
  </si>
  <si>
    <t xml:space="preserve"> June 14</t>
  </si>
  <si>
    <t xml:space="preserve"> 2018 16:07:16</t>
  </si>
  <si>
    <t xml:space="preserve"> 2018 16:21:50</t>
  </si>
  <si>
    <t xml:space="preserve"> June 15</t>
  </si>
  <si>
    <t xml:space="preserve"> 2018 11:02:19</t>
  </si>
  <si>
    <t xml:space="preserve"> 2018 11:07:07</t>
  </si>
  <si>
    <t xml:space="preserve"> 2018 18:38:24</t>
  </si>
  <si>
    <t xml:space="preserve"> 2018 18:39:39</t>
  </si>
  <si>
    <t xml:space="preserve"> 2018 19:01:05</t>
  </si>
  <si>
    <t xml:space="preserve"> 2018 19:01:55</t>
  </si>
  <si>
    <t xml:space="preserve"> 2018 18:54:15</t>
  </si>
  <si>
    <t xml:space="preserve"> 2018 18:55:13</t>
  </si>
  <si>
    <t xml:space="preserve"> 2018 11:17:43</t>
  </si>
  <si>
    <t xml:space="preserve"> 2018 11:19:09</t>
  </si>
  <si>
    <t xml:space="preserve"> 2018 18:09:32</t>
  </si>
  <si>
    <t xml:space="preserve"> 2018 18:10:55</t>
  </si>
  <si>
    <t xml:space="preserve"> 2018 18:22:09</t>
  </si>
  <si>
    <t xml:space="preserve"> 2018 18:24:21</t>
  </si>
  <si>
    <t xml:space="preserve"> June 20</t>
  </si>
  <si>
    <t xml:space="preserve"> June 19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</si>
  <si>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</si>
  <si>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</si>
  <si>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</si>
  <si>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</si>
  <si>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</si>
  <si>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</si>
  <si>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</si>
  <si>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</si>
  <si>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</si>
  <si>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</si>
  <si>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</si>
  <si>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</si>
  <si>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</si>
  <si>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</si>
  <si>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CL &amp; Data</t>
  </si>
  <si>
    <t>H</t>
  </si>
  <si>
    <t>I</t>
  </si>
  <si>
    <t>IP3</t>
  </si>
  <si>
    <t>J</t>
  </si>
  <si>
    <t>Isolations</t>
  </si>
  <si>
    <t>B</t>
  </si>
  <si>
    <t>F</t>
  </si>
  <si>
    <t>Config B</t>
  </si>
  <si>
    <t>S</t>
  </si>
  <si>
    <t>AJ</t>
  </si>
  <si>
    <t>P</t>
  </si>
  <si>
    <t>LO to IF Isolation</t>
  </si>
  <si>
    <t>RF to IF Isolation</t>
  </si>
  <si>
    <t>IF Response</t>
  </si>
  <si>
    <t>R</t>
  </si>
  <si>
    <t>E</t>
  </si>
  <si>
    <t>O</t>
  </si>
  <si>
    <t>Conversion Loss vs. LO Power</t>
  </si>
  <si>
    <t>Input IP3 vs. LO Power</t>
  </si>
  <si>
    <t>CLvsLO</t>
  </si>
  <si>
    <t>G</t>
  </si>
  <si>
    <t>L</t>
  </si>
  <si>
    <t>M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</si>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</sst>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2" fillId="0" borderId="0" applyNumberFormat="0" applyFill="0" applyBorder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13" applyNumberFormat="0" applyAlignment="0" applyProtection="0"/>
    <xf numFmtId="0" fontId="20" fillId="11" borderId="14" applyNumberFormat="0" applyAlignment="0" applyProtection="0"/>
    <xf numFmtId="0" fontId="21" fillId="11" borderId="13" applyNumberFormat="0" applyAlignment="0" applyProtection="0"/>
    <xf numFmtId="0" fontId="22" fillId="0" borderId="15" applyNumberFormat="0" applyFill="0" applyAlignment="0" applyProtection="0"/>
    <xf numFmtId="0" fontId="23" fillId="12" borderId="16" applyNumberFormat="0" applyAlignment="0" applyProtection="0"/>
    <xf numFmtId="0" fontId="1" fillId="0" borderId="0" applyNumberFormat="0" applyFill="0" applyBorder="0" applyAlignment="0" applyProtection="0"/>
    <xf numFmtId="0" fontId="11" fillId="13" borderId="17" applyNumberFormat="0" applyFont="0" applyAlignment="0" applyProtection="0"/>
    <xf numFmtId="0" fontId="24" fillId="0" borderId="0" applyNumberFormat="0" applyFill="0" applyBorder="0" applyAlignment="0" applyProtection="0"/>
    <xf numFmtId="0" fontId="5" fillId="0" borderId="18" applyNumberFormat="0" applyFill="0" applyAlignment="0" applyProtection="0"/>
    <xf numFmtId="0" fontId="25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5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5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5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5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5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</cellStyleXfs>
  <cellXfs count="105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6" fillId="2" borderId="0" xfId="0" applyNumberFormat="1" applyFont="1" applyFill="1"/>
    <xf numFmtId="0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2" fontId="3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0" fillId="2" borderId="0" xfId="0" applyNumberFormat="1" applyFill="1"/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6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8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10" fillId="0" borderId="0" xfId="0" applyFo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  <xf numFmtId="0" fontId="0" fillId="3" borderId="0" xfId="0" quotePrefix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9" fillId="0" borderId="7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" fontId="9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91 MHz IF, LSLO (dB)</a:t>
            </a:r>
            <a:endParaRPr lang="en-US" sz="1000" baseline="30000"/>
          </a:p>
        </c:rich>
      </c:tx>
      <c:layout>
        <c:manualLayout>
          <c:xMode val="edge"/>
          <c:yMode val="edge"/>
          <c:x val="0.2900801089583043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'CL &amp; Data'!$I$4:$I$204</c:f>
              <c:numCache>
                <c:formatCode>General</c:formatCode>
                <c:ptCount val="201"/>
                <c:pt idx="0">
                  <c:v>-7.2164545000000002</c:v>
                </c:pt>
                <c:pt idx="1">
                  <c:v>-7.0054498000000001</c:v>
                </c:pt>
                <c:pt idx="2">
                  <c:v>-6.8984512999999996</c:v>
                </c:pt>
                <c:pt idx="3">
                  <c:v>-6.8937673999999998</c:v>
                </c:pt>
                <c:pt idx="4">
                  <c:v>-7.0050920999999997</c:v>
                </c:pt>
                <c:pt idx="5">
                  <c:v>-7.3586159000000002</c:v>
                </c:pt>
                <c:pt idx="6">
                  <c:v>-7.6559849</c:v>
                </c:pt>
                <c:pt idx="7">
                  <c:v>-7.8724933000000004</c:v>
                </c:pt>
                <c:pt idx="8">
                  <c:v>-8.0541058000000003</c:v>
                </c:pt>
                <c:pt idx="9">
                  <c:v>-8.1966047</c:v>
                </c:pt>
                <c:pt idx="10">
                  <c:v>-8.2462777999999997</c:v>
                </c:pt>
                <c:pt idx="11">
                  <c:v>-8.2820587000000003</c:v>
                </c:pt>
                <c:pt idx="12">
                  <c:v>-8.3528795000000002</c:v>
                </c:pt>
                <c:pt idx="13">
                  <c:v>-8.3526716000000008</c:v>
                </c:pt>
                <c:pt idx="14">
                  <c:v>-8.3362178999999994</c:v>
                </c:pt>
                <c:pt idx="15">
                  <c:v>-8.3231515999999992</c:v>
                </c:pt>
                <c:pt idx="16">
                  <c:v>-8.3589821000000004</c:v>
                </c:pt>
                <c:pt idx="17">
                  <c:v>-8.3393525999999998</c:v>
                </c:pt>
                <c:pt idx="18">
                  <c:v>-8.3222170000000002</c:v>
                </c:pt>
                <c:pt idx="19">
                  <c:v>-8.3287829999999996</c:v>
                </c:pt>
                <c:pt idx="20">
                  <c:v>-8.3647690000000008</c:v>
                </c:pt>
                <c:pt idx="21">
                  <c:v>-8.3566914000000008</c:v>
                </c:pt>
                <c:pt idx="22">
                  <c:v>-8.3124666000000005</c:v>
                </c:pt>
                <c:pt idx="23">
                  <c:v>-8.2364692999999995</c:v>
                </c:pt>
                <c:pt idx="24">
                  <c:v>-8.1603879999999993</c:v>
                </c:pt>
                <c:pt idx="25">
                  <c:v>-8.0849667000000007</c:v>
                </c:pt>
                <c:pt idx="26">
                  <c:v>-7.9937190999999999</c:v>
                </c:pt>
                <c:pt idx="27">
                  <c:v>-7.9197803000000002</c:v>
                </c:pt>
                <c:pt idx="28">
                  <c:v>-7.8779453999999998</c:v>
                </c:pt>
                <c:pt idx="29">
                  <c:v>-7.8643669999999997</c:v>
                </c:pt>
                <c:pt idx="30">
                  <c:v>-7.8368320000000002</c:v>
                </c:pt>
                <c:pt idx="31">
                  <c:v>-7.8019857000000004</c:v>
                </c:pt>
                <c:pt idx="32">
                  <c:v>-7.7838554000000002</c:v>
                </c:pt>
                <c:pt idx="33">
                  <c:v>-7.7743449</c:v>
                </c:pt>
                <c:pt idx="34">
                  <c:v>-7.7459787999999996</c:v>
                </c:pt>
                <c:pt idx="35">
                  <c:v>-7.7406940000000004</c:v>
                </c:pt>
                <c:pt idx="36">
                  <c:v>-7.7439041</c:v>
                </c:pt>
                <c:pt idx="37">
                  <c:v>-7.7565985</c:v>
                </c:pt>
                <c:pt idx="38">
                  <c:v>-7.7395911000000002</c:v>
                </c:pt>
                <c:pt idx="39">
                  <c:v>-7.7303709999999999</c:v>
                </c:pt>
                <c:pt idx="40">
                  <c:v>-7.7376404000000001</c:v>
                </c:pt>
                <c:pt idx="41">
                  <c:v>-7.7458872999999997</c:v>
                </c:pt>
                <c:pt idx="42">
                  <c:v>-7.7505430999999998</c:v>
                </c:pt>
                <c:pt idx="43">
                  <c:v>-7.7797928000000001</c:v>
                </c:pt>
                <c:pt idx="44">
                  <c:v>-7.8121815000000003</c:v>
                </c:pt>
                <c:pt idx="45">
                  <c:v>-7.8305945000000001</c:v>
                </c:pt>
                <c:pt idx="46">
                  <c:v>-7.8342814000000001</c:v>
                </c:pt>
                <c:pt idx="47">
                  <c:v>-7.8578510000000001</c:v>
                </c:pt>
                <c:pt idx="48">
                  <c:v>-7.9178614999999999</c:v>
                </c:pt>
                <c:pt idx="49">
                  <c:v>-7.9595751999999997</c:v>
                </c:pt>
                <c:pt idx="50">
                  <c:v>-8.0060500999999995</c:v>
                </c:pt>
                <c:pt idx="51">
                  <c:v>-8.0775757000000006</c:v>
                </c:pt>
                <c:pt idx="52">
                  <c:v>-8.1372747000000007</c:v>
                </c:pt>
                <c:pt idx="53">
                  <c:v>-8.1628589999999992</c:v>
                </c:pt>
                <c:pt idx="54">
                  <c:v>-8.1961641000000007</c:v>
                </c:pt>
                <c:pt idx="55">
                  <c:v>-8.2654113999999996</c:v>
                </c:pt>
                <c:pt idx="56">
                  <c:v>-8.3339472000000008</c:v>
                </c:pt>
                <c:pt idx="57">
                  <c:v>-8.3488530999999995</c:v>
                </c:pt>
                <c:pt idx="58">
                  <c:v>-8.3934946000000004</c:v>
                </c:pt>
                <c:pt idx="59">
                  <c:v>-8.4668436000000007</c:v>
                </c:pt>
                <c:pt idx="60">
                  <c:v>-8.4897518000000005</c:v>
                </c:pt>
                <c:pt idx="61">
                  <c:v>-8.4844483999999998</c:v>
                </c:pt>
                <c:pt idx="62">
                  <c:v>-8.5297108000000001</c:v>
                </c:pt>
                <c:pt idx="63">
                  <c:v>-8.5865431000000001</c:v>
                </c:pt>
                <c:pt idx="64">
                  <c:v>-8.5706720000000001</c:v>
                </c:pt>
                <c:pt idx="65">
                  <c:v>-8.5566940000000002</c:v>
                </c:pt>
                <c:pt idx="66">
                  <c:v>-8.5976639000000006</c:v>
                </c:pt>
                <c:pt idx="67">
                  <c:v>-8.6296166999999997</c:v>
                </c:pt>
                <c:pt idx="68">
                  <c:v>-8.5907716999999995</c:v>
                </c:pt>
                <c:pt idx="69">
                  <c:v>-8.6147013000000001</c:v>
                </c:pt>
                <c:pt idx="70">
                  <c:v>-8.6852999000000004</c:v>
                </c:pt>
                <c:pt idx="71">
                  <c:v>-8.6962832999999993</c:v>
                </c:pt>
                <c:pt idx="72">
                  <c:v>-8.6589612999999996</c:v>
                </c:pt>
                <c:pt idx="73">
                  <c:v>-8.6947183999999993</c:v>
                </c:pt>
                <c:pt idx="74">
                  <c:v>-8.7404422999999998</c:v>
                </c:pt>
                <c:pt idx="75">
                  <c:v>-8.7078047000000005</c:v>
                </c:pt>
                <c:pt idx="76">
                  <c:v>-8.6937598999999999</c:v>
                </c:pt>
                <c:pt idx="77">
                  <c:v>-8.7607508000000003</c:v>
                </c:pt>
                <c:pt idx="78">
                  <c:v>-8.7598103999999992</c:v>
                </c:pt>
                <c:pt idx="79">
                  <c:v>-8.7134218000000008</c:v>
                </c:pt>
                <c:pt idx="80">
                  <c:v>-8.6879910999999996</c:v>
                </c:pt>
                <c:pt idx="81">
                  <c:v>-8.7080383000000001</c:v>
                </c:pt>
                <c:pt idx="82">
                  <c:v>-8.6478710000000003</c:v>
                </c:pt>
                <c:pt idx="83">
                  <c:v>-8.5809431000000007</c:v>
                </c:pt>
                <c:pt idx="84">
                  <c:v>-8.5491667000000007</c:v>
                </c:pt>
                <c:pt idx="85">
                  <c:v>-8.5592041000000005</c:v>
                </c:pt>
                <c:pt idx="86">
                  <c:v>-8.4824429000000006</c:v>
                </c:pt>
                <c:pt idx="87">
                  <c:v>-8.4582119000000002</c:v>
                </c:pt>
                <c:pt idx="88">
                  <c:v>-8.4860868000000007</c:v>
                </c:pt>
                <c:pt idx="89">
                  <c:v>-8.5296059</c:v>
                </c:pt>
                <c:pt idx="90">
                  <c:v>-8.5263452999999991</c:v>
                </c:pt>
                <c:pt idx="91">
                  <c:v>-8.5932007000000006</c:v>
                </c:pt>
                <c:pt idx="92">
                  <c:v>-8.6940364999999993</c:v>
                </c:pt>
                <c:pt idx="93">
                  <c:v>-8.7938823999999993</c:v>
                </c:pt>
                <c:pt idx="94">
                  <c:v>-8.8450641999999995</c:v>
                </c:pt>
                <c:pt idx="95">
                  <c:v>-8.9167947999999999</c:v>
                </c:pt>
                <c:pt idx="96">
                  <c:v>-8.9957743000000008</c:v>
                </c:pt>
                <c:pt idx="97">
                  <c:v>-8.9987058999999991</c:v>
                </c:pt>
                <c:pt idx="98">
                  <c:v>-8.9738836000000006</c:v>
                </c:pt>
                <c:pt idx="99">
                  <c:v>-9.0062417999999997</c:v>
                </c:pt>
                <c:pt idx="100">
                  <c:v>-9.0278176999999999</c:v>
                </c:pt>
                <c:pt idx="101">
                  <c:v>-8.9955596999999994</c:v>
                </c:pt>
                <c:pt idx="102">
                  <c:v>-9.008832</c:v>
                </c:pt>
                <c:pt idx="103">
                  <c:v>-9.0158272000000004</c:v>
                </c:pt>
                <c:pt idx="104">
                  <c:v>-9.0021495999999992</c:v>
                </c:pt>
                <c:pt idx="105">
                  <c:v>-8.9583224999999995</c:v>
                </c:pt>
                <c:pt idx="106">
                  <c:v>-8.9592027999999999</c:v>
                </c:pt>
                <c:pt idx="107">
                  <c:v>-8.9307622999999996</c:v>
                </c:pt>
                <c:pt idx="108">
                  <c:v>-8.9175328999999994</c:v>
                </c:pt>
                <c:pt idx="109">
                  <c:v>-8.8719797000000007</c:v>
                </c:pt>
                <c:pt idx="110">
                  <c:v>-8.9002541999999991</c:v>
                </c:pt>
                <c:pt idx="111">
                  <c:v>-8.8901424000000002</c:v>
                </c:pt>
                <c:pt idx="112">
                  <c:v>-8.8877401000000003</c:v>
                </c:pt>
                <c:pt idx="113">
                  <c:v>-8.880846</c:v>
                </c:pt>
                <c:pt idx="114">
                  <c:v>-8.9129924999999997</c:v>
                </c:pt>
                <c:pt idx="115">
                  <c:v>-8.8784083999999996</c:v>
                </c:pt>
                <c:pt idx="116">
                  <c:v>-8.8575859000000001</c:v>
                </c:pt>
                <c:pt idx="117">
                  <c:v>-8.8597584000000005</c:v>
                </c:pt>
                <c:pt idx="118">
                  <c:v>-8.8930035000000007</c:v>
                </c:pt>
                <c:pt idx="119">
                  <c:v>-8.8799028</c:v>
                </c:pt>
                <c:pt idx="120">
                  <c:v>-8.9178485999999992</c:v>
                </c:pt>
                <c:pt idx="121">
                  <c:v>-8.9990272999999998</c:v>
                </c:pt>
                <c:pt idx="122">
                  <c:v>-9.0896597000000003</c:v>
                </c:pt>
                <c:pt idx="123">
                  <c:v>-9.0953379000000005</c:v>
                </c:pt>
                <c:pt idx="124">
                  <c:v>-9.1575804000000005</c:v>
                </c:pt>
                <c:pt idx="125">
                  <c:v>-9.2216520000000006</c:v>
                </c:pt>
                <c:pt idx="126">
                  <c:v>-9.2384004999999991</c:v>
                </c:pt>
                <c:pt idx="127">
                  <c:v>-9.2354813</c:v>
                </c:pt>
                <c:pt idx="128">
                  <c:v>-9.3134984999999997</c:v>
                </c:pt>
                <c:pt idx="129">
                  <c:v>-9.3582877999999994</c:v>
                </c:pt>
                <c:pt idx="130">
                  <c:v>-9.3978233000000007</c:v>
                </c:pt>
                <c:pt idx="131">
                  <c:v>-9.4408855000000003</c:v>
                </c:pt>
                <c:pt idx="132">
                  <c:v>-9.5185622999999993</c:v>
                </c:pt>
                <c:pt idx="133">
                  <c:v>-9.5780086999999998</c:v>
                </c:pt>
                <c:pt idx="134">
                  <c:v>-9.6367893000000002</c:v>
                </c:pt>
                <c:pt idx="135">
                  <c:v>-9.7038860000000007</c:v>
                </c:pt>
                <c:pt idx="136">
                  <c:v>-9.8177576000000002</c:v>
                </c:pt>
                <c:pt idx="137">
                  <c:v>-9.8922290999999998</c:v>
                </c:pt>
                <c:pt idx="138">
                  <c:v>-9.9845313999999998</c:v>
                </c:pt>
                <c:pt idx="139">
                  <c:v>-10.124019000000001</c:v>
                </c:pt>
                <c:pt idx="140">
                  <c:v>-10.288259999999999</c:v>
                </c:pt>
                <c:pt idx="141">
                  <c:v>-10.441625</c:v>
                </c:pt>
                <c:pt idx="142">
                  <c:v>-10.649454</c:v>
                </c:pt>
                <c:pt idx="143">
                  <c:v>-10.879103000000001</c:v>
                </c:pt>
                <c:pt idx="144">
                  <c:v>-11.131627</c:v>
                </c:pt>
                <c:pt idx="145">
                  <c:v>-11.403247</c:v>
                </c:pt>
                <c:pt idx="146">
                  <c:v>-11.695161000000001</c:v>
                </c:pt>
                <c:pt idx="147">
                  <c:v>-12.019132000000001</c:v>
                </c:pt>
                <c:pt idx="148">
                  <c:v>-12.378522999999999</c:v>
                </c:pt>
                <c:pt idx="149">
                  <c:v>-12.751201</c:v>
                </c:pt>
                <c:pt idx="150">
                  <c:v>-13.140321999999999</c:v>
                </c:pt>
                <c:pt idx="151">
                  <c:v>-13.571806</c:v>
                </c:pt>
                <c:pt idx="152">
                  <c:v>-13.993834</c:v>
                </c:pt>
                <c:pt idx="153">
                  <c:v>-14.436787000000001</c:v>
                </c:pt>
                <c:pt idx="154">
                  <c:v>-14.906582999999999</c:v>
                </c:pt>
                <c:pt idx="155">
                  <c:v>-15.400962</c:v>
                </c:pt>
                <c:pt idx="156">
                  <c:v>-15.884625</c:v>
                </c:pt>
                <c:pt idx="157">
                  <c:v>-16.404423000000001</c:v>
                </c:pt>
                <c:pt idx="158">
                  <c:v>-16.923089999999998</c:v>
                </c:pt>
                <c:pt idx="159">
                  <c:v>-17.442627000000002</c:v>
                </c:pt>
                <c:pt idx="160">
                  <c:v>-17.962897999999999</c:v>
                </c:pt>
                <c:pt idx="161">
                  <c:v>-18.490207999999999</c:v>
                </c:pt>
                <c:pt idx="162">
                  <c:v>-19.030369</c:v>
                </c:pt>
                <c:pt idx="163">
                  <c:v>-19.583134000000001</c:v>
                </c:pt>
                <c:pt idx="164">
                  <c:v>-20.124668</c:v>
                </c:pt>
                <c:pt idx="165">
                  <c:v>-20.673833999999999</c:v>
                </c:pt>
                <c:pt idx="166">
                  <c:v>-21.237814</c:v>
                </c:pt>
                <c:pt idx="167">
                  <c:v>-21.815359000000001</c:v>
                </c:pt>
                <c:pt idx="168">
                  <c:v>-22.365072000000001</c:v>
                </c:pt>
                <c:pt idx="169">
                  <c:v>-22.924493999999999</c:v>
                </c:pt>
                <c:pt idx="170">
                  <c:v>-23.432644</c:v>
                </c:pt>
                <c:pt idx="171">
                  <c:v>-23.914670999999998</c:v>
                </c:pt>
                <c:pt idx="172">
                  <c:v>-24.272337</c:v>
                </c:pt>
                <c:pt idx="173">
                  <c:v>-24.533417</c:v>
                </c:pt>
                <c:pt idx="174">
                  <c:v>-24.64978</c:v>
                </c:pt>
                <c:pt idx="175">
                  <c:v>-24.670922999999998</c:v>
                </c:pt>
                <c:pt idx="176">
                  <c:v>-24.489899000000001</c:v>
                </c:pt>
                <c:pt idx="177">
                  <c:v>-24.231649000000001</c:v>
                </c:pt>
                <c:pt idx="178">
                  <c:v>-23.956645999999999</c:v>
                </c:pt>
                <c:pt idx="179">
                  <c:v>-23.629089</c:v>
                </c:pt>
                <c:pt idx="180">
                  <c:v>-23.233778000000001</c:v>
                </c:pt>
                <c:pt idx="181">
                  <c:v>-22.834423000000001</c:v>
                </c:pt>
                <c:pt idx="182">
                  <c:v>-22.328320999999999</c:v>
                </c:pt>
                <c:pt idx="183">
                  <c:v>-21.700362999999999</c:v>
                </c:pt>
                <c:pt idx="184">
                  <c:v>-21.024761000000002</c:v>
                </c:pt>
                <c:pt idx="185">
                  <c:v>-20.349254999999999</c:v>
                </c:pt>
                <c:pt idx="186">
                  <c:v>-19.742719999999998</c:v>
                </c:pt>
                <c:pt idx="187">
                  <c:v>-19.224122999999999</c:v>
                </c:pt>
                <c:pt idx="188">
                  <c:v>-18.79813</c:v>
                </c:pt>
                <c:pt idx="189">
                  <c:v>-18.630108</c:v>
                </c:pt>
                <c:pt idx="190">
                  <c:v>-18.956254999999999</c:v>
                </c:pt>
                <c:pt idx="191">
                  <c:v>-19.795356999999999</c:v>
                </c:pt>
                <c:pt idx="192">
                  <c:v>-21.669601</c:v>
                </c:pt>
                <c:pt idx="193">
                  <c:v>-26.546288000000001</c:v>
                </c:pt>
                <c:pt idx="194">
                  <c:v>-33.185935999999998</c:v>
                </c:pt>
                <c:pt idx="195">
                  <c:v>-40.272812000000002</c:v>
                </c:pt>
                <c:pt idx="196">
                  <c:v>-47.145702</c:v>
                </c:pt>
                <c:pt idx="197">
                  <c:v>-53.420856000000001</c:v>
                </c:pt>
                <c:pt idx="198">
                  <c:v>-56.570030000000003</c:v>
                </c:pt>
                <c:pt idx="199">
                  <c:v>-57.835720000000002</c:v>
                </c:pt>
                <c:pt idx="200">
                  <c:v>-58.257221000000001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6-4C0F-B6F4-04DE9F776E9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'CL &amp; Data'!$S$4:$S$204</c:f>
              <c:numCache>
                <c:formatCode>General</c:formatCode>
                <c:ptCount val="201"/>
                <c:pt idx="0">
                  <c:v>-10.535686999999999</c:v>
                </c:pt>
                <c:pt idx="1">
                  <c:v>-10.153918000000001</c:v>
                </c:pt>
                <c:pt idx="2">
                  <c:v>-9.6579552</c:v>
                </c:pt>
                <c:pt idx="3">
                  <c:v>-9.1277132000000005</c:v>
                </c:pt>
                <c:pt idx="4">
                  <c:v>-8.7156114999999996</c:v>
                </c:pt>
                <c:pt idx="5">
                  <c:v>-8.2624645000000001</c:v>
                </c:pt>
                <c:pt idx="6">
                  <c:v>-7.9894729</c:v>
                </c:pt>
                <c:pt idx="7">
                  <c:v>-7.8214655000000004</c:v>
                </c:pt>
                <c:pt idx="8">
                  <c:v>-7.7139239000000002</c:v>
                </c:pt>
                <c:pt idx="9">
                  <c:v>-7.5919533000000001</c:v>
                </c:pt>
                <c:pt idx="10">
                  <c:v>-7.5589046</c:v>
                </c:pt>
                <c:pt idx="11">
                  <c:v>-7.5515002999999998</c:v>
                </c:pt>
                <c:pt idx="12">
                  <c:v>-7.5917797</c:v>
                </c:pt>
                <c:pt idx="13">
                  <c:v>-7.6055945999999999</c:v>
                </c:pt>
                <c:pt idx="14">
                  <c:v>-7.6508855999999996</c:v>
                </c:pt>
                <c:pt idx="15">
                  <c:v>-7.7062286999999996</c:v>
                </c:pt>
                <c:pt idx="16">
                  <c:v>-7.7674770000000004</c:v>
                </c:pt>
                <c:pt idx="17">
                  <c:v>-7.7995982000000001</c:v>
                </c:pt>
                <c:pt idx="18">
                  <c:v>-7.8556051</c:v>
                </c:pt>
                <c:pt idx="19">
                  <c:v>-7.9240627000000003</c:v>
                </c:pt>
                <c:pt idx="20">
                  <c:v>-7.9929538000000004</c:v>
                </c:pt>
                <c:pt idx="21">
                  <c:v>-8.0502652999999995</c:v>
                </c:pt>
                <c:pt idx="22">
                  <c:v>-8.1111726999999991</c:v>
                </c:pt>
                <c:pt idx="23">
                  <c:v>-8.1603136000000003</c:v>
                </c:pt>
                <c:pt idx="24">
                  <c:v>-8.2006226000000009</c:v>
                </c:pt>
                <c:pt idx="25">
                  <c:v>-8.2493800999999998</c:v>
                </c:pt>
                <c:pt idx="26">
                  <c:v>-8.3034762999999998</c:v>
                </c:pt>
                <c:pt idx="27">
                  <c:v>-8.3553847999999995</c:v>
                </c:pt>
                <c:pt idx="28">
                  <c:v>-8.4032946000000006</c:v>
                </c:pt>
                <c:pt idx="29">
                  <c:v>-8.4493246000000006</c:v>
                </c:pt>
                <c:pt idx="30">
                  <c:v>-8.4825859000000001</c:v>
                </c:pt>
                <c:pt idx="31">
                  <c:v>-8.5163411999999994</c:v>
                </c:pt>
                <c:pt idx="32">
                  <c:v>-8.5541143000000002</c:v>
                </c:pt>
                <c:pt idx="33">
                  <c:v>-8.5893888</c:v>
                </c:pt>
                <c:pt idx="34">
                  <c:v>-8.6222963000000004</c:v>
                </c:pt>
                <c:pt idx="35">
                  <c:v>-8.6667032000000006</c:v>
                </c:pt>
                <c:pt idx="36">
                  <c:v>-8.6919775000000001</c:v>
                </c:pt>
                <c:pt idx="37">
                  <c:v>-8.7115326</c:v>
                </c:pt>
                <c:pt idx="38">
                  <c:v>-8.7328452999999993</c:v>
                </c:pt>
                <c:pt idx="39">
                  <c:v>-8.7775487999999999</c:v>
                </c:pt>
                <c:pt idx="40">
                  <c:v>-8.8134192999999996</c:v>
                </c:pt>
                <c:pt idx="41">
                  <c:v>-8.8899220999999997</c:v>
                </c:pt>
                <c:pt idx="42">
                  <c:v>-8.9879379000000004</c:v>
                </c:pt>
                <c:pt idx="43">
                  <c:v>-9.0760088000000003</c:v>
                </c:pt>
                <c:pt idx="44">
                  <c:v>-9.1242075000000007</c:v>
                </c:pt>
                <c:pt idx="45">
                  <c:v>-9.1608132999999992</c:v>
                </c:pt>
                <c:pt idx="46">
                  <c:v>-9.1849260000000008</c:v>
                </c:pt>
                <c:pt idx="47">
                  <c:v>-9.1886081999999991</c:v>
                </c:pt>
                <c:pt idx="48">
                  <c:v>-9.2172461000000006</c:v>
                </c:pt>
                <c:pt idx="49">
                  <c:v>-9.2614745999999997</c:v>
                </c:pt>
                <c:pt idx="50">
                  <c:v>-9.3227004999999998</c:v>
                </c:pt>
                <c:pt idx="51">
                  <c:v>-9.3798618000000005</c:v>
                </c:pt>
                <c:pt idx="52">
                  <c:v>-9.4222956</c:v>
                </c:pt>
                <c:pt idx="53">
                  <c:v>-9.4564362000000006</c:v>
                </c:pt>
                <c:pt idx="54">
                  <c:v>-9.4983597</c:v>
                </c:pt>
                <c:pt idx="55">
                  <c:v>-9.5397596</c:v>
                </c:pt>
                <c:pt idx="56">
                  <c:v>-9.5591401999999999</c:v>
                </c:pt>
                <c:pt idx="57">
                  <c:v>-9.5742531</c:v>
                </c:pt>
                <c:pt idx="58">
                  <c:v>-9.6045923000000002</c:v>
                </c:pt>
                <c:pt idx="59">
                  <c:v>-9.6249827999999997</c:v>
                </c:pt>
                <c:pt idx="60">
                  <c:v>-9.6427603000000008</c:v>
                </c:pt>
                <c:pt idx="61">
                  <c:v>-9.6634922000000003</c:v>
                </c:pt>
                <c:pt idx="62">
                  <c:v>-9.7203196999999992</c:v>
                </c:pt>
                <c:pt idx="63">
                  <c:v>-9.7565956000000007</c:v>
                </c:pt>
                <c:pt idx="64">
                  <c:v>-9.7726802999999993</c:v>
                </c:pt>
                <c:pt idx="65">
                  <c:v>-9.8150253000000003</c:v>
                </c:pt>
                <c:pt idx="66">
                  <c:v>-9.8625773999999993</c:v>
                </c:pt>
                <c:pt idx="67">
                  <c:v>-9.8837928999999995</c:v>
                </c:pt>
                <c:pt idx="68">
                  <c:v>-9.8894137999999998</c:v>
                </c:pt>
                <c:pt idx="69">
                  <c:v>-9.9447764999999997</c:v>
                </c:pt>
                <c:pt idx="70">
                  <c:v>-9.9826640999999992</c:v>
                </c:pt>
                <c:pt idx="71">
                  <c:v>-9.9987841</c:v>
                </c:pt>
                <c:pt idx="72">
                  <c:v>-10.014951999999999</c:v>
                </c:pt>
                <c:pt idx="73">
                  <c:v>-10.079573</c:v>
                </c:pt>
                <c:pt idx="74">
                  <c:v>-10.110241</c:v>
                </c:pt>
                <c:pt idx="75">
                  <c:v>-10.105702000000001</c:v>
                </c:pt>
                <c:pt idx="76">
                  <c:v>-10.132386</c:v>
                </c:pt>
                <c:pt idx="77">
                  <c:v>-10.182886999999999</c:v>
                </c:pt>
                <c:pt idx="78">
                  <c:v>-10.164586</c:v>
                </c:pt>
                <c:pt idx="79">
                  <c:v>-10.157662</c:v>
                </c:pt>
                <c:pt idx="80">
                  <c:v>-10.164292</c:v>
                </c:pt>
                <c:pt idx="81">
                  <c:v>-10.184491</c:v>
                </c:pt>
                <c:pt idx="82">
                  <c:v>-10.142835</c:v>
                </c:pt>
                <c:pt idx="83">
                  <c:v>-10.122672</c:v>
                </c:pt>
                <c:pt idx="84">
                  <c:v>-10.115549</c:v>
                </c:pt>
                <c:pt idx="85">
                  <c:v>-10.137319</c:v>
                </c:pt>
                <c:pt idx="86">
                  <c:v>-10.107205</c:v>
                </c:pt>
                <c:pt idx="87">
                  <c:v>-10.132733999999999</c:v>
                </c:pt>
                <c:pt idx="88">
                  <c:v>-10.185541000000001</c:v>
                </c:pt>
                <c:pt idx="89">
                  <c:v>-10.251077</c:v>
                </c:pt>
                <c:pt idx="90">
                  <c:v>-10.306028</c:v>
                </c:pt>
                <c:pt idx="91">
                  <c:v>-10.405189999999999</c:v>
                </c:pt>
                <c:pt idx="92">
                  <c:v>-10.511189</c:v>
                </c:pt>
                <c:pt idx="93">
                  <c:v>-10.637797000000001</c:v>
                </c:pt>
                <c:pt idx="94">
                  <c:v>-10.715044000000001</c:v>
                </c:pt>
                <c:pt idx="95">
                  <c:v>-10.769534999999999</c:v>
                </c:pt>
                <c:pt idx="96">
                  <c:v>-10.835687999999999</c:v>
                </c:pt>
                <c:pt idx="97">
                  <c:v>-10.870540999999999</c:v>
                </c:pt>
                <c:pt idx="98">
                  <c:v>-10.852406</c:v>
                </c:pt>
                <c:pt idx="99">
                  <c:v>-10.875586999999999</c:v>
                </c:pt>
                <c:pt idx="100">
                  <c:v>-10.901137</c:v>
                </c:pt>
                <c:pt idx="101">
                  <c:v>-10.881186</c:v>
                </c:pt>
                <c:pt idx="102">
                  <c:v>-10.89128</c:v>
                </c:pt>
                <c:pt idx="103">
                  <c:v>-10.900653</c:v>
                </c:pt>
                <c:pt idx="104">
                  <c:v>-10.899974</c:v>
                </c:pt>
                <c:pt idx="105">
                  <c:v>-10.889561</c:v>
                </c:pt>
                <c:pt idx="106">
                  <c:v>-10.918065</c:v>
                </c:pt>
                <c:pt idx="107">
                  <c:v>-10.892868</c:v>
                </c:pt>
                <c:pt idx="108">
                  <c:v>-10.885802</c:v>
                </c:pt>
                <c:pt idx="109">
                  <c:v>-10.85807</c:v>
                </c:pt>
                <c:pt idx="110">
                  <c:v>-10.874003</c:v>
                </c:pt>
                <c:pt idx="111">
                  <c:v>-10.837275999999999</c:v>
                </c:pt>
                <c:pt idx="112">
                  <c:v>-10.809559999999999</c:v>
                </c:pt>
                <c:pt idx="113">
                  <c:v>-10.765691</c:v>
                </c:pt>
                <c:pt idx="114">
                  <c:v>-10.750496999999999</c:v>
                </c:pt>
                <c:pt idx="115">
                  <c:v>-10.671424</c:v>
                </c:pt>
                <c:pt idx="116">
                  <c:v>-10.609577</c:v>
                </c:pt>
                <c:pt idx="117">
                  <c:v>-10.540141999999999</c:v>
                </c:pt>
                <c:pt idx="118">
                  <c:v>-10.506061000000001</c:v>
                </c:pt>
                <c:pt idx="119">
                  <c:v>-10.435491000000001</c:v>
                </c:pt>
                <c:pt idx="120">
                  <c:v>-10.383302</c:v>
                </c:pt>
                <c:pt idx="121">
                  <c:v>-10.357408</c:v>
                </c:pt>
                <c:pt idx="122">
                  <c:v>-10.385839000000001</c:v>
                </c:pt>
                <c:pt idx="123">
                  <c:v>-10.334168999999999</c:v>
                </c:pt>
                <c:pt idx="124">
                  <c:v>-10.311336000000001</c:v>
                </c:pt>
                <c:pt idx="125">
                  <c:v>-10.31249</c:v>
                </c:pt>
                <c:pt idx="126">
                  <c:v>-10.297518999999999</c:v>
                </c:pt>
                <c:pt idx="127">
                  <c:v>-10.247565</c:v>
                </c:pt>
                <c:pt idx="128">
                  <c:v>-10.263932</c:v>
                </c:pt>
                <c:pt idx="129">
                  <c:v>-10.254756</c:v>
                </c:pt>
                <c:pt idx="130">
                  <c:v>-10.241933</c:v>
                </c:pt>
                <c:pt idx="131">
                  <c:v>-10.212514000000001</c:v>
                </c:pt>
                <c:pt idx="132">
                  <c:v>-10.207715</c:v>
                </c:pt>
                <c:pt idx="133">
                  <c:v>-10.184609999999999</c:v>
                </c:pt>
                <c:pt idx="134">
                  <c:v>-10.150855999999999</c:v>
                </c:pt>
                <c:pt idx="135">
                  <c:v>-10.110548</c:v>
                </c:pt>
                <c:pt idx="136">
                  <c:v>-10.105430999999999</c:v>
                </c:pt>
                <c:pt idx="137">
                  <c:v>-10.062124000000001</c:v>
                </c:pt>
                <c:pt idx="138">
                  <c:v>-10.021055</c:v>
                </c:pt>
                <c:pt idx="139">
                  <c:v>-10.010555999999999</c:v>
                </c:pt>
                <c:pt idx="140">
                  <c:v>-10.023239</c:v>
                </c:pt>
                <c:pt idx="141">
                  <c:v>-10.021298</c:v>
                </c:pt>
                <c:pt idx="142">
                  <c:v>-10.043639000000001</c:v>
                </c:pt>
                <c:pt idx="143">
                  <c:v>-10.086853</c:v>
                </c:pt>
                <c:pt idx="144">
                  <c:v>-10.150554</c:v>
                </c:pt>
                <c:pt idx="145">
                  <c:v>-10.204575</c:v>
                </c:pt>
                <c:pt idx="146">
                  <c:v>-10.260733999999999</c:v>
                </c:pt>
                <c:pt idx="147">
                  <c:v>-10.355805</c:v>
                </c:pt>
                <c:pt idx="148">
                  <c:v>-10.475236000000001</c:v>
                </c:pt>
                <c:pt idx="149">
                  <c:v>-10.593118</c:v>
                </c:pt>
                <c:pt idx="150">
                  <c:v>-10.730306000000001</c:v>
                </c:pt>
                <c:pt idx="151">
                  <c:v>-11.002160999999999</c:v>
                </c:pt>
                <c:pt idx="152">
                  <c:v>-11.517879000000001</c:v>
                </c:pt>
                <c:pt idx="153">
                  <c:v>-12.111302999999999</c:v>
                </c:pt>
                <c:pt idx="154">
                  <c:v>-13.062972</c:v>
                </c:pt>
                <c:pt idx="155">
                  <c:v>-16.584372999999999</c:v>
                </c:pt>
                <c:pt idx="156">
                  <c:v>-21.918980000000001</c:v>
                </c:pt>
                <c:pt idx="157">
                  <c:v>-26.838217</c:v>
                </c:pt>
                <c:pt idx="158">
                  <c:v>-32.916859000000002</c:v>
                </c:pt>
                <c:pt idx="159">
                  <c:v>-41.142646999999997</c:v>
                </c:pt>
                <c:pt idx="160">
                  <c:v>-47.308627999999999</c:v>
                </c:pt>
                <c:pt idx="161">
                  <c:v>-51.615749000000001</c:v>
                </c:pt>
                <c:pt idx="162">
                  <c:v>-56.366447000000001</c:v>
                </c:pt>
                <c:pt idx="163">
                  <c:v>-59.625511000000003</c:v>
                </c:pt>
                <c:pt idx="164">
                  <c:v>-60.526893999999999</c:v>
                </c:pt>
                <c:pt idx="165">
                  <c:v>-61.426558999999997</c:v>
                </c:pt>
                <c:pt idx="166">
                  <c:v>-63.500484</c:v>
                </c:pt>
                <c:pt idx="167">
                  <c:v>-65.184402000000006</c:v>
                </c:pt>
                <c:pt idx="168">
                  <c:v>-67.813995000000006</c:v>
                </c:pt>
                <c:pt idx="169">
                  <c:v>-70.257912000000005</c:v>
                </c:pt>
                <c:pt idx="170">
                  <c:v>-74.607406999999995</c:v>
                </c:pt>
                <c:pt idx="171">
                  <c:v>-73.516013999999998</c:v>
                </c:pt>
                <c:pt idx="172">
                  <c:v>-73.757202000000007</c:v>
                </c:pt>
                <c:pt idx="173">
                  <c:v>-72.599975999999998</c:v>
                </c:pt>
                <c:pt idx="174">
                  <c:v>-71.311965999999998</c:v>
                </c:pt>
                <c:pt idx="175">
                  <c:v>-67.377357000000003</c:v>
                </c:pt>
                <c:pt idx="176">
                  <c:v>-67.649299999999997</c:v>
                </c:pt>
                <c:pt idx="177">
                  <c:v>-66.590919</c:v>
                </c:pt>
                <c:pt idx="178">
                  <c:v>-67.153862000000004</c:v>
                </c:pt>
                <c:pt idx="179">
                  <c:v>-69.859970000000004</c:v>
                </c:pt>
                <c:pt idx="180">
                  <c:v>-70.666847000000004</c:v>
                </c:pt>
                <c:pt idx="181">
                  <c:v>-72.513191000000006</c:v>
                </c:pt>
                <c:pt idx="182">
                  <c:v>-73.775833000000006</c:v>
                </c:pt>
                <c:pt idx="183">
                  <c:v>-73.191993999999994</c:v>
                </c:pt>
                <c:pt idx="184">
                  <c:v>-69.985366999999997</c:v>
                </c:pt>
                <c:pt idx="185">
                  <c:v>-68.186843999999994</c:v>
                </c:pt>
                <c:pt idx="186">
                  <c:v>-65.226753000000002</c:v>
                </c:pt>
                <c:pt idx="187">
                  <c:v>-60.674976000000001</c:v>
                </c:pt>
                <c:pt idx="188">
                  <c:v>-55.831470000000003</c:v>
                </c:pt>
                <c:pt idx="189">
                  <c:v>-49.642574000000003</c:v>
                </c:pt>
                <c:pt idx="190">
                  <c:v>-41.821998999999998</c:v>
                </c:pt>
                <c:pt idx="191">
                  <c:v>-33.655022000000002</c:v>
                </c:pt>
                <c:pt idx="192">
                  <c:v>-27.736350999999999</c:v>
                </c:pt>
                <c:pt idx="193">
                  <c:v>-22.932455000000001</c:v>
                </c:pt>
                <c:pt idx="194">
                  <c:v>-20.137789000000001</c:v>
                </c:pt>
                <c:pt idx="195">
                  <c:v>-19.839914</c:v>
                </c:pt>
                <c:pt idx="196">
                  <c:v>-20.136969000000001</c:v>
                </c:pt>
                <c:pt idx="197">
                  <c:v>-20.615078</c:v>
                </c:pt>
                <c:pt idx="198">
                  <c:v>-21.339417000000001</c:v>
                </c:pt>
                <c:pt idx="199">
                  <c:v>-22.022663000000001</c:v>
                </c:pt>
                <c:pt idx="200">
                  <c:v>-22.537403000000001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6-4C0F-B6F4-04DE9F77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2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</a:p>
        </c:rich>
      </c:tx>
      <c:layout>
        <c:manualLayout>
          <c:xMode val="edge"/>
          <c:yMode val="edge"/>
          <c:x val="0.4120000810339408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-90.918114000000003</c:v>
                </c:pt>
                <c:pt idx="1">
                  <c:v>-80.388724999999994</c:v>
                </c:pt>
                <c:pt idx="2">
                  <c:v>-64.981162999999995</c:v>
                </c:pt>
                <c:pt idx="3">
                  <c:v>-37.800609999999999</c:v>
                </c:pt>
                <c:pt idx="4">
                  <c:v>-15.836815</c:v>
                </c:pt>
                <c:pt idx="5">
                  <c:v>4.4652672000000004</c:v>
                </c:pt>
                <c:pt idx="6">
                  <c:v>11.546656</c:v>
                </c:pt>
                <c:pt idx="7">
                  <c:v>14.754993000000001</c:v>
                </c:pt>
                <c:pt idx="8">
                  <c:v>15.570004000000001</c:v>
                </c:pt>
                <c:pt idx="9">
                  <c:v>16.906317000000001</c:v>
                </c:pt>
                <c:pt idx="10">
                  <c:v>16.538105000000002</c:v>
                </c:pt>
                <c:pt idx="11">
                  <c:v>15.107258</c:v>
                </c:pt>
                <c:pt idx="12">
                  <c:v>14.374623</c:v>
                </c:pt>
                <c:pt idx="13">
                  <c:v>16.147265999999998</c:v>
                </c:pt>
                <c:pt idx="14">
                  <c:v>18.610600999999999</c:v>
                </c:pt>
                <c:pt idx="15">
                  <c:v>20.138044000000001</c:v>
                </c:pt>
                <c:pt idx="16">
                  <c:v>20.341294999999999</c:v>
                </c:pt>
                <c:pt idx="17">
                  <c:v>20.794512000000001</c:v>
                </c:pt>
                <c:pt idx="18">
                  <c:v>22.054157</c:v>
                </c:pt>
                <c:pt idx="19">
                  <c:v>23.358398000000001</c:v>
                </c:pt>
                <c:pt idx="20">
                  <c:v>23.896315000000001</c:v>
                </c:pt>
                <c:pt idx="21">
                  <c:v>24.161863</c:v>
                </c:pt>
                <c:pt idx="22">
                  <c:v>25.226275999999999</c:v>
                </c:pt>
                <c:pt idx="23">
                  <c:v>26.961839999999999</c:v>
                </c:pt>
                <c:pt idx="24">
                  <c:v>28.277519000000002</c:v>
                </c:pt>
                <c:pt idx="25">
                  <c:v>29.264762999999999</c:v>
                </c:pt>
                <c:pt idx="26">
                  <c:v>28.500150999999999</c:v>
                </c:pt>
                <c:pt idx="27">
                  <c:v>27.758693999999998</c:v>
                </c:pt>
                <c:pt idx="28">
                  <c:v>26.632276999999998</c:v>
                </c:pt>
                <c:pt idx="29">
                  <c:v>26.018599999999999</c:v>
                </c:pt>
                <c:pt idx="30">
                  <c:v>25.168123000000001</c:v>
                </c:pt>
                <c:pt idx="31">
                  <c:v>24.503315000000001</c:v>
                </c:pt>
                <c:pt idx="32">
                  <c:v>25.528223000000001</c:v>
                </c:pt>
                <c:pt idx="33">
                  <c:v>27.694707999999999</c:v>
                </c:pt>
                <c:pt idx="34">
                  <c:v>30.077555</c:v>
                </c:pt>
                <c:pt idx="35">
                  <c:v>30.225491000000002</c:v>
                </c:pt>
                <c:pt idx="36">
                  <c:v>29.350280999999999</c:v>
                </c:pt>
                <c:pt idx="37">
                  <c:v>28.428303</c:v>
                </c:pt>
                <c:pt idx="38">
                  <c:v>27.637284999999999</c:v>
                </c:pt>
                <c:pt idx="39">
                  <c:v>26.522606</c:v>
                </c:pt>
                <c:pt idx="40">
                  <c:v>25.210888000000001</c:v>
                </c:pt>
                <c:pt idx="41">
                  <c:v>24.589417999999998</c:v>
                </c:pt>
                <c:pt idx="42">
                  <c:v>24.375409999999999</c:v>
                </c:pt>
                <c:pt idx="43">
                  <c:v>24.917372</c:v>
                </c:pt>
                <c:pt idx="44">
                  <c:v>26.354227000000002</c:v>
                </c:pt>
                <c:pt idx="45">
                  <c:v>27.977679999999999</c:v>
                </c:pt>
                <c:pt idx="46">
                  <c:v>28.754066000000002</c:v>
                </c:pt>
                <c:pt idx="47">
                  <c:v>28.848289000000001</c:v>
                </c:pt>
                <c:pt idx="48">
                  <c:v>29.099357999999999</c:v>
                </c:pt>
                <c:pt idx="49">
                  <c:v>29.188956999999998</c:v>
                </c:pt>
                <c:pt idx="50">
                  <c:v>29.265619000000001</c:v>
                </c:pt>
                <c:pt idx="51">
                  <c:v>29.232970999999999</c:v>
                </c:pt>
                <c:pt idx="52">
                  <c:v>28.634032999999999</c:v>
                </c:pt>
                <c:pt idx="53">
                  <c:v>27.697247999999998</c:v>
                </c:pt>
                <c:pt idx="54">
                  <c:v>25.940968000000002</c:v>
                </c:pt>
                <c:pt idx="55">
                  <c:v>25.026432</c:v>
                </c:pt>
                <c:pt idx="56">
                  <c:v>24.598341000000001</c:v>
                </c:pt>
                <c:pt idx="57">
                  <c:v>24.690667999999999</c:v>
                </c:pt>
                <c:pt idx="58">
                  <c:v>24.575371000000001</c:v>
                </c:pt>
                <c:pt idx="59">
                  <c:v>24.210037</c:v>
                </c:pt>
                <c:pt idx="60">
                  <c:v>23.805140000000002</c:v>
                </c:pt>
                <c:pt idx="61">
                  <c:v>23.694852999999998</c:v>
                </c:pt>
                <c:pt idx="62">
                  <c:v>25.786154</c:v>
                </c:pt>
                <c:pt idx="63">
                  <c:v>27.580206</c:v>
                </c:pt>
                <c:pt idx="64">
                  <c:v>28.640771999999998</c:v>
                </c:pt>
                <c:pt idx="65">
                  <c:v>27.911007000000001</c:v>
                </c:pt>
                <c:pt idx="66">
                  <c:v>28.55621</c:v>
                </c:pt>
                <c:pt idx="67">
                  <c:v>29.453019999999999</c:v>
                </c:pt>
                <c:pt idx="68">
                  <c:v>29.850045999999999</c:v>
                </c:pt>
                <c:pt idx="69">
                  <c:v>29.254626999999999</c:v>
                </c:pt>
                <c:pt idx="70">
                  <c:v>28.598117999999999</c:v>
                </c:pt>
                <c:pt idx="71">
                  <c:v>28.086592</c:v>
                </c:pt>
                <c:pt idx="72">
                  <c:v>27.329111000000001</c:v>
                </c:pt>
                <c:pt idx="73">
                  <c:v>26.539473000000001</c:v>
                </c:pt>
                <c:pt idx="74">
                  <c:v>25.965862000000001</c:v>
                </c:pt>
                <c:pt idx="75">
                  <c:v>25.859852</c:v>
                </c:pt>
                <c:pt idx="76">
                  <c:v>26.558095999999999</c:v>
                </c:pt>
                <c:pt idx="77">
                  <c:v>27.058857</c:v>
                </c:pt>
                <c:pt idx="78">
                  <c:v>26.437866</c:v>
                </c:pt>
                <c:pt idx="79">
                  <c:v>24.988071000000001</c:v>
                </c:pt>
                <c:pt idx="80">
                  <c:v>23.745232000000001</c:v>
                </c:pt>
                <c:pt idx="81">
                  <c:v>23.300626999999999</c:v>
                </c:pt>
                <c:pt idx="82">
                  <c:v>23.142043999999999</c:v>
                </c:pt>
                <c:pt idx="83">
                  <c:v>22.840221</c:v>
                </c:pt>
                <c:pt idx="84">
                  <c:v>22.863609</c:v>
                </c:pt>
                <c:pt idx="85">
                  <c:v>23.032167000000001</c:v>
                </c:pt>
                <c:pt idx="86">
                  <c:v>22.068027000000001</c:v>
                </c:pt>
                <c:pt idx="87">
                  <c:v>21.737093000000002</c:v>
                </c:pt>
                <c:pt idx="88">
                  <c:v>21.575512</c:v>
                </c:pt>
                <c:pt idx="89">
                  <c:v>23.086599</c:v>
                </c:pt>
                <c:pt idx="90">
                  <c:v>24.498792999999999</c:v>
                </c:pt>
                <c:pt idx="91">
                  <c:v>24.708447</c:v>
                </c:pt>
                <c:pt idx="92">
                  <c:v>24.064534999999999</c:v>
                </c:pt>
                <c:pt idx="93">
                  <c:v>22.347569</c:v>
                </c:pt>
                <c:pt idx="94">
                  <c:v>20.375859999999999</c:v>
                </c:pt>
                <c:pt idx="95">
                  <c:v>13.625992999999999</c:v>
                </c:pt>
                <c:pt idx="96">
                  <c:v>1.9238645999999999</c:v>
                </c:pt>
                <c:pt idx="97">
                  <c:v>-14.221019999999999</c:v>
                </c:pt>
                <c:pt idx="98">
                  <c:v>-25.154091000000001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B-4121-88AC-F8CF36374EB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-80.787857000000002</c:v>
                </c:pt>
                <c:pt idx="1">
                  <c:v>-75.498596000000006</c:v>
                </c:pt>
                <c:pt idx="2">
                  <c:v>-66.009415000000004</c:v>
                </c:pt>
                <c:pt idx="3">
                  <c:v>-57.590384999999998</c:v>
                </c:pt>
                <c:pt idx="4">
                  <c:v>-49.572539999999996</c:v>
                </c:pt>
                <c:pt idx="5">
                  <c:v>-44.945168000000002</c:v>
                </c:pt>
                <c:pt idx="6">
                  <c:v>-29.986073999999999</c:v>
                </c:pt>
                <c:pt idx="7">
                  <c:v>-10.016590000000001</c:v>
                </c:pt>
                <c:pt idx="8">
                  <c:v>9.7865056999999993</c:v>
                </c:pt>
                <c:pt idx="9">
                  <c:v>16.585096</c:v>
                </c:pt>
                <c:pt idx="10">
                  <c:v>18.140526000000001</c:v>
                </c:pt>
                <c:pt idx="11">
                  <c:v>19.287362999999999</c:v>
                </c:pt>
                <c:pt idx="12">
                  <c:v>19.716578999999999</c:v>
                </c:pt>
                <c:pt idx="13">
                  <c:v>18.580418000000002</c:v>
                </c:pt>
                <c:pt idx="14">
                  <c:v>17.153313000000001</c:v>
                </c:pt>
                <c:pt idx="15">
                  <c:v>16.634308000000001</c:v>
                </c:pt>
                <c:pt idx="16">
                  <c:v>16.818804</c:v>
                </c:pt>
                <c:pt idx="17">
                  <c:v>17.100853000000001</c:v>
                </c:pt>
                <c:pt idx="18">
                  <c:v>17.912656999999999</c:v>
                </c:pt>
                <c:pt idx="19">
                  <c:v>19.208103000000001</c:v>
                </c:pt>
                <c:pt idx="20">
                  <c:v>20.698357000000001</c:v>
                </c:pt>
                <c:pt idx="21">
                  <c:v>21.851777999999999</c:v>
                </c:pt>
                <c:pt idx="22">
                  <c:v>22.714514000000001</c:v>
                </c:pt>
                <c:pt idx="23">
                  <c:v>23.137836</c:v>
                </c:pt>
                <c:pt idx="24">
                  <c:v>23.062815000000001</c:v>
                </c:pt>
                <c:pt idx="25">
                  <c:v>22.546211</c:v>
                </c:pt>
                <c:pt idx="26">
                  <c:v>23.378197</c:v>
                </c:pt>
                <c:pt idx="27">
                  <c:v>25.173079999999999</c:v>
                </c:pt>
                <c:pt idx="28">
                  <c:v>26.967324999999999</c:v>
                </c:pt>
                <c:pt idx="29">
                  <c:v>26.908232000000002</c:v>
                </c:pt>
                <c:pt idx="30">
                  <c:v>27.589704999999999</c:v>
                </c:pt>
                <c:pt idx="31">
                  <c:v>28.331824999999998</c:v>
                </c:pt>
                <c:pt idx="32">
                  <c:v>30.448934999999999</c:v>
                </c:pt>
                <c:pt idx="33">
                  <c:v>30.281445000000001</c:v>
                </c:pt>
                <c:pt idx="34">
                  <c:v>29.592865</c:v>
                </c:pt>
                <c:pt idx="35">
                  <c:v>28.224167000000001</c:v>
                </c:pt>
                <c:pt idx="36">
                  <c:v>27.356743000000002</c:v>
                </c:pt>
                <c:pt idx="37">
                  <c:v>26.283090999999999</c:v>
                </c:pt>
                <c:pt idx="38">
                  <c:v>25.149286</c:v>
                </c:pt>
                <c:pt idx="39">
                  <c:v>23.825581</c:v>
                </c:pt>
                <c:pt idx="40">
                  <c:v>23.721751999999999</c:v>
                </c:pt>
                <c:pt idx="41">
                  <c:v>24.252752000000001</c:v>
                </c:pt>
                <c:pt idx="42">
                  <c:v>26.665683999999999</c:v>
                </c:pt>
                <c:pt idx="43">
                  <c:v>27.145384</c:v>
                </c:pt>
                <c:pt idx="44">
                  <c:v>28.339216</c:v>
                </c:pt>
                <c:pt idx="45">
                  <c:v>28.183202999999999</c:v>
                </c:pt>
                <c:pt idx="46">
                  <c:v>28.835917999999999</c:v>
                </c:pt>
                <c:pt idx="47">
                  <c:v>27.849803999999999</c:v>
                </c:pt>
                <c:pt idx="48">
                  <c:v>26.156649000000002</c:v>
                </c:pt>
                <c:pt idx="49">
                  <c:v>26.039377000000002</c:v>
                </c:pt>
                <c:pt idx="50">
                  <c:v>26.983984</c:v>
                </c:pt>
                <c:pt idx="51">
                  <c:v>29.164801000000001</c:v>
                </c:pt>
                <c:pt idx="52">
                  <c:v>30.210090999999998</c:v>
                </c:pt>
                <c:pt idx="53">
                  <c:v>29.6007</c:v>
                </c:pt>
                <c:pt idx="54">
                  <c:v>30.976787999999999</c:v>
                </c:pt>
                <c:pt idx="55">
                  <c:v>30.810601999999999</c:v>
                </c:pt>
                <c:pt idx="56">
                  <c:v>30.368275000000001</c:v>
                </c:pt>
                <c:pt idx="57">
                  <c:v>26.483767</c:v>
                </c:pt>
                <c:pt idx="58">
                  <c:v>24.539351</c:v>
                </c:pt>
                <c:pt idx="59">
                  <c:v>24.028614000000001</c:v>
                </c:pt>
                <c:pt idx="60">
                  <c:v>23.953686000000001</c:v>
                </c:pt>
                <c:pt idx="61">
                  <c:v>24.634202999999999</c:v>
                </c:pt>
                <c:pt idx="62">
                  <c:v>25.517305</c:v>
                </c:pt>
                <c:pt idx="63">
                  <c:v>26.284331999999999</c:v>
                </c:pt>
                <c:pt idx="64">
                  <c:v>25.751996999999999</c:v>
                </c:pt>
                <c:pt idx="65">
                  <c:v>24.457547999999999</c:v>
                </c:pt>
                <c:pt idx="66">
                  <c:v>23.473886</c:v>
                </c:pt>
                <c:pt idx="67">
                  <c:v>22.916830000000001</c:v>
                </c:pt>
                <c:pt idx="68">
                  <c:v>23.457155</c:v>
                </c:pt>
                <c:pt idx="69">
                  <c:v>25.452964999999999</c:v>
                </c:pt>
                <c:pt idx="70">
                  <c:v>27.488759999999999</c:v>
                </c:pt>
                <c:pt idx="71">
                  <c:v>28.536774000000001</c:v>
                </c:pt>
                <c:pt idx="72">
                  <c:v>28.237064</c:v>
                </c:pt>
                <c:pt idx="73">
                  <c:v>27.486910000000002</c:v>
                </c:pt>
                <c:pt idx="74">
                  <c:v>26.955960999999999</c:v>
                </c:pt>
                <c:pt idx="75">
                  <c:v>25.941306999999998</c:v>
                </c:pt>
                <c:pt idx="76">
                  <c:v>24.391359000000001</c:v>
                </c:pt>
                <c:pt idx="77">
                  <c:v>21.909298</c:v>
                </c:pt>
                <c:pt idx="78">
                  <c:v>19.589290999999999</c:v>
                </c:pt>
                <c:pt idx="79">
                  <c:v>15.324078999999999</c:v>
                </c:pt>
                <c:pt idx="80">
                  <c:v>9.3187151000000004</c:v>
                </c:pt>
                <c:pt idx="81">
                  <c:v>0.81499182999999997</c:v>
                </c:pt>
                <c:pt idx="82">
                  <c:v>-7.4019221999999996</c:v>
                </c:pt>
                <c:pt idx="83">
                  <c:v>-16.322721000000001</c:v>
                </c:pt>
                <c:pt idx="84">
                  <c:v>-26.03764</c:v>
                </c:pt>
                <c:pt idx="85">
                  <c:v>-37.882930999999999</c:v>
                </c:pt>
                <c:pt idx="86">
                  <c:v>-44.270470000000003</c:v>
                </c:pt>
                <c:pt idx="87">
                  <c:v>-46.030422000000002</c:v>
                </c:pt>
                <c:pt idx="88">
                  <c:v>-44.058922000000003</c:v>
                </c:pt>
                <c:pt idx="89">
                  <c:v>-45.510264999999997</c:v>
                </c:pt>
                <c:pt idx="90">
                  <c:v>-43.648032999999998</c:v>
                </c:pt>
                <c:pt idx="91">
                  <c:v>-37.032916999999998</c:v>
                </c:pt>
                <c:pt idx="92">
                  <c:v>-20.781288</c:v>
                </c:pt>
                <c:pt idx="93">
                  <c:v>-1.7065667</c:v>
                </c:pt>
                <c:pt idx="94">
                  <c:v>14.675818</c:v>
                </c:pt>
                <c:pt idx="95">
                  <c:v>23.320229999999999</c:v>
                </c:pt>
                <c:pt idx="96">
                  <c:v>24.997927000000001</c:v>
                </c:pt>
                <c:pt idx="97">
                  <c:v>25.040776999999999</c:v>
                </c:pt>
                <c:pt idx="98">
                  <c:v>24.555748000000001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B-4121-88AC-F8CF3637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0752"/>
        <c:axId val="114492928"/>
      </c:scatterChart>
      <c:valAx>
        <c:axId val="114490752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92928"/>
        <c:crosses val="autoZero"/>
        <c:crossBetween val="midCat"/>
        <c:majorUnit val="2"/>
      </c:valAx>
      <c:valAx>
        <c:axId val="114492928"/>
        <c:scaling>
          <c:orientation val="minMax"/>
          <c:max val="25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907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618280908512466"/>
          <c:y val="0.64239246135899675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2.1819999999999999</c:v>
                </c:pt>
                <c:pt idx="1">
                  <c:v>2.2821836734694001</c:v>
                </c:pt>
                <c:pt idx="2">
                  <c:v>2.3823673469387998</c:v>
                </c:pt>
                <c:pt idx="3">
                  <c:v>2.4825510204082</c:v>
                </c:pt>
                <c:pt idx="4">
                  <c:v>2.5827346938776001</c:v>
                </c:pt>
                <c:pt idx="5">
                  <c:v>2.6829183673468999</c:v>
                </c:pt>
                <c:pt idx="6">
                  <c:v>2.7831020408163001</c:v>
                </c:pt>
                <c:pt idx="7">
                  <c:v>2.8832857142856998</c:v>
                </c:pt>
                <c:pt idx="8">
                  <c:v>2.9834693877551</c:v>
                </c:pt>
                <c:pt idx="9">
                  <c:v>3.0836530612245001</c:v>
                </c:pt>
                <c:pt idx="10">
                  <c:v>3.1838367346939003</c:v>
                </c:pt>
                <c:pt idx="11">
                  <c:v>3.2840204081633</c:v>
                </c:pt>
                <c:pt idx="12">
                  <c:v>3.3842040816327001</c:v>
                </c:pt>
                <c:pt idx="13">
                  <c:v>3.4843877551020004</c:v>
                </c:pt>
                <c:pt idx="14">
                  <c:v>3.5845714285714001</c:v>
                </c:pt>
                <c:pt idx="15">
                  <c:v>3.6847551020408003</c:v>
                </c:pt>
                <c:pt idx="16">
                  <c:v>3.7849387755102</c:v>
                </c:pt>
                <c:pt idx="17">
                  <c:v>3.8851224489796001</c:v>
                </c:pt>
                <c:pt idx="18">
                  <c:v>3.9853061224489998</c:v>
                </c:pt>
                <c:pt idx="19">
                  <c:v>4.0854897959183996</c:v>
                </c:pt>
                <c:pt idx="20">
                  <c:v>4.1856734693878002</c:v>
                </c:pt>
                <c:pt idx="21">
                  <c:v>4.2858571428571004</c:v>
                </c:pt>
                <c:pt idx="22">
                  <c:v>4.3860408163265001</c:v>
                </c:pt>
                <c:pt idx="23">
                  <c:v>4.4862244897959007</c:v>
                </c:pt>
                <c:pt idx="24">
                  <c:v>4.5864081632652995</c:v>
                </c:pt>
                <c:pt idx="25">
                  <c:v>4.6865918367347001</c:v>
                </c:pt>
                <c:pt idx="26">
                  <c:v>4.7867755102040999</c:v>
                </c:pt>
                <c:pt idx="27">
                  <c:v>4.8869591836735005</c:v>
                </c:pt>
                <c:pt idx="28">
                  <c:v>4.9871428571429002</c:v>
                </c:pt>
                <c:pt idx="29">
                  <c:v>5.0873265306121995</c:v>
                </c:pt>
                <c:pt idx="30">
                  <c:v>5.1875102040816001</c:v>
                </c:pt>
                <c:pt idx="31">
                  <c:v>5.2876938775509998</c:v>
                </c:pt>
                <c:pt idx="32">
                  <c:v>5.3878775510204004</c:v>
                </c:pt>
                <c:pt idx="33">
                  <c:v>5.4880612244898002</c:v>
                </c:pt>
                <c:pt idx="34">
                  <c:v>5.5882448979591999</c:v>
                </c:pt>
                <c:pt idx="35">
                  <c:v>5.6884285714286005</c:v>
                </c:pt>
                <c:pt idx="36">
                  <c:v>5.7886122448980002</c:v>
                </c:pt>
                <c:pt idx="37">
                  <c:v>5.8887959183673004</c:v>
                </c:pt>
                <c:pt idx="38">
                  <c:v>5.9889795918367001</c:v>
                </c:pt>
                <c:pt idx="39">
                  <c:v>6.0891632653060999</c:v>
                </c:pt>
                <c:pt idx="40">
                  <c:v>6.1893469387755005</c:v>
                </c:pt>
                <c:pt idx="41">
                  <c:v>6.2895306122449002</c:v>
                </c:pt>
                <c:pt idx="42">
                  <c:v>6.3897142857142999</c:v>
                </c:pt>
                <c:pt idx="43">
                  <c:v>6.4898979591836996</c:v>
                </c:pt>
                <c:pt idx="44">
                  <c:v>6.5900816326531002</c:v>
                </c:pt>
                <c:pt idx="45">
                  <c:v>6.6902653061224004</c:v>
                </c:pt>
                <c:pt idx="46">
                  <c:v>6.7904489795918002</c:v>
                </c:pt>
                <c:pt idx="47">
                  <c:v>6.8906326530611999</c:v>
                </c:pt>
                <c:pt idx="48">
                  <c:v>6.9908163265305996</c:v>
                </c:pt>
                <c:pt idx="49">
                  <c:v>7.0910000000000002</c:v>
                </c:pt>
                <c:pt idx="50">
                  <c:v>7.1911836734694008</c:v>
                </c:pt>
                <c:pt idx="51">
                  <c:v>7.2913673469387996</c:v>
                </c:pt>
                <c:pt idx="52">
                  <c:v>7.3915510204082002</c:v>
                </c:pt>
                <c:pt idx="53">
                  <c:v>7.4917346938775999</c:v>
                </c:pt>
                <c:pt idx="54">
                  <c:v>7.5919183673469002</c:v>
                </c:pt>
                <c:pt idx="55">
                  <c:v>7.6921020408163008</c:v>
                </c:pt>
                <c:pt idx="56">
                  <c:v>7.7922857142856996</c:v>
                </c:pt>
                <c:pt idx="57">
                  <c:v>7.8924693877551002</c:v>
                </c:pt>
                <c:pt idx="58">
                  <c:v>7.9926530612244999</c:v>
                </c:pt>
                <c:pt idx="59">
                  <c:v>8.0928367346939005</c:v>
                </c:pt>
                <c:pt idx="60">
                  <c:v>8.1930204081632994</c:v>
                </c:pt>
                <c:pt idx="61">
                  <c:v>8.2932040816327</c:v>
                </c:pt>
                <c:pt idx="62">
                  <c:v>8.3933877551020011</c:v>
                </c:pt>
                <c:pt idx="63">
                  <c:v>8.4935714285713999</c:v>
                </c:pt>
                <c:pt idx="64">
                  <c:v>8.5937551020408005</c:v>
                </c:pt>
                <c:pt idx="65">
                  <c:v>8.6939387755102011</c:v>
                </c:pt>
                <c:pt idx="66">
                  <c:v>8.7941224489796017</c:v>
                </c:pt>
                <c:pt idx="67">
                  <c:v>8.8943061224489988</c:v>
                </c:pt>
                <c:pt idx="68">
                  <c:v>8.9944897959183994</c:v>
                </c:pt>
                <c:pt idx="69">
                  <c:v>9.0946734693878</c:v>
                </c:pt>
                <c:pt idx="70">
                  <c:v>9.1948571428570993</c:v>
                </c:pt>
                <c:pt idx="71">
                  <c:v>9.2950408163264999</c:v>
                </c:pt>
                <c:pt idx="72">
                  <c:v>9.3952244897959005</c:v>
                </c:pt>
                <c:pt idx="73">
                  <c:v>9.4954081632653011</c:v>
                </c:pt>
                <c:pt idx="74">
                  <c:v>9.5955918367347</c:v>
                </c:pt>
                <c:pt idx="75">
                  <c:v>9.6957755102040988</c:v>
                </c:pt>
                <c:pt idx="76">
                  <c:v>9.7959591836734994</c:v>
                </c:pt>
                <c:pt idx="77">
                  <c:v>9.8961428571429</c:v>
                </c:pt>
                <c:pt idx="78">
                  <c:v>9.9963265306121993</c:v>
                </c:pt>
                <c:pt idx="79">
                  <c:v>10.096510204082001</c:v>
                </c:pt>
                <c:pt idx="80">
                  <c:v>10.196693877551001</c:v>
                </c:pt>
                <c:pt idx="81">
                  <c:v>10.29687755102</c:v>
                </c:pt>
                <c:pt idx="82">
                  <c:v>10.397061224489999</c:v>
                </c:pt>
                <c:pt idx="83">
                  <c:v>10.497244897959</c:v>
                </c:pt>
                <c:pt idx="84">
                  <c:v>10.597428571429001</c:v>
                </c:pt>
                <c:pt idx="85">
                  <c:v>10.697612244898</c:v>
                </c:pt>
                <c:pt idx="86">
                  <c:v>10.797795918367001</c:v>
                </c:pt>
                <c:pt idx="87">
                  <c:v>10.897979591837</c:v>
                </c:pt>
                <c:pt idx="88">
                  <c:v>10.998163265305999</c:v>
                </c:pt>
                <c:pt idx="89">
                  <c:v>11.098346938775999</c:v>
                </c:pt>
                <c:pt idx="90">
                  <c:v>11.198530612245001</c:v>
                </c:pt>
                <c:pt idx="91">
                  <c:v>11.298714285714</c:v>
                </c:pt>
                <c:pt idx="92">
                  <c:v>11.398897959184</c:v>
                </c:pt>
                <c:pt idx="93">
                  <c:v>11.499081632653001</c:v>
                </c:pt>
                <c:pt idx="94">
                  <c:v>11.599265306122</c:v>
                </c:pt>
                <c:pt idx="95">
                  <c:v>11.699448979591999</c:v>
                </c:pt>
                <c:pt idx="96">
                  <c:v>11.799632653061002</c:v>
                </c:pt>
                <c:pt idx="97">
                  <c:v>11.899816326531001</c:v>
                </c:pt>
                <c:pt idx="98">
                  <c:v>12</c:v>
                </c:pt>
              </c:numCache>
            </c:numRef>
          </c:xVal>
          <c:yVal>
            <c:numRef>
              <c:f>'2Ix1L'!$G$5:$G$103</c:f>
              <c:numCache>
                <c:formatCode>General</c:formatCode>
                <c:ptCount val="99"/>
                <c:pt idx="0">
                  <c:v>-75.429535000000001</c:v>
                </c:pt>
                <c:pt idx="1">
                  <c:v>-75.323218999999995</c:v>
                </c:pt>
                <c:pt idx="2">
                  <c:v>-76.702834999999993</c:v>
                </c:pt>
                <c:pt idx="3">
                  <c:v>-79.664017000000001</c:v>
                </c:pt>
                <c:pt idx="4">
                  <c:v>-79.713302999999996</c:v>
                </c:pt>
                <c:pt idx="5">
                  <c:v>-78.262039000000001</c:v>
                </c:pt>
                <c:pt idx="6">
                  <c:v>-75.191642999999999</c:v>
                </c:pt>
                <c:pt idx="7">
                  <c:v>-75.177620000000005</c:v>
                </c:pt>
                <c:pt idx="8">
                  <c:v>-74.846748000000005</c:v>
                </c:pt>
                <c:pt idx="9">
                  <c:v>-73.567924000000005</c:v>
                </c:pt>
                <c:pt idx="10">
                  <c:v>-71.805824000000001</c:v>
                </c:pt>
                <c:pt idx="11">
                  <c:v>-70.731437999999997</c:v>
                </c:pt>
                <c:pt idx="12">
                  <c:v>-73.035606000000001</c:v>
                </c:pt>
                <c:pt idx="13">
                  <c:v>-75.736832000000007</c:v>
                </c:pt>
                <c:pt idx="14">
                  <c:v>-77.378158999999997</c:v>
                </c:pt>
                <c:pt idx="15">
                  <c:v>-76.229827999999998</c:v>
                </c:pt>
                <c:pt idx="16">
                  <c:v>-75.147644</c:v>
                </c:pt>
                <c:pt idx="17">
                  <c:v>-74.612030000000004</c:v>
                </c:pt>
                <c:pt idx="18">
                  <c:v>-75.209998999999996</c:v>
                </c:pt>
                <c:pt idx="19">
                  <c:v>-76.564980000000006</c:v>
                </c:pt>
                <c:pt idx="20">
                  <c:v>-76.902054000000007</c:v>
                </c:pt>
                <c:pt idx="21">
                  <c:v>-76.999802000000003</c:v>
                </c:pt>
                <c:pt idx="22">
                  <c:v>-77.003349</c:v>
                </c:pt>
                <c:pt idx="23">
                  <c:v>-77.545685000000006</c:v>
                </c:pt>
                <c:pt idx="24">
                  <c:v>-79.058441000000002</c:v>
                </c:pt>
                <c:pt idx="25">
                  <c:v>-78.593215999999998</c:v>
                </c:pt>
                <c:pt idx="26">
                  <c:v>-79.274405999999999</c:v>
                </c:pt>
                <c:pt idx="27">
                  <c:v>-77.872681</c:v>
                </c:pt>
                <c:pt idx="28">
                  <c:v>-78.906272999999999</c:v>
                </c:pt>
                <c:pt idx="29">
                  <c:v>-82.655593999999994</c:v>
                </c:pt>
                <c:pt idx="30">
                  <c:v>-84.294678000000005</c:v>
                </c:pt>
                <c:pt idx="31">
                  <c:v>-82.624572999999998</c:v>
                </c:pt>
                <c:pt idx="32">
                  <c:v>-75.688598999999996</c:v>
                </c:pt>
                <c:pt idx="33">
                  <c:v>-72.006934999999999</c:v>
                </c:pt>
                <c:pt idx="34">
                  <c:v>-70.166702000000001</c:v>
                </c:pt>
                <c:pt idx="35">
                  <c:v>-71.212204</c:v>
                </c:pt>
                <c:pt idx="36">
                  <c:v>-72.596908999999997</c:v>
                </c:pt>
                <c:pt idx="37">
                  <c:v>-72.986626000000001</c:v>
                </c:pt>
                <c:pt idx="38">
                  <c:v>-72.170463999999996</c:v>
                </c:pt>
                <c:pt idx="39">
                  <c:v>-70.957642000000007</c:v>
                </c:pt>
                <c:pt idx="40">
                  <c:v>-70.995613000000006</c:v>
                </c:pt>
                <c:pt idx="41">
                  <c:v>-70.849807999999996</c:v>
                </c:pt>
                <c:pt idx="42">
                  <c:v>-71.092949000000004</c:v>
                </c:pt>
                <c:pt idx="43">
                  <c:v>-70.564835000000002</c:v>
                </c:pt>
                <c:pt idx="44">
                  <c:v>-70.002044999999995</c:v>
                </c:pt>
                <c:pt idx="45">
                  <c:v>-69.723136999999994</c:v>
                </c:pt>
                <c:pt idx="46">
                  <c:v>-70.101912999999996</c:v>
                </c:pt>
                <c:pt idx="47">
                  <c:v>-72.560410000000005</c:v>
                </c:pt>
                <c:pt idx="48">
                  <c:v>-76.419730999999999</c:v>
                </c:pt>
                <c:pt idx="49">
                  <c:v>-79.519203000000005</c:v>
                </c:pt>
                <c:pt idx="50">
                  <c:v>-80.730193999999997</c:v>
                </c:pt>
                <c:pt idx="51">
                  <c:v>-80.535240000000002</c:v>
                </c:pt>
                <c:pt idx="52">
                  <c:v>-79.346930999999998</c:v>
                </c:pt>
                <c:pt idx="53">
                  <c:v>-76.136581000000007</c:v>
                </c:pt>
                <c:pt idx="54">
                  <c:v>-72.389420000000001</c:v>
                </c:pt>
                <c:pt idx="55">
                  <c:v>-69.729270999999997</c:v>
                </c:pt>
                <c:pt idx="56">
                  <c:v>-68.927914000000001</c:v>
                </c:pt>
                <c:pt idx="57">
                  <c:v>-67.908851999999996</c:v>
                </c:pt>
                <c:pt idx="58">
                  <c:v>-67.563811999999999</c:v>
                </c:pt>
                <c:pt idx="59">
                  <c:v>-67.936690999999996</c:v>
                </c:pt>
                <c:pt idx="60">
                  <c:v>-68.754230000000007</c:v>
                </c:pt>
                <c:pt idx="61">
                  <c:v>-69.351730000000003</c:v>
                </c:pt>
                <c:pt idx="62">
                  <c:v>-69.416579999999996</c:v>
                </c:pt>
                <c:pt idx="63">
                  <c:v>-68.185265000000001</c:v>
                </c:pt>
                <c:pt idx="64">
                  <c:v>-66.973945999999998</c:v>
                </c:pt>
                <c:pt idx="65">
                  <c:v>-66.526973999999996</c:v>
                </c:pt>
                <c:pt idx="66">
                  <c:v>-67.140430000000009</c:v>
                </c:pt>
                <c:pt idx="67">
                  <c:v>-67.229457999999994</c:v>
                </c:pt>
                <c:pt idx="68">
                  <c:v>-66.357867999999996</c:v>
                </c:pt>
                <c:pt idx="69">
                  <c:v>-65.649166000000008</c:v>
                </c:pt>
                <c:pt idx="70">
                  <c:v>-65.827560000000005</c:v>
                </c:pt>
                <c:pt idx="71">
                  <c:v>-66.318859000000003</c:v>
                </c:pt>
                <c:pt idx="72">
                  <c:v>-66.117255999999998</c:v>
                </c:pt>
                <c:pt idx="73">
                  <c:v>-65.429915999999992</c:v>
                </c:pt>
                <c:pt idx="74">
                  <c:v>-64.747176999999994</c:v>
                </c:pt>
                <c:pt idx="75">
                  <c:v>-64.117558000000002</c:v>
                </c:pt>
                <c:pt idx="76">
                  <c:v>-64.240459000000001</c:v>
                </c:pt>
                <c:pt idx="77">
                  <c:v>-64.642882999999998</c:v>
                </c:pt>
                <c:pt idx="78">
                  <c:v>-66.461535999999995</c:v>
                </c:pt>
                <c:pt idx="79">
                  <c:v>-69.227401999999998</c:v>
                </c:pt>
                <c:pt idx="80">
                  <c:v>-72.149772999999996</c:v>
                </c:pt>
                <c:pt idx="81">
                  <c:v>-74.505127000000002</c:v>
                </c:pt>
                <c:pt idx="82">
                  <c:v>-74.240127999999999</c:v>
                </c:pt>
                <c:pt idx="83">
                  <c:v>-73.396545000000003</c:v>
                </c:pt>
                <c:pt idx="84">
                  <c:v>-72.195869000000002</c:v>
                </c:pt>
                <c:pt idx="85">
                  <c:v>-71.469054999999997</c:v>
                </c:pt>
                <c:pt idx="86">
                  <c:v>-71.312943000000004</c:v>
                </c:pt>
                <c:pt idx="87">
                  <c:v>-70.997330000000005</c:v>
                </c:pt>
                <c:pt idx="88">
                  <c:v>-71.646979999999999</c:v>
                </c:pt>
                <c:pt idx="89">
                  <c:v>-72.802825999999996</c:v>
                </c:pt>
                <c:pt idx="90">
                  <c:v>-73.978560999999999</c:v>
                </c:pt>
                <c:pt idx="91">
                  <c:v>-74.649742000000003</c:v>
                </c:pt>
                <c:pt idx="92">
                  <c:v>-73.859695000000002</c:v>
                </c:pt>
                <c:pt idx="93">
                  <c:v>-72.594420999999997</c:v>
                </c:pt>
                <c:pt idx="94">
                  <c:v>-71.634270000000001</c:v>
                </c:pt>
                <c:pt idx="95">
                  <c:v>-71.436462000000006</c:v>
                </c:pt>
                <c:pt idx="96">
                  <c:v>-70.829993999999999</c:v>
                </c:pt>
                <c:pt idx="97">
                  <c:v>-70.192070000000001</c:v>
                </c:pt>
                <c:pt idx="98">
                  <c:v>-69.561897000000002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40E0-97BB-1D9A2668ECDE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2.1819999999999999</c:v>
                </c:pt>
                <c:pt idx="1">
                  <c:v>2.2821836734694001</c:v>
                </c:pt>
                <c:pt idx="2">
                  <c:v>2.3823673469387998</c:v>
                </c:pt>
                <c:pt idx="3">
                  <c:v>2.4825510204082</c:v>
                </c:pt>
                <c:pt idx="4">
                  <c:v>2.5827346938776001</c:v>
                </c:pt>
                <c:pt idx="5">
                  <c:v>2.6829183673468999</c:v>
                </c:pt>
                <c:pt idx="6">
                  <c:v>2.7831020408163001</c:v>
                </c:pt>
                <c:pt idx="7">
                  <c:v>2.8832857142856998</c:v>
                </c:pt>
                <c:pt idx="8">
                  <c:v>2.9834693877551</c:v>
                </c:pt>
                <c:pt idx="9">
                  <c:v>3.0836530612245001</c:v>
                </c:pt>
                <c:pt idx="10">
                  <c:v>3.1838367346939003</c:v>
                </c:pt>
                <c:pt idx="11">
                  <c:v>3.2840204081633</c:v>
                </c:pt>
                <c:pt idx="12">
                  <c:v>3.3842040816327001</c:v>
                </c:pt>
                <c:pt idx="13">
                  <c:v>3.4843877551020004</c:v>
                </c:pt>
                <c:pt idx="14">
                  <c:v>3.5845714285714001</c:v>
                </c:pt>
                <c:pt idx="15">
                  <c:v>3.6847551020408003</c:v>
                </c:pt>
                <c:pt idx="16">
                  <c:v>3.7849387755102</c:v>
                </c:pt>
                <c:pt idx="17">
                  <c:v>3.8851224489796001</c:v>
                </c:pt>
                <c:pt idx="18">
                  <c:v>3.9853061224489998</c:v>
                </c:pt>
                <c:pt idx="19">
                  <c:v>4.0854897959183996</c:v>
                </c:pt>
                <c:pt idx="20">
                  <c:v>4.1856734693878002</c:v>
                </c:pt>
                <c:pt idx="21">
                  <c:v>4.2858571428571004</c:v>
                </c:pt>
                <c:pt idx="22">
                  <c:v>4.3860408163265001</c:v>
                </c:pt>
                <c:pt idx="23">
                  <c:v>4.4862244897959007</c:v>
                </c:pt>
                <c:pt idx="24">
                  <c:v>4.5864081632652995</c:v>
                </c:pt>
                <c:pt idx="25">
                  <c:v>4.6865918367347001</c:v>
                </c:pt>
                <c:pt idx="26">
                  <c:v>4.7867755102040999</c:v>
                </c:pt>
                <c:pt idx="27">
                  <c:v>4.8869591836735005</c:v>
                </c:pt>
                <c:pt idx="28">
                  <c:v>4.9871428571429002</c:v>
                </c:pt>
                <c:pt idx="29">
                  <c:v>5.0873265306121995</c:v>
                </c:pt>
                <c:pt idx="30">
                  <c:v>5.1875102040816001</c:v>
                </c:pt>
                <c:pt idx="31">
                  <c:v>5.2876938775509998</c:v>
                </c:pt>
                <c:pt idx="32">
                  <c:v>5.3878775510204004</c:v>
                </c:pt>
                <c:pt idx="33">
                  <c:v>5.4880612244898002</c:v>
                </c:pt>
                <c:pt idx="34">
                  <c:v>5.5882448979591999</c:v>
                </c:pt>
                <c:pt idx="35">
                  <c:v>5.6884285714286005</c:v>
                </c:pt>
                <c:pt idx="36">
                  <c:v>5.7886122448980002</c:v>
                </c:pt>
                <c:pt idx="37">
                  <c:v>5.8887959183673004</c:v>
                </c:pt>
                <c:pt idx="38">
                  <c:v>5.9889795918367001</c:v>
                </c:pt>
                <c:pt idx="39">
                  <c:v>6.0891632653060999</c:v>
                </c:pt>
                <c:pt idx="40">
                  <c:v>6.1893469387755005</c:v>
                </c:pt>
                <c:pt idx="41">
                  <c:v>6.2895306122449002</c:v>
                </c:pt>
                <c:pt idx="42">
                  <c:v>6.3897142857142999</c:v>
                </c:pt>
                <c:pt idx="43">
                  <c:v>6.4898979591836996</c:v>
                </c:pt>
                <c:pt idx="44">
                  <c:v>6.5900816326531002</c:v>
                </c:pt>
                <c:pt idx="45">
                  <c:v>6.6902653061224004</c:v>
                </c:pt>
                <c:pt idx="46">
                  <c:v>6.7904489795918002</c:v>
                </c:pt>
                <c:pt idx="47">
                  <c:v>6.8906326530611999</c:v>
                </c:pt>
                <c:pt idx="48">
                  <c:v>6.9908163265305996</c:v>
                </c:pt>
                <c:pt idx="49">
                  <c:v>7.0910000000000002</c:v>
                </c:pt>
                <c:pt idx="50">
                  <c:v>7.1911836734694008</c:v>
                </c:pt>
                <c:pt idx="51">
                  <c:v>7.2913673469387996</c:v>
                </c:pt>
                <c:pt idx="52">
                  <c:v>7.3915510204082002</c:v>
                </c:pt>
                <c:pt idx="53">
                  <c:v>7.4917346938775999</c:v>
                </c:pt>
                <c:pt idx="54">
                  <c:v>7.5919183673469002</c:v>
                </c:pt>
                <c:pt idx="55">
                  <c:v>7.6921020408163008</c:v>
                </c:pt>
                <c:pt idx="56">
                  <c:v>7.7922857142856996</c:v>
                </c:pt>
                <c:pt idx="57">
                  <c:v>7.8924693877551002</c:v>
                </c:pt>
                <c:pt idx="58">
                  <c:v>7.9926530612244999</c:v>
                </c:pt>
                <c:pt idx="59">
                  <c:v>8.0928367346939005</c:v>
                </c:pt>
                <c:pt idx="60">
                  <c:v>8.1930204081632994</c:v>
                </c:pt>
                <c:pt idx="61">
                  <c:v>8.2932040816327</c:v>
                </c:pt>
                <c:pt idx="62">
                  <c:v>8.3933877551020011</c:v>
                </c:pt>
                <c:pt idx="63">
                  <c:v>8.4935714285713999</c:v>
                </c:pt>
                <c:pt idx="64">
                  <c:v>8.5937551020408005</c:v>
                </c:pt>
                <c:pt idx="65">
                  <c:v>8.6939387755102011</c:v>
                </c:pt>
                <c:pt idx="66">
                  <c:v>8.7941224489796017</c:v>
                </c:pt>
                <c:pt idx="67">
                  <c:v>8.8943061224489988</c:v>
                </c:pt>
                <c:pt idx="68">
                  <c:v>8.9944897959183994</c:v>
                </c:pt>
                <c:pt idx="69">
                  <c:v>9.0946734693878</c:v>
                </c:pt>
                <c:pt idx="70">
                  <c:v>9.1948571428570993</c:v>
                </c:pt>
                <c:pt idx="71">
                  <c:v>9.2950408163264999</c:v>
                </c:pt>
                <c:pt idx="72">
                  <c:v>9.3952244897959005</c:v>
                </c:pt>
                <c:pt idx="73">
                  <c:v>9.4954081632653011</c:v>
                </c:pt>
                <c:pt idx="74">
                  <c:v>9.5955918367347</c:v>
                </c:pt>
                <c:pt idx="75">
                  <c:v>9.6957755102040988</c:v>
                </c:pt>
                <c:pt idx="76">
                  <c:v>9.7959591836734994</c:v>
                </c:pt>
                <c:pt idx="77">
                  <c:v>9.8961428571429</c:v>
                </c:pt>
                <c:pt idx="78">
                  <c:v>9.9963265306121993</c:v>
                </c:pt>
                <c:pt idx="79">
                  <c:v>10.096510204082001</c:v>
                </c:pt>
                <c:pt idx="80">
                  <c:v>10.196693877551001</c:v>
                </c:pt>
                <c:pt idx="81">
                  <c:v>10.29687755102</c:v>
                </c:pt>
                <c:pt idx="82">
                  <c:v>10.397061224489999</c:v>
                </c:pt>
                <c:pt idx="83">
                  <c:v>10.497244897959</c:v>
                </c:pt>
                <c:pt idx="84">
                  <c:v>10.597428571429001</c:v>
                </c:pt>
                <c:pt idx="85">
                  <c:v>10.697612244898</c:v>
                </c:pt>
                <c:pt idx="86">
                  <c:v>10.797795918367001</c:v>
                </c:pt>
                <c:pt idx="87">
                  <c:v>10.897979591837</c:v>
                </c:pt>
                <c:pt idx="88">
                  <c:v>10.998163265305999</c:v>
                </c:pt>
                <c:pt idx="89">
                  <c:v>11.098346938775999</c:v>
                </c:pt>
                <c:pt idx="90">
                  <c:v>11.198530612245001</c:v>
                </c:pt>
                <c:pt idx="91">
                  <c:v>11.298714285714</c:v>
                </c:pt>
                <c:pt idx="92">
                  <c:v>11.398897959184</c:v>
                </c:pt>
                <c:pt idx="93">
                  <c:v>11.499081632653001</c:v>
                </c:pt>
                <c:pt idx="94">
                  <c:v>11.599265306122</c:v>
                </c:pt>
                <c:pt idx="95">
                  <c:v>11.699448979591999</c:v>
                </c:pt>
                <c:pt idx="96">
                  <c:v>11.799632653061002</c:v>
                </c:pt>
                <c:pt idx="97">
                  <c:v>11.899816326531001</c:v>
                </c:pt>
                <c:pt idx="98">
                  <c:v>12</c:v>
                </c:pt>
              </c:numCache>
            </c:numRef>
          </c:xVal>
          <c:yVal>
            <c:numRef>
              <c:f>'2Ix1L'!$O$5:$O$103</c:f>
              <c:numCache>
                <c:formatCode>General</c:formatCode>
                <c:ptCount val="99"/>
                <c:pt idx="0">
                  <c:v>-71.573029000000005</c:v>
                </c:pt>
                <c:pt idx="1">
                  <c:v>-72.498512000000005</c:v>
                </c:pt>
                <c:pt idx="2">
                  <c:v>-75.315230999999997</c:v>
                </c:pt>
                <c:pt idx="3">
                  <c:v>-79.344048000000001</c:v>
                </c:pt>
                <c:pt idx="4">
                  <c:v>-80.062308999999999</c:v>
                </c:pt>
                <c:pt idx="5">
                  <c:v>-78.908278999999993</c:v>
                </c:pt>
                <c:pt idx="6">
                  <c:v>-75.984734000000003</c:v>
                </c:pt>
                <c:pt idx="7">
                  <c:v>-76.060721999999998</c:v>
                </c:pt>
                <c:pt idx="8">
                  <c:v>-75.755699000000007</c:v>
                </c:pt>
                <c:pt idx="9">
                  <c:v>-74.468474999999998</c:v>
                </c:pt>
                <c:pt idx="10">
                  <c:v>-72.561347999999995</c:v>
                </c:pt>
                <c:pt idx="11">
                  <c:v>-71.311272000000002</c:v>
                </c:pt>
                <c:pt idx="12">
                  <c:v>-73.448691999999994</c:v>
                </c:pt>
                <c:pt idx="13">
                  <c:v>-76.037505999999993</c:v>
                </c:pt>
                <c:pt idx="14">
                  <c:v>-77.597717000000003</c:v>
                </c:pt>
                <c:pt idx="15">
                  <c:v>-76.302940000000007</c:v>
                </c:pt>
                <c:pt idx="16">
                  <c:v>-75.069732999999999</c:v>
                </c:pt>
                <c:pt idx="17">
                  <c:v>-74.391396</c:v>
                </c:pt>
                <c:pt idx="18">
                  <c:v>-74.852135000000004</c:v>
                </c:pt>
                <c:pt idx="19">
                  <c:v>-76.082595999999995</c:v>
                </c:pt>
                <c:pt idx="20">
                  <c:v>-76.298325000000006</c:v>
                </c:pt>
                <c:pt idx="21">
                  <c:v>-76.347983999999997</c:v>
                </c:pt>
                <c:pt idx="22">
                  <c:v>-76.306319999999999</c:v>
                </c:pt>
                <c:pt idx="23">
                  <c:v>-76.808762000000002</c:v>
                </c:pt>
                <c:pt idx="24">
                  <c:v>-78.264838999999995</c:v>
                </c:pt>
                <c:pt idx="25">
                  <c:v>-77.727294999999998</c:v>
                </c:pt>
                <c:pt idx="26">
                  <c:v>-78.288368000000006</c:v>
                </c:pt>
                <c:pt idx="27">
                  <c:v>-76.770797999999999</c:v>
                </c:pt>
                <c:pt idx="28">
                  <c:v>-77.684464000000006</c:v>
                </c:pt>
                <c:pt idx="29">
                  <c:v>-81.356528999999995</c:v>
                </c:pt>
                <c:pt idx="30">
                  <c:v>-82.915581000000003</c:v>
                </c:pt>
                <c:pt idx="31">
                  <c:v>-81.128844999999998</c:v>
                </c:pt>
                <c:pt idx="32">
                  <c:v>-74.086365000000001</c:v>
                </c:pt>
                <c:pt idx="33">
                  <c:v>-70.364463999999998</c:v>
                </c:pt>
                <c:pt idx="34">
                  <c:v>-68.612762000000004</c:v>
                </c:pt>
                <c:pt idx="35">
                  <c:v>-69.783493000000007</c:v>
                </c:pt>
                <c:pt idx="36">
                  <c:v>-71.250725000000003</c:v>
                </c:pt>
                <c:pt idx="37">
                  <c:v>-71.617714000000007</c:v>
                </c:pt>
                <c:pt idx="38">
                  <c:v>-70.715034000000003</c:v>
                </c:pt>
                <c:pt idx="39">
                  <c:v>-69.465225000000004</c:v>
                </c:pt>
                <c:pt idx="40">
                  <c:v>-69.551788000000002</c:v>
                </c:pt>
                <c:pt idx="41">
                  <c:v>-69.538475000000005</c:v>
                </c:pt>
                <c:pt idx="42">
                  <c:v>-69.854675</c:v>
                </c:pt>
                <c:pt idx="43">
                  <c:v>-69.310890000000001</c:v>
                </c:pt>
                <c:pt idx="44">
                  <c:v>-68.681561000000002</c:v>
                </c:pt>
                <c:pt idx="45">
                  <c:v>-68.379661999999996</c:v>
                </c:pt>
                <c:pt idx="46">
                  <c:v>-68.820697999999993</c:v>
                </c:pt>
                <c:pt idx="47">
                  <c:v>-71.343986999999998</c:v>
                </c:pt>
                <c:pt idx="48">
                  <c:v>-75.218231000000003</c:v>
                </c:pt>
                <c:pt idx="49">
                  <c:v>-78.256523000000001</c:v>
                </c:pt>
                <c:pt idx="50">
                  <c:v>-79.395645000000002</c:v>
                </c:pt>
                <c:pt idx="51">
                  <c:v>-79.165854999999993</c:v>
                </c:pt>
                <c:pt idx="52">
                  <c:v>-77.966674999999995</c:v>
                </c:pt>
                <c:pt idx="53">
                  <c:v>-74.770325</c:v>
                </c:pt>
                <c:pt idx="54">
                  <c:v>-70.968604999999997</c:v>
                </c:pt>
                <c:pt idx="55">
                  <c:v>-68.247855999999999</c:v>
                </c:pt>
                <c:pt idx="56">
                  <c:v>-67.370871999999991</c:v>
                </c:pt>
                <c:pt idx="57">
                  <c:v>-66.337276000000003</c:v>
                </c:pt>
                <c:pt idx="58">
                  <c:v>-65.985900999999998</c:v>
                </c:pt>
                <c:pt idx="59">
                  <c:v>-66.324055000000001</c:v>
                </c:pt>
                <c:pt idx="60">
                  <c:v>-67.08456799999999</c:v>
                </c:pt>
                <c:pt idx="61">
                  <c:v>-67.621940999999993</c:v>
                </c:pt>
                <c:pt idx="62">
                  <c:v>-67.646468999999996</c:v>
                </c:pt>
                <c:pt idx="63">
                  <c:v>-66.40489199999999</c:v>
                </c:pt>
                <c:pt idx="64">
                  <c:v>-65.168247000000008</c:v>
                </c:pt>
                <c:pt idx="65">
                  <c:v>-64.674587000000002</c:v>
                </c:pt>
                <c:pt idx="66">
                  <c:v>-65.228572999999997</c:v>
                </c:pt>
                <c:pt idx="67">
                  <c:v>-65.289107999999999</c:v>
                </c:pt>
                <c:pt idx="68">
                  <c:v>-64.39982599999999</c:v>
                </c:pt>
                <c:pt idx="69">
                  <c:v>-63.684958999999999</c:v>
                </c:pt>
                <c:pt idx="70">
                  <c:v>-63.853962000000003</c:v>
                </c:pt>
                <c:pt idx="71">
                  <c:v>-64.350121000000001</c:v>
                </c:pt>
                <c:pt idx="72">
                  <c:v>-64.143428999999998</c:v>
                </c:pt>
                <c:pt idx="73">
                  <c:v>-63.452613999999997</c:v>
                </c:pt>
                <c:pt idx="74">
                  <c:v>-62.769767999999999</c:v>
                </c:pt>
                <c:pt idx="75">
                  <c:v>-62.146476999999997</c:v>
                </c:pt>
                <c:pt idx="76">
                  <c:v>-62.288006000000003</c:v>
                </c:pt>
                <c:pt idx="77">
                  <c:v>-62.709915000000002</c:v>
                </c:pt>
                <c:pt idx="78">
                  <c:v>-64.528441999999998</c:v>
                </c:pt>
                <c:pt idx="79">
                  <c:v>-67.283267999999993</c:v>
                </c:pt>
                <c:pt idx="80">
                  <c:v>-70.227164999999999</c:v>
                </c:pt>
                <c:pt idx="81">
                  <c:v>-72.654983999999999</c:v>
                </c:pt>
                <c:pt idx="82">
                  <c:v>-72.482924999999994</c:v>
                </c:pt>
                <c:pt idx="83">
                  <c:v>-71.735328999999993</c:v>
                </c:pt>
                <c:pt idx="84">
                  <c:v>-70.639617999999999</c:v>
                </c:pt>
                <c:pt idx="85">
                  <c:v>-70.060615999999996</c:v>
                </c:pt>
                <c:pt idx="86">
                  <c:v>-70.066406000000001</c:v>
                </c:pt>
                <c:pt idx="87">
                  <c:v>-69.913291999999998</c:v>
                </c:pt>
                <c:pt idx="88">
                  <c:v>-70.707085000000006</c:v>
                </c:pt>
                <c:pt idx="89">
                  <c:v>-72.019112000000007</c:v>
                </c:pt>
                <c:pt idx="90">
                  <c:v>-73.367110999999994</c:v>
                </c:pt>
                <c:pt idx="91">
                  <c:v>-74.231826999999996</c:v>
                </c:pt>
                <c:pt idx="92">
                  <c:v>-73.644890000000004</c:v>
                </c:pt>
                <c:pt idx="93">
                  <c:v>-72.582802000000001</c:v>
                </c:pt>
                <c:pt idx="94">
                  <c:v>-71.837012999999999</c:v>
                </c:pt>
                <c:pt idx="95">
                  <c:v>-71.879752999999994</c:v>
                </c:pt>
                <c:pt idx="96">
                  <c:v>-71.552254000000005</c:v>
                </c:pt>
                <c:pt idx="97">
                  <c:v>-71.205246000000002</c:v>
                </c:pt>
                <c:pt idx="98">
                  <c:v>-70.770568999999995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E-40E0-97BB-1D9A266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9600"/>
      </c:scatterChart>
      <c:valAx>
        <c:axId val="114567424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569600"/>
        <c:crosses val="autoZero"/>
        <c:crossBetween val="midCat"/>
        <c:majorUnit val="1"/>
      </c:valAx>
      <c:valAx>
        <c:axId val="1145696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5674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91 MHz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5776050898395597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-77.352547000000001</c:v>
                </c:pt>
                <c:pt idx="1">
                  <c:v>-73.970505000000003</c:v>
                </c:pt>
                <c:pt idx="2">
                  <c:v>-79.482391000000007</c:v>
                </c:pt>
                <c:pt idx="3">
                  <c:v>-76.324393999999998</c:v>
                </c:pt>
                <c:pt idx="4">
                  <c:v>-72.420340999999993</c:v>
                </c:pt>
                <c:pt idx="5">
                  <c:v>-83.590316999999999</c:v>
                </c:pt>
                <c:pt idx="6">
                  <c:v>-75.706169000000003</c:v>
                </c:pt>
                <c:pt idx="7">
                  <c:v>-57.443767999999999</c:v>
                </c:pt>
                <c:pt idx="8">
                  <c:v>-41.461277000000003</c:v>
                </c:pt>
                <c:pt idx="9">
                  <c:v>-33.498897999999997</c:v>
                </c:pt>
                <c:pt idx="10">
                  <c:v>-26.618431000000001</c:v>
                </c:pt>
                <c:pt idx="11">
                  <c:v>-23.054770999999999</c:v>
                </c:pt>
                <c:pt idx="12">
                  <c:v>-20.290234000000002</c:v>
                </c:pt>
                <c:pt idx="13">
                  <c:v>-19.433295999999999</c:v>
                </c:pt>
                <c:pt idx="14">
                  <c:v>-17.588518000000001</c:v>
                </c:pt>
                <c:pt idx="15">
                  <c:v>-17.064250999999999</c:v>
                </c:pt>
                <c:pt idx="16">
                  <c:v>-16.122599000000001</c:v>
                </c:pt>
                <c:pt idx="17">
                  <c:v>-15.108753</c:v>
                </c:pt>
                <c:pt idx="18">
                  <c:v>-14.556221000000001</c:v>
                </c:pt>
                <c:pt idx="19">
                  <c:v>-13.108312</c:v>
                </c:pt>
                <c:pt idx="20">
                  <c:v>-11.466718</c:v>
                </c:pt>
                <c:pt idx="21">
                  <c:v>-9.8564653</c:v>
                </c:pt>
                <c:pt idx="22">
                  <c:v>-7.9129471999999996</c:v>
                </c:pt>
                <c:pt idx="23">
                  <c:v>-6.4259529000000004</c:v>
                </c:pt>
                <c:pt idx="24">
                  <c:v>-5.8150848999999996</c:v>
                </c:pt>
                <c:pt idx="25">
                  <c:v>-5.6923785000000002</c:v>
                </c:pt>
                <c:pt idx="26">
                  <c:v>-6.2708449000000002</c:v>
                </c:pt>
                <c:pt idx="27">
                  <c:v>-6.7092017999999998</c:v>
                </c:pt>
                <c:pt idx="28">
                  <c:v>-7.3325776999999999</c:v>
                </c:pt>
                <c:pt idx="29">
                  <c:v>-7.5006370999999996</c:v>
                </c:pt>
                <c:pt idx="30">
                  <c:v>-7.5501041000000004</c:v>
                </c:pt>
                <c:pt idx="31">
                  <c:v>-7.5300931999999996</c:v>
                </c:pt>
                <c:pt idx="32">
                  <c:v>-7.5659841999999999</c:v>
                </c:pt>
                <c:pt idx="33">
                  <c:v>-7.6626595999999996</c:v>
                </c:pt>
                <c:pt idx="34">
                  <c:v>-7.7701172999999999</c:v>
                </c:pt>
                <c:pt idx="35">
                  <c:v>-7.8817592000000003</c:v>
                </c:pt>
                <c:pt idx="36">
                  <c:v>-7.8632740999999999</c:v>
                </c:pt>
                <c:pt idx="37">
                  <c:v>-7.900207</c:v>
                </c:pt>
                <c:pt idx="38">
                  <c:v>-7.7692975999999998</c:v>
                </c:pt>
                <c:pt idx="39">
                  <c:v>-7.8553734000000004</c:v>
                </c:pt>
                <c:pt idx="40">
                  <c:v>-7.9675402999999996</c:v>
                </c:pt>
                <c:pt idx="41">
                  <c:v>-8.0445241999999997</c:v>
                </c:pt>
                <c:pt idx="42">
                  <c:v>-7.9474195999999999</c:v>
                </c:pt>
                <c:pt idx="43">
                  <c:v>-7.8882593999999999</c:v>
                </c:pt>
                <c:pt idx="44">
                  <c:v>-7.7670659999999998</c:v>
                </c:pt>
                <c:pt idx="45">
                  <c:v>-7.7429098999999999</c:v>
                </c:pt>
                <c:pt idx="46">
                  <c:v>-7.7592391999999997</c:v>
                </c:pt>
                <c:pt idx="47">
                  <c:v>-7.6694979999999999</c:v>
                </c:pt>
                <c:pt idx="48">
                  <c:v>-7.6029600999999998</c:v>
                </c:pt>
                <c:pt idx="49">
                  <c:v>-7.5949043999999999</c:v>
                </c:pt>
                <c:pt idx="50">
                  <c:v>-7.5290417999999999</c:v>
                </c:pt>
                <c:pt idx="51">
                  <c:v>-7.4671202000000001</c:v>
                </c:pt>
                <c:pt idx="52">
                  <c:v>-7.4860606000000001</c:v>
                </c:pt>
                <c:pt idx="53">
                  <c:v>-7.4992761999999997</c:v>
                </c:pt>
                <c:pt idx="54">
                  <c:v>-7.5602450000000001</c:v>
                </c:pt>
                <c:pt idx="55">
                  <c:v>-7.5661196999999998</c:v>
                </c:pt>
                <c:pt idx="56">
                  <c:v>-7.5270171000000001</c:v>
                </c:pt>
                <c:pt idx="57">
                  <c:v>-7.4812503000000001</c:v>
                </c:pt>
                <c:pt idx="58">
                  <c:v>-7.4975882</c:v>
                </c:pt>
                <c:pt idx="59">
                  <c:v>-7.6173748999999997</c:v>
                </c:pt>
                <c:pt idx="60">
                  <c:v>-7.5145001000000002</c:v>
                </c:pt>
                <c:pt idx="61">
                  <c:v>-7.5405755000000001</c:v>
                </c:pt>
                <c:pt idx="62">
                  <c:v>-7.6651192000000004</c:v>
                </c:pt>
                <c:pt idx="63">
                  <c:v>-7.5980395999999999</c:v>
                </c:pt>
                <c:pt idx="64">
                  <c:v>-7.5605392</c:v>
                </c:pt>
                <c:pt idx="65">
                  <c:v>-7.5973224999999998</c:v>
                </c:pt>
                <c:pt idx="66">
                  <c:v>-7.6394242999999999</c:v>
                </c:pt>
                <c:pt idx="67">
                  <c:v>-7.7080874000000001</c:v>
                </c:pt>
                <c:pt idx="68">
                  <c:v>-7.6647587000000001</c:v>
                </c:pt>
                <c:pt idx="69">
                  <c:v>-7.7472757999999997</c:v>
                </c:pt>
                <c:pt idx="70">
                  <c:v>-7.7955294000000004</c:v>
                </c:pt>
                <c:pt idx="71">
                  <c:v>-7.8476572000000004</c:v>
                </c:pt>
                <c:pt idx="72">
                  <c:v>-7.9912089999999996</c:v>
                </c:pt>
                <c:pt idx="73">
                  <c:v>-7.9702019999999996</c:v>
                </c:pt>
                <c:pt idx="74">
                  <c:v>-7.8749298999999997</c:v>
                </c:pt>
                <c:pt idx="75">
                  <c:v>-7.9197062999999996</c:v>
                </c:pt>
                <c:pt idx="76">
                  <c:v>-8.0631360999999995</c:v>
                </c:pt>
                <c:pt idx="77">
                  <c:v>-8.1472750000000005</c:v>
                </c:pt>
                <c:pt idx="78">
                  <c:v>-8.2068644000000006</c:v>
                </c:pt>
                <c:pt idx="79">
                  <c:v>-8.2272701000000001</c:v>
                </c:pt>
                <c:pt idx="80">
                  <c:v>-8.1369295000000008</c:v>
                </c:pt>
                <c:pt idx="81">
                  <c:v>-8.0446959000000007</c:v>
                </c:pt>
                <c:pt idx="82">
                  <c:v>-8.2513942999999994</c:v>
                </c:pt>
                <c:pt idx="83">
                  <c:v>-8.3738880000000009</c:v>
                </c:pt>
                <c:pt idx="84">
                  <c:v>-8.3341627000000003</c:v>
                </c:pt>
                <c:pt idx="85">
                  <c:v>-8.2748041000000008</c:v>
                </c:pt>
                <c:pt idx="86">
                  <c:v>-8.2324476000000004</c:v>
                </c:pt>
                <c:pt idx="87">
                  <c:v>-8.3157662999999999</c:v>
                </c:pt>
                <c:pt idx="88">
                  <c:v>-8.4338941999999992</c:v>
                </c:pt>
                <c:pt idx="89">
                  <c:v>-8.4589023999999995</c:v>
                </c:pt>
                <c:pt idx="90">
                  <c:v>-8.4687347000000006</c:v>
                </c:pt>
                <c:pt idx="91">
                  <c:v>-8.3278245999999996</c:v>
                </c:pt>
                <c:pt idx="92">
                  <c:v>-8.3656463999999993</c:v>
                </c:pt>
                <c:pt idx="93">
                  <c:v>-8.3931617999999997</c:v>
                </c:pt>
                <c:pt idx="94">
                  <c:v>-8.4121226999999994</c:v>
                </c:pt>
                <c:pt idx="95">
                  <c:v>-8.4533634000000006</c:v>
                </c:pt>
                <c:pt idx="96">
                  <c:v>-8.3189173000000007</c:v>
                </c:pt>
                <c:pt idx="97">
                  <c:v>-8.1952095000000007</c:v>
                </c:pt>
                <c:pt idx="98">
                  <c:v>-8.0756043999999996</c:v>
                </c:pt>
                <c:pt idx="99">
                  <c:v>-8.1267280999999993</c:v>
                </c:pt>
                <c:pt idx="100">
                  <c:v>-8.2635173999999996</c:v>
                </c:pt>
                <c:pt idx="101">
                  <c:v>-8.1189184000000001</c:v>
                </c:pt>
                <c:pt idx="102">
                  <c:v>-8.1650895999999999</c:v>
                </c:pt>
                <c:pt idx="103">
                  <c:v>-8.0784693000000001</c:v>
                </c:pt>
                <c:pt idx="104">
                  <c:v>-8.1694812999999993</c:v>
                </c:pt>
                <c:pt idx="105">
                  <c:v>-8.4616851999999998</c:v>
                </c:pt>
                <c:pt idx="106">
                  <c:v>-8.4205331999999995</c:v>
                </c:pt>
                <c:pt idx="107">
                  <c:v>-8.5051374000000006</c:v>
                </c:pt>
                <c:pt idx="108">
                  <c:v>-8.5024920000000002</c:v>
                </c:pt>
                <c:pt idx="109">
                  <c:v>-8.3005399999999998</c:v>
                </c:pt>
                <c:pt idx="110">
                  <c:v>-8.4414587000000001</c:v>
                </c:pt>
                <c:pt idx="111">
                  <c:v>-8.5779762000000002</c:v>
                </c:pt>
                <c:pt idx="112">
                  <c:v>-8.5716590999999998</c:v>
                </c:pt>
                <c:pt idx="113">
                  <c:v>-8.4540272000000005</c:v>
                </c:pt>
                <c:pt idx="114">
                  <c:v>-8.4337063000000008</c:v>
                </c:pt>
                <c:pt idx="115">
                  <c:v>-8.5572318999999997</c:v>
                </c:pt>
                <c:pt idx="116">
                  <c:v>-8.3960589999999993</c:v>
                </c:pt>
                <c:pt idx="117">
                  <c:v>-8.5312862000000003</c:v>
                </c:pt>
                <c:pt idx="118">
                  <c:v>-8.5416422000000001</c:v>
                </c:pt>
                <c:pt idx="119">
                  <c:v>-8.4212302999999995</c:v>
                </c:pt>
                <c:pt idx="120">
                  <c:v>-8.4509039000000001</c:v>
                </c:pt>
                <c:pt idx="121">
                  <c:v>-8.4417180999999992</c:v>
                </c:pt>
                <c:pt idx="122">
                  <c:v>-8.5339030999999999</c:v>
                </c:pt>
                <c:pt idx="123">
                  <c:v>-8.5257225000000005</c:v>
                </c:pt>
                <c:pt idx="124">
                  <c:v>-8.4941844999999994</c:v>
                </c:pt>
                <c:pt idx="125">
                  <c:v>-8.4987048999999999</c:v>
                </c:pt>
                <c:pt idx="126">
                  <c:v>-8.4328947000000003</c:v>
                </c:pt>
                <c:pt idx="127">
                  <c:v>-8.4856318999999996</c:v>
                </c:pt>
                <c:pt idx="128">
                  <c:v>-8.5013427999999998</c:v>
                </c:pt>
                <c:pt idx="129">
                  <c:v>-8.4828662999999995</c:v>
                </c:pt>
                <c:pt idx="130">
                  <c:v>-8.4328623</c:v>
                </c:pt>
                <c:pt idx="131">
                  <c:v>-8.4682645999999995</c:v>
                </c:pt>
                <c:pt idx="132">
                  <c:v>-8.5678815999999998</c:v>
                </c:pt>
                <c:pt idx="133">
                  <c:v>-8.6743202000000004</c:v>
                </c:pt>
                <c:pt idx="134">
                  <c:v>-8.6720085000000005</c:v>
                </c:pt>
                <c:pt idx="135">
                  <c:v>-8.7552298999999998</c:v>
                </c:pt>
                <c:pt idx="136">
                  <c:v>-8.7348051000000009</c:v>
                </c:pt>
                <c:pt idx="137">
                  <c:v>-8.7668400000000002</c:v>
                </c:pt>
                <c:pt idx="138">
                  <c:v>-9.0103474000000006</c:v>
                </c:pt>
                <c:pt idx="139">
                  <c:v>-8.8840713999999998</c:v>
                </c:pt>
                <c:pt idx="140">
                  <c:v>-9.0077952999999997</c:v>
                </c:pt>
                <c:pt idx="141">
                  <c:v>-9.0816517000000001</c:v>
                </c:pt>
                <c:pt idx="142">
                  <c:v>-9.1601237999999992</c:v>
                </c:pt>
                <c:pt idx="143">
                  <c:v>-9.3280896999999996</c:v>
                </c:pt>
                <c:pt idx="144">
                  <c:v>-9.3123693000000003</c:v>
                </c:pt>
                <c:pt idx="145">
                  <c:v>-9.6346024999999997</c:v>
                </c:pt>
                <c:pt idx="146">
                  <c:v>-9.6844453999999995</c:v>
                </c:pt>
                <c:pt idx="147">
                  <c:v>-9.8618097000000002</c:v>
                </c:pt>
                <c:pt idx="148">
                  <c:v>-10.192785000000001</c:v>
                </c:pt>
                <c:pt idx="149">
                  <c:v>-10.383903</c:v>
                </c:pt>
                <c:pt idx="150">
                  <c:v>-10.579867</c:v>
                </c:pt>
                <c:pt idx="151">
                  <c:v>-10.984899</c:v>
                </c:pt>
                <c:pt idx="152">
                  <c:v>-11.332981</c:v>
                </c:pt>
                <c:pt idx="153">
                  <c:v>-11.642678</c:v>
                </c:pt>
                <c:pt idx="154">
                  <c:v>-11.988925999999999</c:v>
                </c:pt>
                <c:pt idx="155">
                  <c:v>-12.448503000000001</c:v>
                </c:pt>
                <c:pt idx="156">
                  <c:v>-12.861753999999999</c:v>
                </c:pt>
                <c:pt idx="157">
                  <c:v>-13.328722000000001</c:v>
                </c:pt>
                <c:pt idx="158">
                  <c:v>-13.869899</c:v>
                </c:pt>
                <c:pt idx="159">
                  <c:v>-14.339675</c:v>
                </c:pt>
                <c:pt idx="160">
                  <c:v>-14.831367999999999</c:v>
                </c:pt>
                <c:pt idx="161">
                  <c:v>-15.435634</c:v>
                </c:pt>
                <c:pt idx="162">
                  <c:v>-16.031860000000002</c:v>
                </c:pt>
                <c:pt idx="163">
                  <c:v>-16.507444</c:v>
                </c:pt>
                <c:pt idx="164">
                  <c:v>-17.137025999999999</c:v>
                </c:pt>
                <c:pt idx="165">
                  <c:v>-17.707457999999999</c:v>
                </c:pt>
                <c:pt idx="166">
                  <c:v>-18.299824000000001</c:v>
                </c:pt>
                <c:pt idx="167">
                  <c:v>-18.911997</c:v>
                </c:pt>
                <c:pt idx="168">
                  <c:v>-19.539626999999999</c:v>
                </c:pt>
                <c:pt idx="169">
                  <c:v>-20.138359000000001</c:v>
                </c:pt>
                <c:pt idx="170">
                  <c:v>-20.733243999999999</c:v>
                </c:pt>
                <c:pt idx="171">
                  <c:v>-21.397902999999999</c:v>
                </c:pt>
                <c:pt idx="172">
                  <c:v>-21.969206</c:v>
                </c:pt>
                <c:pt idx="173">
                  <c:v>-22.718073</c:v>
                </c:pt>
                <c:pt idx="174">
                  <c:v>-23.352122999999999</c:v>
                </c:pt>
                <c:pt idx="175">
                  <c:v>-23.681614</c:v>
                </c:pt>
                <c:pt idx="176">
                  <c:v>-24.095120999999999</c:v>
                </c:pt>
                <c:pt idx="177">
                  <c:v>-24.358574000000001</c:v>
                </c:pt>
                <c:pt idx="178">
                  <c:v>-24.156749999999999</c:v>
                </c:pt>
                <c:pt idx="179">
                  <c:v>-23.957135999999998</c:v>
                </c:pt>
                <c:pt idx="180">
                  <c:v>-23.569927</c:v>
                </c:pt>
                <c:pt idx="181">
                  <c:v>-23.019804000000001</c:v>
                </c:pt>
                <c:pt idx="182">
                  <c:v>-22.384001000000001</c:v>
                </c:pt>
                <c:pt idx="183">
                  <c:v>-21.621238999999999</c:v>
                </c:pt>
                <c:pt idx="184">
                  <c:v>-21.232019000000001</c:v>
                </c:pt>
                <c:pt idx="185">
                  <c:v>-20.448194999999998</c:v>
                </c:pt>
                <c:pt idx="186">
                  <c:v>-19.620573</c:v>
                </c:pt>
                <c:pt idx="187">
                  <c:v>-18.775524000000001</c:v>
                </c:pt>
                <c:pt idx="188">
                  <c:v>-18.003253999999998</c:v>
                </c:pt>
                <c:pt idx="189">
                  <c:v>-17.305634000000001</c:v>
                </c:pt>
                <c:pt idx="190">
                  <c:v>-16.826923000000001</c:v>
                </c:pt>
                <c:pt idx="191">
                  <c:v>-16.217369000000001</c:v>
                </c:pt>
                <c:pt idx="192">
                  <c:v>-15.990717</c:v>
                </c:pt>
                <c:pt idx="193">
                  <c:v>-15.921761999999999</c:v>
                </c:pt>
                <c:pt idx="194">
                  <c:v>-15.902616999999999</c:v>
                </c:pt>
                <c:pt idx="195">
                  <c:v>-16.930710000000001</c:v>
                </c:pt>
                <c:pt idx="196">
                  <c:v>-21.927181000000001</c:v>
                </c:pt>
                <c:pt idx="197">
                  <c:v>-28.851777999999999</c:v>
                </c:pt>
                <c:pt idx="198">
                  <c:v>-43.33728</c:v>
                </c:pt>
                <c:pt idx="199">
                  <c:v>-54.886940000000003</c:v>
                </c:pt>
                <c:pt idx="200">
                  <c:v>-56.447422000000003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1-437B-BA1D-4849937C91C3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-78.368247999999994</c:v>
                </c:pt>
                <c:pt idx="1">
                  <c:v>-84.514671000000007</c:v>
                </c:pt>
                <c:pt idx="2">
                  <c:v>-81.125625999999997</c:v>
                </c:pt>
                <c:pt idx="3">
                  <c:v>-80.572235000000006</c:v>
                </c:pt>
                <c:pt idx="4">
                  <c:v>-82.396705999999995</c:v>
                </c:pt>
                <c:pt idx="5">
                  <c:v>-76.947059999999993</c:v>
                </c:pt>
                <c:pt idx="6">
                  <c:v>-73.009749999999997</c:v>
                </c:pt>
                <c:pt idx="7">
                  <c:v>-69.472663999999995</c:v>
                </c:pt>
                <c:pt idx="8">
                  <c:v>-70.180473000000006</c:v>
                </c:pt>
                <c:pt idx="9">
                  <c:v>-53.084187</c:v>
                </c:pt>
                <c:pt idx="10">
                  <c:v>-36.684260999999999</c:v>
                </c:pt>
                <c:pt idx="11">
                  <c:v>-31.386761</c:v>
                </c:pt>
                <c:pt idx="12">
                  <c:v>-22.814700999999999</c:v>
                </c:pt>
                <c:pt idx="13">
                  <c:v>-22.169568999999999</c:v>
                </c:pt>
                <c:pt idx="14">
                  <c:v>-18.541239000000001</c:v>
                </c:pt>
                <c:pt idx="15">
                  <c:v>-17.876270000000002</c:v>
                </c:pt>
                <c:pt idx="16">
                  <c:v>-17.050892000000001</c:v>
                </c:pt>
                <c:pt idx="17">
                  <c:v>-16.188514999999999</c:v>
                </c:pt>
                <c:pt idx="18">
                  <c:v>-15.825638</c:v>
                </c:pt>
                <c:pt idx="19">
                  <c:v>-15.017134</c:v>
                </c:pt>
                <c:pt idx="20">
                  <c:v>-12.684243</c:v>
                </c:pt>
                <c:pt idx="21">
                  <c:v>-10.981555999999999</c:v>
                </c:pt>
                <c:pt idx="22">
                  <c:v>-8.7275553000000006</c:v>
                </c:pt>
                <c:pt idx="23">
                  <c:v>-6.8336401000000002</c:v>
                </c:pt>
                <c:pt idx="24">
                  <c:v>-5.9979905999999996</c:v>
                </c:pt>
                <c:pt idx="25">
                  <c:v>-5.8131018000000001</c:v>
                </c:pt>
                <c:pt idx="26">
                  <c:v>-6.4135695000000004</c:v>
                </c:pt>
                <c:pt idx="27">
                  <c:v>-6.8747911000000004</c:v>
                </c:pt>
                <c:pt idx="28">
                  <c:v>-7.5831017000000003</c:v>
                </c:pt>
                <c:pt idx="29">
                  <c:v>-7.7464136999999997</c:v>
                </c:pt>
                <c:pt idx="30">
                  <c:v>-7.8132944000000002</c:v>
                </c:pt>
                <c:pt idx="31">
                  <c:v>-7.7771248999999996</c:v>
                </c:pt>
                <c:pt idx="32">
                  <c:v>-7.8206762999999997</c:v>
                </c:pt>
                <c:pt idx="33">
                  <c:v>-7.8835316000000004</c:v>
                </c:pt>
                <c:pt idx="34">
                  <c:v>-8.0098208999999994</c:v>
                </c:pt>
                <c:pt idx="35">
                  <c:v>-8.0837859999999999</c:v>
                </c:pt>
                <c:pt idx="36">
                  <c:v>-8.0723610000000008</c:v>
                </c:pt>
                <c:pt idx="37">
                  <c:v>-8.0584992999999994</c:v>
                </c:pt>
                <c:pt idx="38">
                  <c:v>-7.9450455</c:v>
                </c:pt>
                <c:pt idx="39">
                  <c:v>-8.0523919999999993</c:v>
                </c:pt>
                <c:pt idx="40">
                  <c:v>-8.2467822999999996</c:v>
                </c:pt>
                <c:pt idx="41">
                  <c:v>-8.2593422000000007</c:v>
                </c:pt>
                <c:pt idx="42">
                  <c:v>-8.1227779000000009</c:v>
                </c:pt>
                <c:pt idx="43">
                  <c:v>-8.0346364999999995</c:v>
                </c:pt>
                <c:pt idx="44">
                  <c:v>-7.8958497000000003</c:v>
                </c:pt>
                <c:pt idx="45">
                  <c:v>-7.8598179999999997</c:v>
                </c:pt>
                <c:pt idx="46">
                  <c:v>-7.8956970999999996</c:v>
                </c:pt>
                <c:pt idx="47">
                  <c:v>-7.8219376</c:v>
                </c:pt>
                <c:pt idx="48">
                  <c:v>-7.7386508000000003</c:v>
                </c:pt>
                <c:pt idx="49">
                  <c:v>-7.7508134999999996</c:v>
                </c:pt>
                <c:pt idx="50">
                  <c:v>-7.6478099999999998</c:v>
                </c:pt>
                <c:pt idx="51">
                  <c:v>-7.5910343999999998</c:v>
                </c:pt>
                <c:pt idx="52">
                  <c:v>-7.6038956999999998</c:v>
                </c:pt>
                <c:pt idx="53">
                  <c:v>-7.6279973999999999</c:v>
                </c:pt>
                <c:pt idx="54">
                  <c:v>-7.6712813000000004</c:v>
                </c:pt>
                <c:pt idx="55">
                  <c:v>-7.6848941000000002</c:v>
                </c:pt>
                <c:pt idx="56">
                  <c:v>-7.6232933999999997</c:v>
                </c:pt>
                <c:pt idx="57">
                  <c:v>-7.5523376000000004</c:v>
                </c:pt>
                <c:pt idx="58">
                  <c:v>-7.5679955000000003</c:v>
                </c:pt>
                <c:pt idx="59">
                  <c:v>-7.6753530999999997</c:v>
                </c:pt>
                <c:pt idx="60">
                  <c:v>-7.5574063999999996</c:v>
                </c:pt>
                <c:pt idx="61">
                  <c:v>-7.5684505</c:v>
                </c:pt>
                <c:pt idx="62">
                  <c:v>-7.7009454000000002</c:v>
                </c:pt>
                <c:pt idx="63">
                  <c:v>-7.6338887</c:v>
                </c:pt>
                <c:pt idx="64">
                  <c:v>-7.6008468000000002</c:v>
                </c:pt>
                <c:pt idx="65">
                  <c:v>-7.6903682</c:v>
                </c:pt>
                <c:pt idx="66">
                  <c:v>-7.7631578000000001</c:v>
                </c:pt>
                <c:pt idx="67">
                  <c:v>-7.8665513999999996</c:v>
                </c:pt>
                <c:pt idx="68">
                  <c:v>-7.8478684000000003</c:v>
                </c:pt>
                <c:pt idx="69">
                  <c:v>-7.9301038000000004</c:v>
                </c:pt>
                <c:pt idx="70">
                  <c:v>-7.9883118</c:v>
                </c:pt>
                <c:pt idx="71">
                  <c:v>-8.0703659000000005</c:v>
                </c:pt>
                <c:pt idx="72">
                  <c:v>-8.2356824999999994</c:v>
                </c:pt>
                <c:pt idx="73">
                  <c:v>-8.2180862000000001</c:v>
                </c:pt>
                <c:pt idx="74">
                  <c:v>-8.1124659000000001</c:v>
                </c:pt>
                <c:pt idx="75">
                  <c:v>-8.1804152000000006</c:v>
                </c:pt>
                <c:pt idx="76">
                  <c:v>-8.3421812000000006</c:v>
                </c:pt>
                <c:pt idx="77">
                  <c:v>-8.4443455000000007</c:v>
                </c:pt>
                <c:pt idx="78">
                  <c:v>-8.4629964999999991</c:v>
                </c:pt>
                <c:pt idx="79">
                  <c:v>-8.4607943999999993</c:v>
                </c:pt>
                <c:pt idx="80">
                  <c:v>-8.3484058000000001</c:v>
                </c:pt>
                <c:pt idx="81">
                  <c:v>-8.2567491999999998</c:v>
                </c:pt>
                <c:pt idx="82">
                  <c:v>-8.4756584000000004</c:v>
                </c:pt>
                <c:pt idx="83">
                  <c:v>-8.6132793000000003</c:v>
                </c:pt>
                <c:pt idx="84">
                  <c:v>-8.5512238000000007</c:v>
                </c:pt>
                <c:pt idx="85">
                  <c:v>-8.4536113999999998</c:v>
                </c:pt>
                <c:pt idx="86">
                  <c:v>-8.4014959000000005</c:v>
                </c:pt>
                <c:pt idx="87">
                  <c:v>-8.5292987999999994</c:v>
                </c:pt>
                <c:pt idx="88">
                  <c:v>-8.6511917</c:v>
                </c:pt>
                <c:pt idx="89">
                  <c:v>-8.699192</c:v>
                </c:pt>
                <c:pt idx="90">
                  <c:v>-8.6424970999999999</c:v>
                </c:pt>
                <c:pt idx="91">
                  <c:v>-8.4710531000000007</c:v>
                </c:pt>
                <c:pt idx="92">
                  <c:v>-8.5220938000000004</c:v>
                </c:pt>
                <c:pt idx="93">
                  <c:v>-8.5666074999999999</c:v>
                </c:pt>
                <c:pt idx="94">
                  <c:v>-8.5780334000000007</c:v>
                </c:pt>
                <c:pt idx="95">
                  <c:v>-8.5883006999999996</c:v>
                </c:pt>
                <c:pt idx="96">
                  <c:v>-8.4692582999999999</c:v>
                </c:pt>
                <c:pt idx="97">
                  <c:v>-8.3163929000000003</c:v>
                </c:pt>
                <c:pt idx="98">
                  <c:v>-8.2134590000000003</c:v>
                </c:pt>
                <c:pt idx="99">
                  <c:v>-8.2987871000000002</c:v>
                </c:pt>
                <c:pt idx="100">
                  <c:v>-8.4340124000000003</c:v>
                </c:pt>
                <c:pt idx="101">
                  <c:v>-8.2881888999999997</c:v>
                </c:pt>
                <c:pt idx="102">
                  <c:v>-8.3153582000000004</c:v>
                </c:pt>
                <c:pt idx="103">
                  <c:v>-8.2401133000000009</c:v>
                </c:pt>
                <c:pt idx="104">
                  <c:v>-8.3268298999999999</c:v>
                </c:pt>
                <c:pt idx="105">
                  <c:v>-8.6691999000000006</c:v>
                </c:pt>
                <c:pt idx="106">
                  <c:v>-8.6554289000000004</c:v>
                </c:pt>
                <c:pt idx="107">
                  <c:v>-8.7183056000000008</c:v>
                </c:pt>
                <c:pt idx="108">
                  <c:v>-8.7088164999999993</c:v>
                </c:pt>
                <c:pt idx="109">
                  <c:v>-8.5394926000000009</c:v>
                </c:pt>
                <c:pt idx="110">
                  <c:v>-8.7118006000000001</c:v>
                </c:pt>
                <c:pt idx="111">
                  <c:v>-8.8690233000000003</c:v>
                </c:pt>
                <c:pt idx="112">
                  <c:v>-8.8958721000000001</c:v>
                </c:pt>
                <c:pt idx="113">
                  <c:v>-8.7559337999999993</c:v>
                </c:pt>
                <c:pt idx="114">
                  <c:v>-8.6964979000000007</c:v>
                </c:pt>
                <c:pt idx="115">
                  <c:v>-8.8924521999999993</c:v>
                </c:pt>
                <c:pt idx="116">
                  <c:v>-8.7459927000000004</c:v>
                </c:pt>
                <c:pt idx="117">
                  <c:v>-8.8213310000000007</c:v>
                </c:pt>
                <c:pt idx="118">
                  <c:v>-8.8196019999999997</c:v>
                </c:pt>
                <c:pt idx="119">
                  <c:v>-8.6832732999999998</c:v>
                </c:pt>
                <c:pt idx="120">
                  <c:v>-8.6856632000000005</c:v>
                </c:pt>
                <c:pt idx="121">
                  <c:v>-8.7254486</c:v>
                </c:pt>
                <c:pt idx="122">
                  <c:v>-8.8402604999999994</c:v>
                </c:pt>
                <c:pt idx="123">
                  <c:v>-8.7810974000000002</c:v>
                </c:pt>
                <c:pt idx="124">
                  <c:v>-8.7092323</c:v>
                </c:pt>
                <c:pt idx="125">
                  <c:v>-8.7124825000000001</c:v>
                </c:pt>
                <c:pt idx="126">
                  <c:v>-8.6573352999999997</c:v>
                </c:pt>
                <c:pt idx="127">
                  <c:v>-8.7382173999999999</c:v>
                </c:pt>
                <c:pt idx="128">
                  <c:v>-8.7568464000000006</c:v>
                </c:pt>
                <c:pt idx="129">
                  <c:v>-8.7603492999999997</c:v>
                </c:pt>
                <c:pt idx="130">
                  <c:v>-8.7092495000000003</c:v>
                </c:pt>
                <c:pt idx="131">
                  <c:v>-8.7810983999999994</c:v>
                </c:pt>
                <c:pt idx="132">
                  <c:v>-8.8984279999999991</c:v>
                </c:pt>
                <c:pt idx="133">
                  <c:v>-8.9739704000000007</c:v>
                </c:pt>
                <c:pt idx="134">
                  <c:v>-8.9846906999999998</c:v>
                </c:pt>
                <c:pt idx="135">
                  <c:v>-9.0597543999999992</c:v>
                </c:pt>
                <c:pt idx="136">
                  <c:v>-9.0109940000000002</c:v>
                </c:pt>
                <c:pt idx="137">
                  <c:v>-9.0468501999999997</c:v>
                </c:pt>
                <c:pt idx="138">
                  <c:v>-9.3046016999999992</c:v>
                </c:pt>
                <c:pt idx="139">
                  <c:v>-9.1537304000000006</c:v>
                </c:pt>
                <c:pt idx="140">
                  <c:v>-9.2746191000000007</c:v>
                </c:pt>
                <c:pt idx="141">
                  <c:v>-9.3334264999999998</c:v>
                </c:pt>
                <c:pt idx="142">
                  <c:v>-9.3955441000000004</c:v>
                </c:pt>
                <c:pt idx="143">
                  <c:v>-9.5687169999999995</c:v>
                </c:pt>
                <c:pt idx="144">
                  <c:v>-9.5564356000000004</c:v>
                </c:pt>
                <c:pt idx="145">
                  <c:v>-9.8712596999999995</c:v>
                </c:pt>
                <c:pt idx="146">
                  <c:v>-9.8667765000000003</c:v>
                </c:pt>
                <c:pt idx="147">
                  <c:v>-10.03415</c:v>
                </c:pt>
                <c:pt idx="148">
                  <c:v>-10.353325999999999</c:v>
                </c:pt>
                <c:pt idx="149">
                  <c:v>-10.510655</c:v>
                </c:pt>
                <c:pt idx="150">
                  <c:v>-10.714147000000001</c:v>
                </c:pt>
                <c:pt idx="151">
                  <c:v>-11.103482</c:v>
                </c:pt>
                <c:pt idx="152">
                  <c:v>-11.434051</c:v>
                </c:pt>
                <c:pt idx="153">
                  <c:v>-11.744157</c:v>
                </c:pt>
                <c:pt idx="154">
                  <c:v>-12.110849</c:v>
                </c:pt>
                <c:pt idx="155">
                  <c:v>-12.580069999999999</c:v>
                </c:pt>
                <c:pt idx="156">
                  <c:v>-12.981748</c:v>
                </c:pt>
                <c:pt idx="157">
                  <c:v>-13.481619999999999</c:v>
                </c:pt>
                <c:pt idx="158">
                  <c:v>-14.001899999999999</c:v>
                </c:pt>
                <c:pt idx="159">
                  <c:v>-14.444881000000001</c:v>
                </c:pt>
                <c:pt idx="160">
                  <c:v>-14.966139999999999</c:v>
                </c:pt>
                <c:pt idx="161">
                  <c:v>-15.566179999999999</c:v>
                </c:pt>
                <c:pt idx="162">
                  <c:v>-16.163532</c:v>
                </c:pt>
                <c:pt idx="163">
                  <c:v>-16.642461999999998</c:v>
                </c:pt>
                <c:pt idx="164">
                  <c:v>-17.236885000000001</c:v>
                </c:pt>
                <c:pt idx="165">
                  <c:v>-17.850103000000001</c:v>
                </c:pt>
                <c:pt idx="166">
                  <c:v>-18.412538999999999</c:v>
                </c:pt>
                <c:pt idx="167">
                  <c:v>-19.028112</c:v>
                </c:pt>
                <c:pt idx="168">
                  <c:v>-19.669878000000001</c:v>
                </c:pt>
                <c:pt idx="169">
                  <c:v>-20.260210000000001</c:v>
                </c:pt>
                <c:pt idx="170">
                  <c:v>-20.898036999999999</c:v>
                </c:pt>
                <c:pt idx="171">
                  <c:v>-21.539107999999999</c:v>
                </c:pt>
                <c:pt idx="172">
                  <c:v>-22.147596</c:v>
                </c:pt>
                <c:pt idx="173">
                  <c:v>-22.858459</c:v>
                </c:pt>
                <c:pt idx="174">
                  <c:v>-23.519361</c:v>
                </c:pt>
                <c:pt idx="175">
                  <c:v>-23.961155000000002</c:v>
                </c:pt>
                <c:pt idx="176">
                  <c:v>-24.417839000000001</c:v>
                </c:pt>
                <c:pt idx="177">
                  <c:v>-24.511824000000001</c:v>
                </c:pt>
                <c:pt idx="178">
                  <c:v>-24.369076</c:v>
                </c:pt>
                <c:pt idx="179">
                  <c:v>-24.3431</c:v>
                </c:pt>
                <c:pt idx="180">
                  <c:v>-24.042313</c:v>
                </c:pt>
                <c:pt idx="181">
                  <c:v>-23.470493000000001</c:v>
                </c:pt>
                <c:pt idx="182">
                  <c:v>-23.188683000000001</c:v>
                </c:pt>
                <c:pt idx="183">
                  <c:v>-22.810870999999999</c:v>
                </c:pt>
                <c:pt idx="184">
                  <c:v>-22.322275000000001</c:v>
                </c:pt>
                <c:pt idx="185">
                  <c:v>-21.581136999999998</c:v>
                </c:pt>
                <c:pt idx="186">
                  <c:v>-20.692902</c:v>
                </c:pt>
                <c:pt idx="187">
                  <c:v>-19.915436</c:v>
                </c:pt>
                <c:pt idx="188">
                  <c:v>-19.110529</c:v>
                </c:pt>
                <c:pt idx="189">
                  <c:v>-18.692827000000001</c:v>
                </c:pt>
                <c:pt idx="190">
                  <c:v>-18.307161000000001</c:v>
                </c:pt>
                <c:pt idx="191">
                  <c:v>-17.890865000000002</c:v>
                </c:pt>
                <c:pt idx="192">
                  <c:v>-18.379912999999998</c:v>
                </c:pt>
                <c:pt idx="193">
                  <c:v>-20.358833000000001</c:v>
                </c:pt>
                <c:pt idx="194">
                  <c:v>-22.972242000000001</c:v>
                </c:pt>
                <c:pt idx="195">
                  <c:v>-31.425863</c:v>
                </c:pt>
                <c:pt idx="196">
                  <c:v>-46.882354999999997</c:v>
                </c:pt>
                <c:pt idx="197">
                  <c:v>-54.334324000000002</c:v>
                </c:pt>
                <c:pt idx="198">
                  <c:v>-58.437199</c:v>
                </c:pt>
                <c:pt idx="199">
                  <c:v>-59.010429000000002</c:v>
                </c:pt>
                <c:pt idx="200">
                  <c:v>-58.455303000000001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1-437B-BA1D-4849937C91C3}"/>
            </c:ext>
          </c:extLst>
        </c:ser>
        <c:ser>
          <c:idx val="0"/>
          <c:order val="2"/>
          <c:tx>
            <c:strRef>
              <c:f>CLvsLO!$H$2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CLvsLO!$H$5:$H$205</c:f>
              <c:numCache>
                <c:formatCode>General</c:formatCode>
                <c:ptCount val="201"/>
                <c:pt idx="0">
                  <c:v>-74.023887999999999</c:v>
                </c:pt>
                <c:pt idx="1">
                  <c:v>-78.768294999999995</c:v>
                </c:pt>
                <c:pt idx="2">
                  <c:v>-81.992508000000001</c:v>
                </c:pt>
                <c:pt idx="3">
                  <c:v>-83.330421000000001</c:v>
                </c:pt>
                <c:pt idx="4">
                  <c:v>-83.305267000000001</c:v>
                </c:pt>
                <c:pt idx="5">
                  <c:v>-83.658882000000006</c:v>
                </c:pt>
                <c:pt idx="6">
                  <c:v>-79.795822000000001</c:v>
                </c:pt>
                <c:pt idx="7">
                  <c:v>-76.853119000000007</c:v>
                </c:pt>
                <c:pt idx="8">
                  <c:v>-72.861801</c:v>
                </c:pt>
                <c:pt idx="9">
                  <c:v>-68.576804999999993</c:v>
                </c:pt>
                <c:pt idx="10">
                  <c:v>-58.222918999999997</c:v>
                </c:pt>
                <c:pt idx="11">
                  <c:v>-49.980651999999999</c:v>
                </c:pt>
                <c:pt idx="12">
                  <c:v>-40.20393</c:v>
                </c:pt>
                <c:pt idx="13">
                  <c:v>-33.324202999999997</c:v>
                </c:pt>
                <c:pt idx="14">
                  <c:v>-26.872924999999999</c:v>
                </c:pt>
                <c:pt idx="15">
                  <c:v>-23.694994000000001</c:v>
                </c:pt>
                <c:pt idx="16">
                  <c:v>-20.338255</c:v>
                </c:pt>
                <c:pt idx="17">
                  <c:v>-19.252248999999999</c:v>
                </c:pt>
                <c:pt idx="18">
                  <c:v>-17.548542000000001</c:v>
                </c:pt>
                <c:pt idx="19">
                  <c:v>-16.331962999999998</c:v>
                </c:pt>
                <c:pt idx="20">
                  <c:v>-14.763439999999999</c:v>
                </c:pt>
                <c:pt idx="21">
                  <c:v>-12.818149</c:v>
                </c:pt>
                <c:pt idx="22">
                  <c:v>-10.497334</c:v>
                </c:pt>
                <c:pt idx="23">
                  <c:v>-8.7839994000000008</c:v>
                </c:pt>
                <c:pt idx="24">
                  <c:v>-7.4398774999999997</c:v>
                </c:pt>
                <c:pt idx="25">
                  <c:v>-6.7790445999999998</c:v>
                </c:pt>
                <c:pt idx="26">
                  <c:v>-6.8521017999999998</c:v>
                </c:pt>
                <c:pt idx="27">
                  <c:v>-7.1991037999999996</c:v>
                </c:pt>
                <c:pt idx="28">
                  <c:v>-7.6130047000000003</c:v>
                </c:pt>
                <c:pt idx="29">
                  <c:v>-7.8963875999999997</c:v>
                </c:pt>
                <c:pt idx="30">
                  <c:v>-8.0908078999999997</c:v>
                </c:pt>
                <c:pt idx="31">
                  <c:v>-8.1423283000000009</c:v>
                </c:pt>
                <c:pt idx="32">
                  <c:v>-8.1839828000000008</c:v>
                </c:pt>
                <c:pt idx="33">
                  <c:v>-8.2182770000000005</c:v>
                </c:pt>
                <c:pt idx="34">
                  <c:v>-8.2718506000000005</c:v>
                </c:pt>
                <c:pt idx="35">
                  <c:v>-8.3035563999999997</c:v>
                </c:pt>
                <c:pt idx="36">
                  <c:v>-8.3098773999999995</c:v>
                </c:pt>
                <c:pt idx="37">
                  <c:v>-8.3145714000000002</c:v>
                </c:pt>
                <c:pt idx="38">
                  <c:v>-8.3495264000000002</c:v>
                </c:pt>
                <c:pt idx="39">
                  <c:v>-8.3742532999999995</c:v>
                </c:pt>
                <c:pt idx="40">
                  <c:v>-8.3824004999999993</c:v>
                </c:pt>
                <c:pt idx="41">
                  <c:v>-8.3857955999999998</c:v>
                </c:pt>
                <c:pt idx="42">
                  <c:v>-8.3363419000000007</c:v>
                </c:pt>
                <c:pt idx="43">
                  <c:v>-8.2367562999999997</c:v>
                </c:pt>
                <c:pt idx="44">
                  <c:v>-8.1597738</c:v>
                </c:pt>
                <c:pt idx="45">
                  <c:v>-8.0996141000000001</c:v>
                </c:pt>
                <c:pt idx="46">
                  <c:v>-8.0443257999999993</c:v>
                </c:pt>
                <c:pt idx="47">
                  <c:v>-8.0237703000000007</c:v>
                </c:pt>
                <c:pt idx="48">
                  <c:v>-7.9873609999999999</c:v>
                </c:pt>
                <c:pt idx="49">
                  <c:v>-7.9232472999999999</c:v>
                </c:pt>
                <c:pt idx="50">
                  <c:v>-7.8711862999999997</c:v>
                </c:pt>
                <c:pt idx="51">
                  <c:v>-7.8439440999999999</c:v>
                </c:pt>
                <c:pt idx="52">
                  <c:v>-7.8177713999999998</c:v>
                </c:pt>
                <c:pt idx="53">
                  <c:v>-7.8179631000000001</c:v>
                </c:pt>
                <c:pt idx="54">
                  <c:v>-7.8142427999999997</c:v>
                </c:pt>
                <c:pt idx="55">
                  <c:v>-7.7944845999999997</c:v>
                </c:pt>
                <c:pt idx="56">
                  <c:v>-7.7697639000000001</c:v>
                </c:pt>
                <c:pt idx="57">
                  <c:v>-7.7606392</c:v>
                </c:pt>
                <c:pt idx="58">
                  <c:v>-7.7259311999999998</c:v>
                </c:pt>
                <c:pt idx="59">
                  <c:v>-7.7061729000000003</c:v>
                </c:pt>
                <c:pt idx="60">
                  <c:v>-7.7378812000000003</c:v>
                </c:pt>
                <c:pt idx="61">
                  <c:v>-7.7572540999999999</c:v>
                </c:pt>
                <c:pt idx="62">
                  <c:v>-7.7555012999999997</c:v>
                </c:pt>
                <c:pt idx="63">
                  <c:v>-7.8039335999999997</c:v>
                </c:pt>
                <c:pt idx="64">
                  <c:v>-7.8796954000000001</c:v>
                </c:pt>
                <c:pt idx="65">
                  <c:v>-7.9505037999999999</c:v>
                </c:pt>
                <c:pt idx="66">
                  <c:v>-8.0391797999999994</c:v>
                </c:pt>
                <c:pt idx="67">
                  <c:v>-8.1469450000000005</c:v>
                </c:pt>
                <c:pt idx="68">
                  <c:v>-8.2444649000000005</c:v>
                </c:pt>
                <c:pt idx="69">
                  <c:v>-8.3450603000000001</c:v>
                </c:pt>
                <c:pt idx="70">
                  <c:v>-8.4463892000000005</c:v>
                </c:pt>
                <c:pt idx="71">
                  <c:v>-8.5373602000000002</c:v>
                </c:pt>
                <c:pt idx="72">
                  <c:v>-8.5932435999999992</c:v>
                </c:pt>
                <c:pt idx="73">
                  <c:v>-8.6452322000000006</c:v>
                </c:pt>
                <c:pt idx="74">
                  <c:v>-8.6984633999999996</c:v>
                </c:pt>
                <c:pt idx="75">
                  <c:v>-8.7405986999999996</c:v>
                </c:pt>
                <c:pt idx="76">
                  <c:v>-8.7856988999999999</c:v>
                </c:pt>
                <c:pt idx="77">
                  <c:v>-8.8418817999999995</c:v>
                </c:pt>
                <c:pt idx="78">
                  <c:v>-8.8558006000000002</c:v>
                </c:pt>
                <c:pt idx="79">
                  <c:v>-8.8172797999999997</c:v>
                </c:pt>
                <c:pt idx="80">
                  <c:v>-8.8053664999999999</c:v>
                </c:pt>
                <c:pt idx="81">
                  <c:v>-8.8246287999999993</c:v>
                </c:pt>
                <c:pt idx="82">
                  <c:v>-8.8383398</c:v>
                </c:pt>
                <c:pt idx="83">
                  <c:v>-8.8483046999999999</c:v>
                </c:pt>
                <c:pt idx="84">
                  <c:v>-8.8719958999999999</c:v>
                </c:pt>
                <c:pt idx="85">
                  <c:v>-8.8855333000000005</c:v>
                </c:pt>
                <c:pt idx="86">
                  <c:v>-8.9009084999999999</c:v>
                </c:pt>
                <c:pt idx="87">
                  <c:v>-8.9293469999999999</c:v>
                </c:pt>
                <c:pt idx="88">
                  <c:v>-8.9745749999999997</c:v>
                </c:pt>
                <c:pt idx="89">
                  <c:v>-8.9901122999999998</c:v>
                </c:pt>
                <c:pt idx="90">
                  <c:v>-8.9828423999999991</c:v>
                </c:pt>
                <c:pt idx="91">
                  <c:v>-8.9702252999999992</c:v>
                </c:pt>
                <c:pt idx="92">
                  <c:v>-8.9475718000000004</c:v>
                </c:pt>
                <c:pt idx="93">
                  <c:v>-8.9394597999999998</c:v>
                </c:pt>
                <c:pt idx="94">
                  <c:v>-8.9627972000000007</c:v>
                </c:pt>
                <c:pt idx="95">
                  <c:v>-8.9406443000000007</c:v>
                </c:pt>
                <c:pt idx="96">
                  <c:v>-8.8609419000000003</c:v>
                </c:pt>
                <c:pt idx="97">
                  <c:v>-8.8178177000000009</c:v>
                </c:pt>
                <c:pt idx="98">
                  <c:v>-8.8288793999999999</c:v>
                </c:pt>
                <c:pt idx="99">
                  <c:v>-8.8114223000000003</c:v>
                </c:pt>
                <c:pt idx="100">
                  <c:v>-8.8280144000000007</c:v>
                </c:pt>
                <c:pt idx="101">
                  <c:v>-8.8736811000000007</c:v>
                </c:pt>
                <c:pt idx="102">
                  <c:v>-8.8963126999999993</c:v>
                </c:pt>
                <c:pt idx="103">
                  <c:v>-8.9697665999999998</c:v>
                </c:pt>
                <c:pt idx="104">
                  <c:v>-9.1015452999999997</c:v>
                </c:pt>
                <c:pt idx="105">
                  <c:v>-9.2325554000000007</c:v>
                </c:pt>
                <c:pt idx="106">
                  <c:v>-9.3666134000000003</c:v>
                </c:pt>
                <c:pt idx="107">
                  <c:v>-9.4820776000000002</c:v>
                </c:pt>
                <c:pt idx="108">
                  <c:v>-9.5196409000000006</c:v>
                </c:pt>
                <c:pt idx="109">
                  <c:v>-9.5640611999999994</c:v>
                </c:pt>
                <c:pt idx="110">
                  <c:v>-9.6179476000000008</c:v>
                </c:pt>
                <c:pt idx="111">
                  <c:v>-9.6318712000000009</c:v>
                </c:pt>
                <c:pt idx="112">
                  <c:v>-9.6250496000000005</c:v>
                </c:pt>
                <c:pt idx="113">
                  <c:v>-9.6354523000000007</c:v>
                </c:pt>
                <c:pt idx="114">
                  <c:v>-9.5911465000000007</c:v>
                </c:pt>
                <c:pt idx="115">
                  <c:v>-9.5375604999999997</c:v>
                </c:pt>
                <c:pt idx="116">
                  <c:v>-9.5176210000000001</c:v>
                </c:pt>
                <c:pt idx="117">
                  <c:v>-9.5039349000000009</c:v>
                </c:pt>
                <c:pt idx="118">
                  <c:v>-9.4251927999999996</c:v>
                </c:pt>
                <c:pt idx="119">
                  <c:v>-9.3878784</c:v>
                </c:pt>
                <c:pt idx="120">
                  <c:v>-9.3813238000000005</c:v>
                </c:pt>
                <c:pt idx="121">
                  <c:v>-9.3446874999999991</c:v>
                </c:pt>
                <c:pt idx="122">
                  <c:v>-9.3098650000000003</c:v>
                </c:pt>
                <c:pt idx="123">
                  <c:v>-9.3038702000000004</c:v>
                </c:pt>
                <c:pt idx="124">
                  <c:v>-9.2611799000000001</c:v>
                </c:pt>
                <c:pt idx="125">
                  <c:v>-9.2006558999999992</c:v>
                </c:pt>
                <c:pt idx="126">
                  <c:v>-9.1918553999999997</c:v>
                </c:pt>
                <c:pt idx="127">
                  <c:v>-9.2136078000000001</c:v>
                </c:pt>
                <c:pt idx="128">
                  <c:v>-9.2036189999999998</c:v>
                </c:pt>
                <c:pt idx="129">
                  <c:v>-9.2405605000000008</c:v>
                </c:pt>
                <c:pt idx="130">
                  <c:v>-9.2926787999999991</c:v>
                </c:pt>
                <c:pt idx="131">
                  <c:v>-9.3335342000000008</c:v>
                </c:pt>
                <c:pt idx="132">
                  <c:v>-9.3708878000000002</c:v>
                </c:pt>
                <c:pt idx="133">
                  <c:v>-9.4505157000000004</c:v>
                </c:pt>
                <c:pt idx="134">
                  <c:v>-9.4868565</c:v>
                </c:pt>
                <c:pt idx="135">
                  <c:v>-9.5062075000000004</c:v>
                </c:pt>
                <c:pt idx="136">
                  <c:v>-9.5684146999999999</c:v>
                </c:pt>
                <c:pt idx="137">
                  <c:v>-9.5882644999999993</c:v>
                </c:pt>
                <c:pt idx="138">
                  <c:v>-9.6148805999999993</c:v>
                </c:pt>
                <c:pt idx="139">
                  <c:v>-9.6700706000000007</c:v>
                </c:pt>
                <c:pt idx="140">
                  <c:v>-9.7204923999999995</c:v>
                </c:pt>
                <c:pt idx="141">
                  <c:v>-9.7516365</c:v>
                </c:pt>
                <c:pt idx="142">
                  <c:v>-9.8178453000000001</c:v>
                </c:pt>
                <c:pt idx="143">
                  <c:v>-9.9191990000000008</c:v>
                </c:pt>
                <c:pt idx="144">
                  <c:v>-10.000529</c:v>
                </c:pt>
                <c:pt idx="145">
                  <c:v>-10.108290999999999</c:v>
                </c:pt>
                <c:pt idx="146">
                  <c:v>-10.252516999999999</c:v>
                </c:pt>
                <c:pt idx="147">
                  <c:v>-10.423904</c:v>
                </c:pt>
                <c:pt idx="148">
                  <c:v>-10.58161</c:v>
                </c:pt>
                <c:pt idx="149">
                  <c:v>-10.823442999999999</c:v>
                </c:pt>
                <c:pt idx="150">
                  <c:v>-11.094225</c:v>
                </c:pt>
                <c:pt idx="151">
                  <c:v>-11.358931999999999</c:v>
                </c:pt>
                <c:pt idx="152">
                  <c:v>-11.679347</c:v>
                </c:pt>
                <c:pt idx="153">
                  <c:v>-12.048422</c:v>
                </c:pt>
                <c:pt idx="154">
                  <c:v>-12.423028</c:v>
                </c:pt>
                <c:pt idx="155">
                  <c:v>-12.832727</c:v>
                </c:pt>
                <c:pt idx="156">
                  <c:v>-13.285121999999999</c:v>
                </c:pt>
                <c:pt idx="157">
                  <c:v>-13.747745999999999</c:v>
                </c:pt>
                <c:pt idx="158">
                  <c:v>-14.219357</c:v>
                </c:pt>
                <c:pt idx="159">
                  <c:v>-14.726525000000001</c:v>
                </c:pt>
                <c:pt idx="160">
                  <c:v>-15.262691999999999</c:v>
                </c:pt>
                <c:pt idx="161">
                  <c:v>-15.789524999999999</c:v>
                </c:pt>
                <c:pt idx="162">
                  <c:v>-16.348789</c:v>
                </c:pt>
                <c:pt idx="163">
                  <c:v>-16.926973</c:v>
                </c:pt>
                <c:pt idx="164">
                  <c:v>-17.506278999999999</c:v>
                </c:pt>
                <c:pt idx="165">
                  <c:v>-18.080159999999999</c:v>
                </c:pt>
                <c:pt idx="166">
                  <c:v>-18.688086999999999</c:v>
                </c:pt>
                <c:pt idx="167">
                  <c:v>-19.292994</c:v>
                </c:pt>
                <c:pt idx="168">
                  <c:v>-19.908936000000001</c:v>
                </c:pt>
                <c:pt idx="169">
                  <c:v>-20.545601000000001</c:v>
                </c:pt>
                <c:pt idx="170">
                  <c:v>-21.196552000000001</c:v>
                </c:pt>
                <c:pt idx="171">
                  <c:v>-21.856836000000001</c:v>
                </c:pt>
                <c:pt idx="172">
                  <c:v>-22.528448000000001</c:v>
                </c:pt>
                <c:pt idx="173">
                  <c:v>-23.171617999999999</c:v>
                </c:pt>
                <c:pt idx="174">
                  <c:v>-23.763351</c:v>
                </c:pt>
                <c:pt idx="175">
                  <c:v>-24.281041999999999</c:v>
                </c:pt>
                <c:pt idx="176">
                  <c:v>-24.640041</c:v>
                </c:pt>
                <c:pt idx="177">
                  <c:v>-24.901661000000001</c:v>
                </c:pt>
                <c:pt idx="178">
                  <c:v>-25.109096999999998</c:v>
                </c:pt>
                <c:pt idx="179">
                  <c:v>-25.216329999999999</c:v>
                </c:pt>
                <c:pt idx="180">
                  <c:v>-25.283318999999999</c:v>
                </c:pt>
                <c:pt idx="181">
                  <c:v>-25.415763999999999</c:v>
                </c:pt>
                <c:pt idx="182">
                  <c:v>-25.400020999999999</c:v>
                </c:pt>
                <c:pt idx="183">
                  <c:v>-25.257619999999999</c:v>
                </c:pt>
                <c:pt idx="184">
                  <c:v>-24.944544</c:v>
                </c:pt>
                <c:pt idx="185">
                  <c:v>-24.496769</c:v>
                </c:pt>
                <c:pt idx="186">
                  <c:v>-23.879953</c:v>
                </c:pt>
                <c:pt idx="187">
                  <c:v>-23.664864000000001</c:v>
                </c:pt>
                <c:pt idx="188">
                  <c:v>-23.797934999999999</c:v>
                </c:pt>
                <c:pt idx="189">
                  <c:v>-24.352964</c:v>
                </c:pt>
                <c:pt idx="190">
                  <c:v>-26.346036999999999</c:v>
                </c:pt>
                <c:pt idx="191">
                  <c:v>-30.417359999999999</c:v>
                </c:pt>
                <c:pt idx="192">
                  <c:v>-35.400993</c:v>
                </c:pt>
                <c:pt idx="193">
                  <c:v>-41.754845000000003</c:v>
                </c:pt>
                <c:pt idx="194">
                  <c:v>-47.929625999999999</c:v>
                </c:pt>
                <c:pt idx="195">
                  <c:v>-53.189292999999999</c:v>
                </c:pt>
                <c:pt idx="196">
                  <c:v>-56.587059000000004</c:v>
                </c:pt>
                <c:pt idx="197">
                  <c:v>-59.109993000000003</c:v>
                </c:pt>
                <c:pt idx="198">
                  <c:v>-59.779411000000003</c:v>
                </c:pt>
                <c:pt idx="199">
                  <c:v>-60.390037999999997</c:v>
                </c:pt>
                <c:pt idx="200">
                  <c:v>-60.591178999999997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61-437B-BA1D-4849937C91C3}"/>
            </c:ext>
          </c:extLst>
        </c:ser>
        <c:ser>
          <c:idx val="3"/>
          <c:order val="3"/>
          <c:tx>
            <c:strRef>
              <c:f>CLvsLO!$I$2</c:f>
              <c:strCache>
                <c:ptCount val="1"/>
                <c:pt idx="0">
                  <c:v>+11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-72.958243999999993</c:v>
                </c:pt>
                <c:pt idx="1">
                  <c:v>-75.224731000000006</c:v>
                </c:pt>
                <c:pt idx="2">
                  <c:v>-79.005927999999997</c:v>
                </c:pt>
                <c:pt idx="3">
                  <c:v>-81.198006000000007</c:v>
                </c:pt>
                <c:pt idx="4">
                  <c:v>-81.179030999999995</c:v>
                </c:pt>
                <c:pt idx="5">
                  <c:v>-80.418304000000006</c:v>
                </c:pt>
                <c:pt idx="6">
                  <c:v>-79.027901</c:v>
                </c:pt>
                <c:pt idx="7">
                  <c:v>-74.817368000000002</c:v>
                </c:pt>
                <c:pt idx="8">
                  <c:v>-72.679451</c:v>
                </c:pt>
                <c:pt idx="9">
                  <c:v>-71.171997000000005</c:v>
                </c:pt>
                <c:pt idx="10">
                  <c:v>-66.742332000000005</c:v>
                </c:pt>
                <c:pt idx="11">
                  <c:v>-63.632477000000002</c:v>
                </c:pt>
                <c:pt idx="12">
                  <c:v>-58.683613000000001</c:v>
                </c:pt>
                <c:pt idx="13">
                  <c:v>-53.795914000000003</c:v>
                </c:pt>
                <c:pt idx="14">
                  <c:v>-47.312626000000002</c:v>
                </c:pt>
                <c:pt idx="15">
                  <c:v>-41.766167000000003</c:v>
                </c:pt>
                <c:pt idx="16">
                  <c:v>-34.886929000000002</c:v>
                </c:pt>
                <c:pt idx="17">
                  <c:v>-31.446601999999999</c:v>
                </c:pt>
                <c:pt idx="18">
                  <c:v>-26.129791000000001</c:v>
                </c:pt>
                <c:pt idx="19">
                  <c:v>-23.325094</c:v>
                </c:pt>
                <c:pt idx="20">
                  <c:v>-20.227761999999998</c:v>
                </c:pt>
                <c:pt idx="21">
                  <c:v>-17.331721999999999</c:v>
                </c:pt>
                <c:pt idx="22">
                  <c:v>-13.752126000000001</c:v>
                </c:pt>
                <c:pt idx="23">
                  <c:v>-11.446144</c:v>
                </c:pt>
                <c:pt idx="24">
                  <c:v>-9.1493759000000008</c:v>
                </c:pt>
                <c:pt idx="25">
                  <c:v>-7.6442990000000002</c:v>
                </c:pt>
                <c:pt idx="26">
                  <c:v>-7.4950538</c:v>
                </c:pt>
                <c:pt idx="27">
                  <c:v>-7.7708491999999998</c:v>
                </c:pt>
                <c:pt idx="28">
                  <c:v>-8.1270018000000004</c:v>
                </c:pt>
                <c:pt idx="29">
                  <c:v>-8.3873987000000003</c:v>
                </c:pt>
                <c:pt idx="30">
                  <c:v>-8.5595140000000001</c:v>
                </c:pt>
                <c:pt idx="31">
                  <c:v>-8.5954905000000004</c:v>
                </c:pt>
                <c:pt idx="32">
                  <c:v>-8.6224308000000001</c:v>
                </c:pt>
                <c:pt idx="33">
                  <c:v>-8.6301240999999997</c:v>
                </c:pt>
                <c:pt idx="34">
                  <c:v>-8.6774292000000006</c:v>
                </c:pt>
                <c:pt idx="35">
                  <c:v>-8.6852684</c:v>
                </c:pt>
                <c:pt idx="36">
                  <c:v>-8.6811828999999996</c:v>
                </c:pt>
                <c:pt idx="37">
                  <c:v>-8.6666603000000002</c:v>
                </c:pt>
                <c:pt idx="38">
                  <c:v>-8.6956129000000004</c:v>
                </c:pt>
                <c:pt idx="39">
                  <c:v>-8.7008810000000008</c:v>
                </c:pt>
                <c:pt idx="40">
                  <c:v>-8.7095155999999996</c:v>
                </c:pt>
                <c:pt idx="41">
                  <c:v>-8.6970262999999992</c:v>
                </c:pt>
                <c:pt idx="42">
                  <c:v>-8.6404381000000008</c:v>
                </c:pt>
                <c:pt idx="43">
                  <c:v>-8.5269040999999994</c:v>
                </c:pt>
                <c:pt idx="44">
                  <c:v>-8.4447612999999997</c:v>
                </c:pt>
                <c:pt idx="45">
                  <c:v>-8.3812455999999997</c:v>
                </c:pt>
                <c:pt idx="46">
                  <c:v>-8.3323078000000006</c:v>
                </c:pt>
                <c:pt idx="47">
                  <c:v>-8.3185243999999994</c:v>
                </c:pt>
                <c:pt idx="48">
                  <c:v>-8.2908316000000006</c:v>
                </c:pt>
                <c:pt idx="49">
                  <c:v>-8.2300825</c:v>
                </c:pt>
                <c:pt idx="50">
                  <c:v>-8.1735764</c:v>
                </c:pt>
                <c:pt idx="51">
                  <c:v>-8.1466989999999999</c:v>
                </c:pt>
                <c:pt idx="52">
                  <c:v>-8.1120367000000009</c:v>
                </c:pt>
                <c:pt idx="53">
                  <c:v>-8.1128806999999998</c:v>
                </c:pt>
                <c:pt idx="54">
                  <c:v>-8.1133670999999996</c:v>
                </c:pt>
                <c:pt idx="55">
                  <c:v>-8.0965051999999993</c:v>
                </c:pt>
                <c:pt idx="56">
                  <c:v>-8.0674180999999994</c:v>
                </c:pt>
                <c:pt idx="57">
                  <c:v>-8.0650195999999994</c:v>
                </c:pt>
                <c:pt idx="58">
                  <c:v>-8.0287808999999992</c:v>
                </c:pt>
                <c:pt idx="59">
                  <c:v>-8.0090646999999997</c:v>
                </c:pt>
                <c:pt idx="60">
                  <c:v>-8.0551100000000009</c:v>
                </c:pt>
                <c:pt idx="61">
                  <c:v>-8.1052599000000001</c:v>
                </c:pt>
                <c:pt idx="62">
                  <c:v>-8.1394043000000007</c:v>
                </c:pt>
                <c:pt idx="63">
                  <c:v>-8.2370043000000006</c:v>
                </c:pt>
                <c:pt idx="64">
                  <c:v>-8.3828945000000008</c:v>
                </c:pt>
                <c:pt idx="65">
                  <c:v>-8.5359812000000002</c:v>
                </c:pt>
                <c:pt idx="66">
                  <c:v>-8.7169466</c:v>
                </c:pt>
                <c:pt idx="67">
                  <c:v>-8.9009514000000003</c:v>
                </c:pt>
                <c:pt idx="68">
                  <c:v>-9.0499611000000009</c:v>
                </c:pt>
                <c:pt idx="69">
                  <c:v>-9.1862192</c:v>
                </c:pt>
                <c:pt idx="70">
                  <c:v>-9.3005742999999992</c:v>
                </c:pt>
                <c:pt idx="71">
                  <c:v>-9.3814583000000002</c:v>
                </c:pt>
                <c:pt idx="72">
                  <c:v>-9.4445399999999999</c:v>
                </c:pt>
                <c:pt idx="73">
                  <c:v>-9.5073232999999995</c:v>
                </c:pt>
                <c:pt idx="74">
                  <c:v>-9.5503511000000003</c:v>
                </c:pt>
                <c:pt idx="75">
                  <c:v>-9.5714387999999992</c:v>
                </c:pt>
                <c:pt idx="76">
                  <c:v>-9.5928936</c:v>
                </c:pt>
                <c:pt idx="77">
                  <c:v>-9.6192522</c:v>
                </c:pt>
                <c:pt idx="78">
                  <c:v>-9.5962381000000008</c:v>
                </c:pt>
                <c:pt idx="79">
                  <c:v>-9.5321979999999993</c:v>
                </c:pt>
                <c:pt idx="80">
                  <c:v>-9.5106114999999996</c:v>
                </c:pt>
                <c:pt idx="81">
                  <c:v>-9.5383891999999992</c:v>
                </c:pt>
                <c:pt idx="82">
                  <c:v>-9.5862616999999997</c:v>
                </c:pt>
                <c:pt idx="83">
                  <c:v>-9.6196766</c:v>
                </c:pt>
                <c:pt idx="84">
                  <c:v>-9.6575851000000004</c:v>
                </c:pt>
                <c:pt idx="85">
                  <c:v>-9.7168770000000002</c:v>
                </c:pt>
                <c:pt idx="86">
                  <c:v>-9.7673883000000004</c:v>
                </c:pt>
                <c:pt idx="87">
                  <c:v>-9.7905482999999993</c:v>
                </c:pt>
                <c:pt idx="88">
                  <c:v>-9.8705596999999994</c:v>
                </c:pt>
                <c:pt idx="89">
                  <c:v>-9.9319161999999999</c:v>
                </c:pt>
                <c:pt idx="90">
                  <c:v>-9.9544829999999997</c:v>
                </c:pt>
                <c:pt idx="91">
                  <c:v>-10.023638</c:v>
                </c:pt>
                <c:pt idx="92">
                  <c:v>-10.049664</c:v>
                </c:pt>
                <c:pt idx="93">
                  <c:v>-10.079693000000001</c:v>
                </c:pt>
                <c:pt idx="94">
                  <c:v>-10.225044</c:v>
                </c:pt>
                <c:pt idx="95">
                  <c:v>-10.341086000000001</c:v>
                </c:pt>
                <c:pt idx="96">
                  <c:v>-10.276275</c:v>
                </c:pt>
                <c:pt idx="97">
                  <c:v>-10.301023000000001</c:v>
                </c:pt>
                <c:pt idx="98">
                  <c:v>-10.507954</c:v>
                </c:pt>
                <c:pt idx="99">
                  <c:v>-10.583473</c:v>
                </c:pt>
                <c:pt idx="100">
                  <c:v>-10.686662</c:v>
                </c:pt>
                <c:pt idx="101">
                  <c:v>-10.954838000000001</c:v>
                </c:pt>
                <c:pt idx="102">
                  <c:v>-11.115107999999999</c:v>
                </c:pt>
                <c:pt idx="103">
                  <c:v>-11.284945</c:v>
                </c:pt>
                <c:pt idx="104">
                  <c:v>-11.698525</c:v>
                </c:pt>
                <c:pt idx="105">
                  <c:v>-11.936866999999999</c:v>
                </c:pt>
                <c:pt idx="106">
                  <c:v>-12.097129000000001</c:v>
                </c:pt>
                <c:pt idx="107">
                  <c:v>-12.426425</c:v>
                </c:pt>
                <c:pt idx="108">
                  <c:v>-12.463476</c:v>
                </c:pt>
                <c:pt idx="109">
                  <c:v>-12.292021999999999</c:v>
                </c:pt>
                <c:pt idx="110">
                  <c:v>-12.479279</c:v>
                </c:pt>
                <c:pt idx="111">
                  <c:v>-12.638166999999999</c:v>
                </c:pt>
                <c:pt idx="112">
                  <c:v>-12.439854</c:v>
                </c:pt>
                <c:pt idx="113">
                  <c:v>-12.464181</c:v>
                </c:pt>
                <c:pt idx="114">
                  <c:v>-12.612451999999999</c:v>
                </c:pt>
                <c:pt idx="115">
                  <c:v>-12.343641</c:v>
                </c:pt>
                <c:pt idx="116">
                  <c:v>-12.155388</c:v>
                </c:pt>
                <c:pt idx="117">
                  <c:v>-12.369668000000001</c:v>
                </c:pt>
                <c:pt idx="118">
                  <c:v>-12.165108</c:v>
                </c:pt>
                <c:pt idx="119">
                  <c:v>-11.894216</c:v>
                </c:pt>
                <c:pt idx="120">
                  <c:v>-12.015577</c:v>
                </c:pt>
                <c:pt idx="121">
                  <c:v>-11.871967</c:v>
                </c:pt>
                <c:pt idx="122">
                  <c:v>-11.546373000000001</c:v>
                </c:pt>
                <c:pt idx="123">
                  <c:v>-11.717259</c:v>
                </c:pt>
                <c:pt idx="124">
                  <c:v>-11.649241</c:v>
                </c:pt>
                <c:pt idx="125">
                  <c:v>-11.311256</c:v>
                </c:pt>
                <c:pt idx="126">
                  <c:v>-11.394973</c:v>
                </c:pt>
                <c:pt idx="127">
                  <c:v>-11.500832000000001</c:v>
                </c:pt>
                <c:pt idx="128">
                  <c:v>-11.208449999999999</c:v>
                </c:pt>
                <c:pt idx="129">
                  <c:v>-11.228056</c:v>
                </c:pt>
                <c:pt idx="130">
                  <c:v>-11.380319</c:v>
                </c:pt>
                <c:pt idx="131">
                  <c:v>-11.209248000000001</c:v>
                </c:pt>
                <c:pt idx="132">
                  <c:v>-11.06542</c:v>
                </c:pt>
                <c:pt idx="133">
                  <c:v>-11.135168</c:v>
                </c:pt>
                <c:pt idx="134">
                  <c:v>-11.031158</c:v>
                </c:pt>
                <c:pt idx="135">
                  <c:v>-10.898395000000001</c:v>
                </c:pt>
                <c:pt idx="136">
                  <c:v>-10.929762</c:v>
                </c:pt>
                <c:pt idx="137">
                  <c:v>-10.852494</c:v>
                </c:pt>
                <c:pt idx="138">
                  <c:v>-10.774300999999999</c:v>
                </c:pt>
                <c:pt idx="139">
                  <c:v>-10.793475000000001</c:v>
                </c:pt>
                <c:pt idx="140">
                  <c:v>-10.753394999999999</c:v>
                </c:pt>
                <c:pt idx="141">
                  <c:v>-10.679212</c:v>
                </c:pt>
                <c:pt idx="142">
                  <c:v>-10.720164</c:v>
                </c:pt>
                <c:pt idx="143">
                  <c:v>-10.77661</c:v>
                </c:pt>
                <c:pt idx="144">
                  <c:v>-10.758932</c:v>
                </c:pt>
                <c:pt idx="145">
                  <c:v>-10.830736</c:v>
                </c:pt>
                <c:pt idx="146">
                  <c:v>-10.962730000000001</c:v>
                </c:pt>
                <c:pt idx="147">
                  <c:v>-11.075975</c:v>
                </c:pt>
                <c:pt idx="148">
                  <c:v>-11.208454</c:v>
                </c:pt>
                <c:pt idx="149">
                  <c:v>-11.457017</c:v>
                </c:pt>
                <c:pt idx="150">
                  <c:v>-11.71209</c:v>
                </c:pt>
                <c:pt idx="151">
                  <c:v>-11.96088</c:v>
                </c:pt>
                <c:pt idx="152">
                  <c:v>-12.281669000000001</c:v>
                </c:pt>
                <c:pt idx="153">
                  <c:v>-12.644593</c:v>
                </c:pt>
                <c:pt idx="154">
                  <c:v>-13.014499000000001</c:v>
                </c:pt>
                <c:pt idx="155">
                  <c:v>-13.423881</c:v>
                </c:pt>
                <c:pt idx="156">
                  <c:v>-13.87321</c:v>
                </c:pt>
                <c:pt idx="157">
                  <c:v>-14.343374000000001</c:v>
                </c:pt>
                <c:pt idx="158">
                  <c:v>-14.825357</c:v>
                </c:pt>
                <c:pt idx="159">
                  <c:v>-15.328199</c:v>
                </c:pt>
                <c:pt idx="160">
                  <c:v>-15.882756000000001</c:v>
                </c:pt>
                <c:pt idx="161">
                  <c:v>-16.439122999999999</c:v>
                </c:pt>
                <c:pt idx="162">
                  <c:v>-16.994019000000002</c:v>
                </c:pt>
                <c:pt idx="163">
                  <c:v>-17.577396</c:v>
                </c:pt>
                <c:pt idx="164">
                  <c:v>-18.190263999999999</c:v>
                </c:pt>
                <c:pt idx="165">
                  <c:v>-18.765778000000001</c:v>
                </c:pt>
                <c:pt idx="166">
                  <c:v>-19.381847</c:v>
                </c:pt>
                <c:pt idx="167">
                  <c:v>-20.037474</c:v>
                </c:pt>
                <c:pt idx="168">
                  <c:v>-20.677206000000002</c:v>
                </c:pt>
                <c:pt idx="169">
                  <c:v>-21.344397000000001</c:v>
                </c:pt>
                <c:pt idx="170">
                  <c:v>-22.04748</c:v>
                </c:pt>
                <c:pt idx="171">
                  <c:v>-22.742851000000002</c:v>
                </c:pt>
                <c:pt idx="172">
                  <c:v>-23.455898000000001</c:v>
                </c:pt>
                <c:pt idx="173">
                  <c:v>-24.176214000000002</c:v>
                </c:pt>
                <c:pt idx="174">
                  <c:v>-24.864712000000001</c:v>
                </c:pt>
                <c:pt idx="175">
                  <c:v>-25.496117000000002</c:v>
                </c:pt>
                <c:pt idx="176">
                  <c:v>-26.106252999999999</c:v>
                </c:pt>
                <c:pt idx="177">
                  <c:v>-26.943166999999999</c:v>
                </c:pt>
                <c:pt idx="178">
                  <c:v>-28.244461000000001</c:v>
                </c:pt>
                <c:pt idx="179">
                  <c:v>-29.755768</c:v>
                </c:pt>
                <c:pt idx="180">
                  <c:v>-31.685797000000001</c:v>
                </c:pt>
                <c:pt idx="181">
                  <c:v>-34.853969999999997</c:v>
                </c:pt>
                <c:pt idx="182">
                  <c:v>-37.456603999999999</c:v>
                </c:pt>
                <c:pt idx="183">
                  <c:v>-39.869953000000002</c:v>
                </c:pt>
                <c:pt idx="184">
                  <c:v>-41.724556</c:v>
                </c:pt>
                <c:pt idx="185">
                  <c:v>-43.131790000000002</c:v>
                </c:pt>
                <c:pt idx="186">
                  <c:v>-43.144362999999998</c:v>
                </c:pt>
                <c:pt idx="187">
                  <c:v>-44.556266999999998</c:v>
                </c:pt>
                <c:pt idx="188">
                  <c:v>-46.083488000000003</c:v>
                </c:pt>
                <c:pt idx="189">
                  <c:v>-47.906548000000001</c:v>
                </c:pt>
                <c:pt idx="190">
                  <c:v>-51.363827000000001</c:v>
                </c:pt>
                <c:pt idx="191">
                  <c:v>-54.733649999999997</c:v>
                </c:pt>
                <c:pt idx="192">
                  <c:v>-56.693908999999998</c:v>
                </c:pt>
                <c:pt idx="193">
                  <c:v>-58.124039000000003</c:v>
                </c:pt>
                <c:pt idx="194">
                  <c:v>-60.029400000000003</c:v>
                </c:pt>
                <c:pt idx="195">
                  <c:v>-60.515022000000002</c:v>
                </c:pt>
                <c:pt idx="196">
                  <c:v>-61.695683000000002</c:v>
                </c:pt>
                <c:pt idx="197">
                  <c:v>-63.083396999999998</c:v>
                </c:pt>
                <c:pt idx="198">
                  <c:v>-64.080405999999996</c:v>
                </c:pt>
                <c:pt idx="199">
                  <c:v>-64.527946</c:v>
                </c:pt>
                <c:pt idx="200">
                  <c:v>-64.695801000000003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1-437B-BA1D-4849937C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CLvsLO!$J$2</c15:sqref>
                        </c15:formulaRef>
                      </c:ext>
                    </c:extLst>
                    <c:strCache>
                      <c:ptCount val="1"/>
                      <c:pt idx="0">
                        <c:v>+9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CLvsLO!$J$5:$J$205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-67.652411999999998</c:v>
                      </c:pt>
                      <c:pt idx="1">
                        <c:v>-92.908569</c:v>
                      </c:pt>
                      <c:pt idx="2">
                        <c:v>-76.872642999999997</c:v>
                      </c:pt>
                      <c:pt idx="3">
                        <c:v>-83.296906000000007</c:v>
                      </c:pt>
                      <c:pt idx="4">
                        <c:v>-79.916556999999997</c:v>
                      </c:pt>
                      <c:pt idx="5">
                        <c:v>-71.889481000000004</c:v>
                      </c:pt>
                      <c:pt idx="6">
                        <c:v>-80.321280999999999</c:v>
                      </c:pt>
                      <c:pt idx="7">
                        <c:v>-77.389931000000004</c:v>
                      </c:pt>
                      <c:pt idx="8">
                        <c:v>-74.896659999999997</c:v>
                      </c:pt>
                      <c:pt idx="9">
                        <c:v>-74.913757000000004</c:v>
                      </c:pt>
                      <c:pt idx="10">
                        <c:v>-73.223183000000006</c:v>
                      </c:pt>
                      <c:pt idx="11">
                        <c:v>-70.599052</c:v>
                      </c:pt>
                      <c:pt idx="12">
                        <c:v>-66.396133000000006</c:v>
                      </c:pt>
                      <c:pt idx="13">
                        <c:v>-68.513740999999996</c:v>
                      </c:pt>
                      <c:pt idx="14">
                        <c:v>-64.511566000000002</c:v>
                      </c:pt>
                      <c:pt idx="15">
                        <c:v>-63.765697000000003</c:v>
                      </c:pt>
                      <c:pt idx="16">
                        <c:v>-59.083961000000002</c:v>
                      </c:pt>
                      <c:pt idx="17">
                        <c:v>-57.956532000000003</c:v>
                      </c:pt>
                      <c:pt idx="18">
                        <c:v>-48.994315999999998</c:v>
                      </c:pt>
                      <c:pt idx="19">
                        <c:v>-49.744838999999999</c:v>
                      </c:pt>
                      <c:pt idx="20">
                        <c:v>-24.140533000000001</c:v>
                      </c:pt>
                      <c:pt idx="21">
                        <c:v>-26.457606999999999</c:v>
                      </c:pt>
                      <c:pt idx="22">
                        <c:v>-22.584084000000001</c:v>
                      </c:pt>
                      <c:pt idx="23">
                        <c:v>-13.176347</c:v>
                      </c:pt>
                      <c:pt idx="24">
                        <c:v>-9.4972372000000007</c:v>
                      </c:pt>
                      <c:pt idx="25">
                        <c:v>-8.8689774999999997</c:v>
                      </c:pt>
                      <c:pt idx="26">
                        <c:v>-8.5030564999999996</c:v>
                      </c:pt>
                      <c:pt idx="27">
                        <c:v>-8.7161913000000002</c:v>
                      </c:pt>
                      <c:pt idx="28">
                        <c:v>-9.1875810999999992</c:v>
                      </c:pt>
                      <c:pt idx="29">
                        <c:v>-9.3886757000000003</c:v>
                      </c:pt>
                      <c:pt idx="30">
                        <c:v>-9.4040680000000005</c:v>
                      </c:pt>
                      <c:pt idx="31">
                        <c:v>-9.1688185000000004</c:v>
                      </c:pt>
                      <c:pt idx="32">
                        <c:v>-9.1470965999999994</c:v>
                      </c:pt>
                      <c:pt idx="33">
                        <c:v>-9.1106081000000003</c:v>
                      </c:pt>
                      <c:pt idx="34">
                        <c:v>-9.2158756000000004</c:v>
                      </c:pt>
                      <c:pt idx="35">
                        <c:v>-9.1898432000000003</c:v>
                      </c:pt>
                      <c:pt idx="36">
                        <c:v>-9.2298211999999999</c:v>
                      </c:pt>
                      <c:pt idx="37">
                        <c:v>-9.0466490000000004</c:v>
                      </c:pt>
                      <c:pt idx="38">
                        <c:v>-9.0396546999999998</c:v>
                      </c:pt>
                      <c:pt idx="39">
                        <c:v>-9.0459546999999993</c:v>
                      </c:pt>
                      <c:pt idx="40">
                        <c:v>-9.2535696000000005</c:v>
                      </c:pt>
                      <c:pt idx="41">
                        <c:v>-9.1148662999999992</c:v>
                      </c:pt>
                      <c:pt idx="42">
                        <c:v>-9.0302658000000005</c:v>
                      </c:pt>
                      <c:pt idx="43">
                        <c:v>-8.8622064999999992</c:v>
                      </c:pt>
                      <c:pt idx="44">
                        <c:v>-8.7599429999999998</c:v>
                      </c:pt>
                      <c:pt idx="45">
                        <c:v>-8.6831455000000002</c:v>
                      </c:pt>
                      <c:pt idx="46">
                        <c:v>-8.7836055999999996</c:v>
                      </c:pt>
                      <c:pt idx="47">
                        <c:v>-8.7772264</c:v>
                      </c:pt>
                      <c:pt idx="48">
                        <c:v>-8.7243452000000001</c:v>
                      </c:pt>
                      <c:pt idx="49">
                        <c:v>-8.7893124</c:v>
                      </c:pt>
                      <c:pt idx="50">
                        <c:v>-8.7232838000000008</c:v>
                      </c:pt>
                      <c:pt idx="51">
                        <c:v>-8.6137419000000008</c:v>
                      </c:pt>
                      <c:pt idx="52">
                        <c:v>-8.6096076999999998</c:v>
                      </c:pt>
                      <c:pt idx="53">
                        <c:v>-8.7256745999999996</c:v>
                      </c:pt>
                      <c:pt idx="54">
                        <c:v>-8.7154865000000008</c:v>
                      </c:pt>
                      <c:pt idx="55">
                        <c:v>-8.8787822999999992</c:v>
                      </c:pt>
                      <c:pt idx="56">
                        <c:v>-8.8207865000000005</c:v>
                      </c:pt>
                      <c:pt idx="57">
                        <c:v>-8.6962642999999993</c:v>
                      </c:pt>
                      <c:pt idx="58">
                        <c:v>-8.7960682000000006</c:v>
                      </c:pt>
                      <c:pt idx="59">
                        <c:v>-9.0172366999999998</c:v>
                      </c:pt>
                      <c:pt idx="60">
                        <c:v>-8.8679676000000001</c:v>
                      </c:pt>
                      <c:pt idx="61">
                        <c:v>-8.8844785999999996</c:v>
                      </c:pt>
                      <c:pt idx="62">
                        <c:v>-9.2374267999999997</c:v>
                      </c:pt>
                      <c:pt idx="63">
                        <c:v>-9.4721078999999992</c:v>
                      </c:pt>
                      <c:pt idx="64">
                        <c:v>-9.6120005000000006</c:v>
                      </c:pt>
                      <c:pt idx="65">
                        <c:v>-9.9650364000000007</c:v>
                      </c:pt>
                      <c:pt idx="66">
                        <c:v>-10.342862</c:v>
                      </c:pt>
                      <c:pt idx="67">
                        <c:v>-10.765663999999999</c:v>
                      </c:pt>
                      <c:pt idx="68">
                        <c:v>-11.202904999999999</c:v>
                      </c:pt>
                      <c:pt idx="69">
                        <c:v>-11.092551</c:v>
                      </c:pt>
                      <c:pt idx="70">
                        <c:v>-10.878719</c:v>
                      </c:pt>
                      <c:pt idx="71">
                        <c:v>-11.225241</c:v>
                      </c:pt>
                      <c:pt idx="72">
                        <c:v>-11.380779</c:v>
                      </c:pt>
                      <c:pt idx="73">
                        <c:v>-11.342192000000001</c:v>
                      </c:pt>
                      <c:pt idx="74">
                        <c:v>-11.780008</c:v>
                      </c:pt>
                      <c:pt idx="75">
                        <c:v>-11.582705000000001</c:v>
                      </c:pt>
                      <c:pt idx="76">
                        <c:v>-11.276593</c:v>
                      </c:pt>
                      <c:pt idx="77">
                        <c:v>-11.369975999999999</c:v>
                      </c:pt>
                      <c:pt idx="78">
                        <c:v>-11.897109</c:v>
                      </c:pt>
                      <c:pt idx="79">
                        <c:v>-12.479480000000001</c:v>
                      </c:pt>
                      <c:pt idx="80">
                        <c:v>-11.673401999999999</c:v>
                      </c:pt>
                      <c:pt idx="81">
                        <c:v>-11.539272</c:v>
                      </c:pt>
                      <c:pt idx="82">
                        <c:v>-11.801569000000001</c:v>
                      </c:pt>
                      <c:pt idx="83">
                        <c:v>-12.414254</c:v>
                      </c:pt>
                      <c:pt idx="84">
                        <c:v>-14.872881</c:v>
                      </c:pt>
                      <c:pt idx="85">
                        <c:v>-13.207857000000001</c:v>
                      </c:pt>
                      <c:pt idx="86">
                        <c:v>-12.48565</c:v>
                      </c:pt>
                      <c:pt idx="87">
                        <c:v>-16.872896000000001</c:v>
                      </c:pt>
                      <c:pt idx="88">
                        <c:v>-17.096105999999999</c:v>
                      </c:pt>
                      <c:pt idx="89">
                        <c:v>-16.023108000000001</c:v>
                      </c:pt>
                      <c:pt idx="90">
                        <c:v>-18.082512000000001</c:v>
                      </c:pt>
                      <c:pt idx="91">
                        <c:v>-18.038378000000002</c:v>
                      </c:pt>
                      <c:pt idx="92">
                        <c:v>-20.299952000000001</c:v>
                      </c:pt>
                      <c:pt idx="93">
                        <c:v>-23.850403</c:v>
                      </c:pt>
                      <c:pt idx="94">
                        <c:v>-20.485759999999999</c:v>
                      </c:pt>
                      <c:pt idx="95">
                        <c:v>-20.131516999999999</c:v>
                      </c:pt>
                      <c:pt idx="96">
                        <c:v>-25.911133</c:v>
                      </c:pt>
                      <c:pt idx="97">
                        <c:v>-27.560600000000001</c:v>
                      </c:pt>
                      <c:pt idx="98">
                        <c:v>-23.352774</c:v>
                      </c:pt>
                      <c:pt idx="99">
                        <c:v>-23.776695</c:v>
                      </c:pt>
                      <c:pt idx="100">
                        <c:v>-29.468478999999999</c:v>
                      </c:pt>
                      <c:pt idx="101">
                        <c:v>-28.639576000000002</c:v>
                      </c:pt>
                      <c:pt idx="102">
                        <c:v>-29.386133000000001</c:v>
                      </c:pt>
                      <c:pt idx="103">
                        <c:v>-31.362297000000002</c:v>
                      </c:pt>
                      <c:pt idx="104">
                        <c:v>-28.302659999999999</c:v>
                      </c:pt>
                      <c:pt idx="105">
                        <c:v>-31.620799999999999</c:v>
                      </c:pt>
                      <c:pt idx="106">
                        <c:v>-35.546146</c:v>
                      </c:pt>
                      <c:pt idx="107">
                        <c:v>-32.991504999999997</c:v>
                      </c:pt>
                      <c:pt idx="108">
                        <c:v>-33.278488000000003</c:v>
                      </c:pt>
                      <c:pt idx="109">
                        <c:v>-35.738734999999998</c:v>
                      </c:pt>
                      <c:pt idx="110">
                        <c:v>-33.456673000000002</c:v>
                      </c:pt>
                      <c:pt idx="111">
                        <c:v>-32.510899000000002</c:v>
                      </c:pt>
                      <c:pt idx="112">
                        <c:v>-37.146918999999997</c:v>
                      </c:pt>
                      <c:pt idx="113">
                        <c:v>-37.701996000000001</c:v>
                      </c:pt>
                      <c:pt idx="114">
                        <c:v>-32.735222</c:v>
                      </c:pt>
                      <c:pt idx="115">
                        <c:v>-34.764481000000004</c:v>
                      </c:pt>
                      <c:pt idx="116">
                        <c:v>-36.935101000000003</c:v>
                      </c:pt>
                      <c:pt idx="117">
                        <c:v>-33.196510000000004</c:v>
                      </c:pt>
                      <c:pt idx="118">
                        <c:v>-34.224612999999998</c:v>
                      </c:pt>
                      <c:pt idx="119">
                        <c:v>-37.679324999999999</c:v>
                      </c:pt>
                      <c:pt idx="120">
                        <c:v>-32.074387000000002</c:v>
                      </c:pt>
                      <c:pt idx="121">
                        <c:v>-32.342723999999997</c:v>
                      </c:pt>
                      <c:pt idx="122">
                        <c:v>-36.117049999999999</c:v>
                      </c:pt>
                      <c:pt idx="123">
                        <c:v>-31.675754999999999</c:v>
                      </c:pt>
                      <c:pt idx="124">
                        <c:v>-31.07967</c:v>
                      </c:pt>
                      <c:pt idx="125">
                        <c:v>-35.840252</c:v>
                      </c:pt>
                      <c:pt idx="126">
                        <c:v>-31.303709000000001</c:v>
                      </c:pt>
                      <c:pt idx="127">
                        <c:v>-27.153122</c:v>
                      </c:pt>
                      <c:pt idx="128">
                        <c:v>-32.710360999999999</c:v>
                      </c:pt>
                      <c:pt idx="129">
                        <c:v>-32.496017000000002</c:v>
                      </c:pt>
                      <c:pt idx="130">
                        <c:v>-25.872123999999999</c:v>
                      </c:pt>
                      <c:pt idx="131">
                        <c:v>-29.105281999999999</c:v>
                      </c:pt>
                      <c:pt idx="132">
                        <c:v>-30.308105000000001</c:v>
                      </c:pt>
                      <c:pt idx="133">
                        <c:v>-24.980961000000001</c:v>
                      </c:pt>
                      <c:pt idx="134">
                        <c:v>-25.774975000000001</c:v>
                      </c:pt>
                      <c:pt idx="135">
                        <c:v>-26.126804</c:v>
                      </c:pt>
                      <c:pt idx="136">
                        <c:v>-23.256080999999998</c:v>
                      </c:pt>
                      <c:pt idx="137">
                        <c:v>-24.403887000000001</c:v>
                      </c:pt>
                      <c:pt idx="138">
                        <c:v>-24.153849000000001</c:v>
                      </c:pt>
                      <c:pt idx="139">
                        <c:v>-20.064129000000001</c:v>
                      </c:pt>
                      <c:pt idx="140">
                        <c:v>-20.181177000000002</c:v>
                      </c:pt>
                      <c:pt idx="141">
                        <c:v>-21.872945999999999</c:v>
                      </c:pt>
                      <c:pt idx="142">
                        <c:v>-19.218769000000002</c:v>
                      </c:pt>
                      <c:pt idx="143">
                        <c:v>-17.408677999999998</c:v>
                      </c:pt>
                      <c:pt idx="144">
                        <c:v>-19.376289</c:v>
                      </c:pt>
                      <c:pt idx="145">
                        <c:v>-17.742799999999999</c:v>
                      </c:pt>
                      <c:pt idx="146">
                        <c:v>-14.967501</c:v>
                      </c:pt>
                      <c:pt idx="147">
                        <c:v>-16.558218</c:v>
                      </c:pt>
                      <c:pt idx="148">
                        <c:v>-17.141784999999999</c:v>
                      </c:pt>
                      <c:pt idx="149">
                        <c:v>-15.251091000000001</c:v>
                      </c:pt>
                      <c:pt idx="150">
                        <c:v>-15.908329</c:v>
                      </c:pt>
                      <c:pt idx="151">
                        <c:v>-16.139123999999999</c:v>
                      </c:pt>
                      <c:pt idx="152">
                        <c:v>-16.306802999999999</c:v>
                      </c:pt>
                      <c:pt idx="153">
                        <c:v>-17.010088</c:v>
                      </c:pt>
                      <c:pt idx="154">
                        <c:v>-17.315390000000001</c:v>
                      </c:pt>
                      <c:pt idx="155">
                        <c:v>-17.641617</c:v>
                      </c:pt>
                      <c:pt idx="156">
                        <c:v>-18.576803000000002</c:v>
                      </c:pt>
                      <c:pt idx="157">
                        <c:v>-19.366810000000001</c:v>
                      </c:pt>
                      <c:pt idx="158">
                        <c:v>-19.69257</c:v>
                      </c:pt>
                      <c:pt idx="159">
                        <c:v>-21.134530999999999</c:v>
                      </c:pt>
                      <c:pt idx="160">
                        <c:v>-21.998480000000001</c:v>
                      </c:pt>
                      <c:pt idx="161">
                        <c:v>-20.961680999999999</c:v>
                      </c:pt>
                      <c:pt idx="162">
                        <c:v>-23.59693</c:v>
                      </c:pt>
                      <c:pt idx="163">
                        <c:v>-25.658382</c:v>
                      </c:pt>
                      <c:pt idx="164">
                        <c:v>-23.820353999999998</c:v>
                      </c:pt>
                      <c:pt idx="165">
                        <c:v>-24.688253</c:v>
                      </c:pt>
                      <c:pt idx="166">
                        <c:v>-26.651827000000001</c:v>
                      </c:pt>
                      <c:pt idx="167">
                        <c:v>-26.176054000000001</c:v>
                      </c:pt>
                      <c:pt idx="168">
                        <c:v>-28.164100999999999</c:v>
                      </c:pt>
                      <c:pt idx="169">
                        <c:v>-29.047543999999998</c:v>
                      </c:pt>
                      <c:pt idx="170">
                        <c:v>-27.988240999999999</c:v>
                      </c:pt>
                      <c:pt idx="171">
                        <c:v>-29.365659999999998</c:v>
                      </c:pt>
                      <c:pt idx="172">
                        <c:v>-31.016698999999999</c:v>
                      </c:pt>
                      <c:pt idx="173">
                        <c:v>-31.400642000000001</c:v>
                      </c:pt>
                      <c:pt idx="174">
                        <c:v>-32.516292999999997</c:v>
                      </c:pt>
                      <c:pt idx="175">
                        <c:v>-34.255878000000003</c:v>
                      </c:pt>
                      <c:pt idx="176">
                        <c:v>-36.078082999999999</c:v>
                      </c:pt>
                      <c:pt idx="177">
                        <c:v>-37.814354000000002</c:v>
                      </c:pt>
                      <c:pt idx="178">
                        <c:v>-42.224888</c:v>
                      </c:pt>
                      <c:pt idx="179">
                        <c:v>-50.562671999999999</c:v>
                      </c:pt>
                      <c:pt idx="180">
                        <c:v>-58.092571</c:v>
                      </c:pt>
                      <c:pt idx="181">
                        <c:v>-61.612769999999998</c:v>
                      </c:pt>
                      <c:pt idx="182">
                        <c:v>-66.072113000000002</c:v>
                      </c:pt>
                      <c:pt idx="183">
                        <c:v>-68.026398</c:v>
                      </c:pt>
                      <c:pt idx="184">
                        <c:v>-72.391945000000007</c:v>
                      </c:pt>
                      <c:pt idx="185">
                        <c:v>-78.315483</c:v>
                      </c:pt>
                      <c:pt idx="186">
                        <c:v>-71.074821</c:v>
                      </c:pt>
                      <c:pt idx="187">
                        <c:v>-67.568352000000004</c:v>
                      </c:pt>
                      <c:pt idx="188">
                        <c:v>-63.225147</c:v>
                      </c:pt>
                      <c:pt idx="189">
                        <c:v>-65.566460000000006</c:v>
                      </c:pt>
                      <c:pt idx="190">
                        <c:v>-65.887603999999996</c:v>
                      </c:pt>
                      <c:pt idx="191">
                        <c:v>-63.607498</c:v>
                      </c:pt>
                      <c:pt idx="192">
                        <c:v>-62.434787999999998</c:v>
                      </c:pt>
                      <c:pt idx="193">
                        <c:v>-61.056423000000002</c:v>
                      </c:pt>
                      <c:pt idx="194">
                        <c:v>-61.663077999999999</c:v>
                      </c:pt>
                      <c:pt idx="195">
                        <c:v>-63.505946999999999</c:v>
                      </c:pt>
                      <c:pt idx="196">
                        <c:v>-62.963344999999997</c:v>
                      </c:pt>
                      <c:pt idx="197">
                        <c:v>-61.067481999999998</c:v>
                      </c:pt>
                      <c:pt idx="198">
                        <c:v>-62.110866999999999</c:v>
                      </c:pt>
                      <c:pt idx="199">
                        <c:v>-62.250042000000001</c:v>
                      </c:pt>
                      <c:pt idx="200">
                        <c:v>-64.262176999999994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261-437B-BA1D-4849937C91C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CLvsLO!$K$2</c15:sqref>
                        </c15:formulaRef>
                      </c:ext>
                    </c:extLst>
                    <c:strCache>
                      <c:ptCount val="1"/>
                      <c:pt idx="0">
                        <c:v>+3 dBm</c:v>
                      </c:pt>
                    </c:strCache>
                  </c:strRef>
                </c:tx>
                <c:spPr>
                  <a:ln cap="rnd" cmpd="dbl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6B9-4CC2-BEBB-F32677BC522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CLvsLO!$L$2</c15:sqref>
                        </c15:formulaRef>
                      </c:ext>
                    </c:extLst>
                    <c:strCache>
                      <c:ptCount val="1"/>
                      <c:pt idx="0">
                        <c:v>+1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CLvsLO!$L$5:$L$205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67A-4091-901C-1C9CD52818A9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2"/>
      </c:valAx>
      <c:valAx>
        <c:axId val="11478374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6039883032108585"/>
          <c:y val="0.5905333187518228"/>
          <c:w val="0.22318129805043338"/>
          <c:h val="0.20951188393117526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-45.824486</c:v>
                </c:pt>
                <c:pt idx="1">
                  <c:v>-46.716034000000001</c:v>
                </c:pt>
                <c:pt idx="2">
                  <c:v>-47.848365999999999</c:v>
                </c:pt>
                <c:pt idx="3">
                  <c:v>-49.434176999999998</c:v>
                </c:pt>
                <c:pt idx="4">
                  <c:v>-50.907471000000001</c:v>
                </c:pt>
                <c:pt idx="5">
                  <c:v>-52.065894999999998</c:v>
                </c:pt>
                <c:pt idx="6">
                  <c:v>-53.412796</c:v>
                </c:pt>
                <c:pt idx="7">
                  <c:v>-54.865299</c:v>
                </c:pt>
                <c:pt idx="8">
                  <c:v>-56.068623000000002</c:v>
                </c:pt>
                <c:pt idx="9">
                  <c:v>-57.064521999999997</c:v>
                </c:pt>
                <c:pt idx="10">
                  <c:v>-58.287998000000002</c:v>
                </c:pt>
                <c:pt idx="11">
                  <c:v>-59.364578000000002</c:v>
                </c:pt>
                <c:pt idx="12">
                  <c:v>-60.286006999999998</c:v>
                </c:pt>
                <c:pt idx="13">
                  <c:v>-61.116363999999997</c:v>
                </c:pt>
                <c:pt idx="14">
                  <c:v>-62.117668000000002</c:v>
                </c:pt>
                <c:pt idx="15">
                  <c:v>-63.006293999999997</c:v>
                </c:pt>
                <c:pt idx="16">
                  <c:v>-63.835365000000003</c:v>
                </c:pt>
                <c:pt idx="17">
                  <c:v>-64.623192000000003</c:v>
                </c:pt>
                <c:pt idx="18">
                  <c:v>-65.071297000000001</c:v>
                </c:pt>
                <c:pt idx="19">
                  <c:v>-65.321090999999996</c:v>
                </c:pt>
                <c:pt idx="20">
                  <c:v>-65.533134000000004</c:v>
                </c:pt>
                <c:pt idx="21">
                  <c:v>-65.699180999999996</c:v>
                </c:pt>
                <c:pt idx="22">
                  <c:v>-66.022827000000007</c:v>
                </c:pt>
                <c:pt idx="23">
                  <c:v>-66.964614999999995</c:v>
                </c:pt>
                <c:pt idx="24">
                  <c:v>-68.065796000000006</c:v>
                </c:pt>
                <c:pt idx="25">
                  <c:v>-69.013228999999995</c:v>
                </c:pt>
                <c:pt idx="26">
                  <c:v>-69.553946999999994</c:v>
                </c:pt>
                <c:pt idx="27">
                  <c:v>-69.186867000000007</c:v>
                </c:pt>
                <c:pt idx="28">
                  <c:v>-68.081856000000002</c:v>
                </c:pt>
                <c:pt idx="29">
                  <c:v>-66.932441999999995</c:v>
                </c:pt>
                <c:pt idx="30">
                  <c:v>-65.693329000000006</c:v>
                </c:pt>
                <c:pt idx="31">
                  <c:v>-64.854018999999994</c:v>
                </c:pt>
                <c:pt idx="32">
                  <c:v>-64.713943</c:v>
                </c:pt>
                <c:pt idx="33">
                  <c:v>-65.102385999999996</c:v>
                </c:pt>
                <c:pt idx="34">
                  <c:v>-65.162543999999997</c:v>
                </c:pt>
                <c:pt idx="35">
                  <c:v>-65.214470000000006</c:v>
                </c:pt>
                <c:pt idx="36">
                  <c:v>-64.973228000000006</c:v>
                </c:pt>
                <c:pt idx="37">
                  <c:v>-64.324104000000005</c:v>
                </c:pt>
                <c:pt idx="38">
                  <c:v>-63.307819000000002</c:v>
                </c:pt>
                <c:pt idx="39">
                  <c:v>-62.214283000000002</c:v>
                </c:pt>
                <c:pt idx="40">
                  <c:v>-61.248322000000002</c:v>
                </c:pt>
                <c:pt idx="41">
                  <c:v>-60.537781000000003</c:v>
                </c:pt>
                <c:pt idx="42">
                  <c:v>-59.937427999999997</c:v>
                </c:pt>
                <c:pt idx="43">
                  <c:v>-59.062336000000002</c:v>
                </c:pt>
                <c:pt idx="44">
                  <c:v>-58.071026000000003</c:v>
                </c:pt>
                <c:pt idx="45">
                  <c:v>-56.945037999999997</c:v>
                </c:pt>
                <c:pt idx="46">
                  <c:v>-55.751182999999997</c:v>
                </c:pt>
                <c:pt idx="47">
                  <c:v>-54.644126999999997</c:v>
                </c:pt>
                <c:pt idx="48">
                  <c:v>-54.111992000000001</c:v>
                </c:pt>
                <c:pt idx="49">
                  <c:v>-53.902369999999998</c:v>
                </c:pt>
                <c:pt idx="50">
                  <c:v>-53.989628000000003</c:v>
                </c:pt>
                <c:pt idx="51">
                  <c:v>-54.161208999999999</c:v>
                </c:pt>
                <c:pt idx="52">
                  <c:v>-54.433028999999998</c:v>
                </c:pt>
                <c:pt idx="53">
                  <c:v>-54.683104999999998</c:v>
                </c:pt>
                <c:pt idx="54">
                  <c:v>-54.946510000000004</c:v>
                </c:pt>
                <c:pt idx="55">
                  <c:v>-55.007252000000001</c:v>
                </c:pt>
                <c:pt idx="56">
                  <c:v>-55.090877999999996</c:v>
                </c:pt>
                <c:pt idx="57">
                  <c:v>-55.269852</c:v>
                </c:pt>
                <c:pt idx="58">
                  <c:v>-55.218082000000003</c:v>
                </c:pt>
                <c:pt idx="59">
                  <c:v>-55.015670999999998</c:v>
                </c:pt>
                <c:pt idx="60">
                  <c:v>-54.854244000000001</c:v>
                </c:pt>
                <c:pt idx="61">
                  <c:v>-54.531123999999998</c:v>
                </c:pt>
                <c:pt idx="62">
                  <c:v>-54.048901000000001</c:v>
                </c:pt>
                <c:pt idx="63">
                  <c:v>-53.650257000000003</c:v>
                </c:pt>
                <c:pt idx="64">
                  <c:v>-53.366951</c:v>
                </c:pt>
                <c:pt idx="65">
                  <c:v>-52.959758999999998</c:v>
                </c:pt>
                <c:pt idx="66">
                  <c:v>-52.573723000000001</c:v>
                </c:pt>
                <c:pt idx="67">
                  <c:v>-52.278255000000001</c:v>
                </c:pt>
                <c:pt idx="68">
                  <c:v>-51.850349000000001</c:v>
                </c:pt>
                <c:pt idx="69">
                  <c:v>-51.321781000000001</c:v>
                </c:pt>
                <c:pt idx="70">
                  <c:v>-50.727142000000001</c:v>
                </c:pt>
                <c:pt idx="71">
                  <c:v>-50.307758</c:v>
                </c:pt>
                <c:pt idx="72">
                  <c:v>-50.307434000000001</c:v>
                </c:pt>
                <c:pt idx="73">
                  <c:v>-50.977879000000001</c:v>
                </c:pt>
                <c:pt idx="74">
                  <c:v>-52.334187</c:v>
                </c:pt>
                <c:pt idx="75">
                  <c:v>-54.530898999999998</c:v>
                </c:pt>
                <c:pt idx="76">
                  <c:v>-56.072735000000002</c:v>
                </c:pt>
                <c:pt idx="77">
                  <c:v>-56.961941000000003</c:v>
                </c:pt>
                <c:pt idx="78">
                  <c:v>-57.322594000000002</c:v>
                </c:pt>
                <c:pt idx="79">
                  <c:v>-57.221581</c:v>
                </c:pt>
                <c:pt idx="80">
                  <c:v>-56.289870999999998</c:v>
                </c:pt>
                <c:pt idx="81">
                  <c:v>-55.923225000000002</c:v>
                </c:pt>
                <c:pt idx="82">
                  <c:v>-56.091178999999997</c:v>
                </c:pt>
                <c:pt idx="83">
                  <c:v>-56.376086999999998</c:v>
                </c:pt>
                <c:pt idx="84">
                  <c:v>-56.836047999999998</c:v>
                </c:pt>
                <c:pt idx="85">
                  <c:v>-57.573138999999998</c:v>
                </c:pt>
                <c:pt idx="86">
                  <c:v>-58.232201000000003</c:v>
                </c:pt>
                <c:pt idx="87">
                  <c:v>-58.716450000000002</c:v>
                </c:pt>
                <c:pt idx="88">
                  <c:v>-59.176383999999999</c:v>
                </c:pt>
                <c:pt idx="89">
                  <c:v>-59.546168999999999</c:v>
                </c:pt>
                <c:pt idx="90">
                  <c:v>-59.875636999999998</c:v>
                </c:pt>
                <c:pt idx="91">
                  <c:v>-59.863342000000003</c:v>
                </c:pt>
                <c:pt idx="92">
                  <c:v>-59.440987</c:v>
                </c:pt>
                <c:pt idx="93">
                  <c:v>-58.895713999999998</c:v>
                </c:pt>
                <c:pt idx="94">
                  <c:v>-58.924365999999999</c:v>
                </c:pt>
                <c:pt idx="95">
                  <c:v>-59.092914999999998</c:v>
                </c:pt>
                <c:pt idx="96">
                  <c:v>-61.459743000000003</c:v>
                </c:pt>
                <c:pt idx="97">
                  <c:v>-63.422198999999999</c:v>
                </c:pt>
                <c:pt idx="98">
                  <c:v>-64.550072</c:v>
                </c:pt>
                <c:pt idx="99">
                  <c:v>-64.785010999999997</c:v>
                </c:pt>
                <c:pt idx="100">
                  <c:v>-64.540924000000004</c:v>
                </c:pt>
                <c:pt idx="101">
                  <c:v>-62.104495999999997</c:v>
                </c:pt>
                <c:pt idx="102">
                  <c:v>-60.117187999999999</c:v>
                </c:pt>
                <c:pt idx="103">
                  <c:v>-58.832382000000003</c:v>
                </c:pt>
                <c:pt idx="104">
                  <c:v>-57.483879000000002</c:v>
                </c:pt>
                <c:pt idx="105">
                  <c:v>-56.586925999999998</c:v>
                </c:pt>
                <c:pt idx="106">
                  <c:v>-55.770583999999999</c:v>
                </c:pt>
                <c:pt idx="107">
                  <c:v>-55.035769999999999</c:v>
                </c:pt>
                <c:pt idx="108">
                  <c:v>-54.587524000000002</c:v>
                </c:pt>
                <c:pt idx="109">
                  <c:v>-54.252281000000004</c:v>
                </c:pt>
                <c:pt idx="110">
                  <c:v>-53.646239999999999</c:v>
                </c:pt>
                <c:pt idx="111">
                  <c:v>-53.323742000000003</c:v>
                </c:pt>
                <c:pt idx="112">
                  <c:v>-53.250335999999997</c:v>
                </c:pt>
                <c:pt idx="113">
                  <c:v>-53.202613999999997</c:v>
                </c:pt>
                <c:pt idx="114">
                  <c:v>-53.109467000000002</c:v>
                </c:pt>
                <c:pt idx="115">
                  <c:v>-53.151451000000002</c:v>
                </c:pt>
                <c:pt idx="116">
                  <c:v>-53.390129000000002</c:v>
                </c:pt>
                <c:pt idx="117">
                  <c:v>-53.505198999999998</c:v>
                </c:pt>
                <c:pt idx="118">
                  <c:v>-53.619087</c:v>
                </c:pt>
                <c:pt idx="119">
                  <c:v>-53.991405</c:v>
                </c:pt>
                <c:pt idx="120">
                  <c:v>-54.446460999999999</c:v>
                </c:pt>
                <c:pt idx="121">
                  <c:v>-54.881385999999999</c:v>
                </c:pt>
                <c:pt idx="122">
                  <c:v>-55.203029999999998</c:v>
                </c:pt>
                <c:pt idx="123">
                  <c:v>-55.627898999999999</c:v>
                </c:pt>
                <c:pt idx="124">
                  <c:v>-55.939995000000003</c:v>
                </c:pt>
                <c:pt idx="125">
                  <c:v>-56.124415999999997</c:v>
                </c:pt>
                <c:pt idx="126">
                  <c:v>-56.197280999999997</c:v>
                </c:pt>
                <c:pt idx="127">
                  <c:v>-56.413715000000003</c:v>
                </c:pt>
                <c:pt idx="128">
                  <c:v>-56.527667999999998</c:v>
                </c:pt>
                <c:pt idx="129">
                  <c:v>-56.573982000000001</c:v>
                </c:pt>
                <c:pt idx="130">
                  <c:v>-57.125777999999997</c:v>
                </c:pt>
                <c:pt idx="131">
                  <c:v>-57.496552000000001</c:v>
                </c:pt>
                <c:pt idx="132">
                  <c:v>-57.717953000000001</c:v>
                </c:pt>
                <c:pt idx="133">
                  <c:v>-57.974178000000002</c:v>
                </c:pt>
                <c:pt idx="134">
                  <c:v>-58.102207</c:v>
                </c:pt>
                <c:pt idx="135">
                  <c:v>-57.620029000000002</c:v>
                </c:pt>
                <c:pt idx="136">
                  <c:v>-57.339644999999997</c:v>
                </c:pt>
                <c:pt idx="137">
                  <c:v>-57.102310000000003</c:v>
                </c:pt>
                <c:pt idx="138">
                  <c:v>-56.537391999999997</c:v>
                </c:pt>
                <c:pt idx="139">
                  <c:v>-55.965308999999998</c:v>
                </c:pt>
                <c:pt idx="140">
                  <c:v>-55.328079000000002</c:v>
                </c:pt>
                <c:pt idx="141">
                  <c:v>-54.617310000000003</c:v>
                </c:pt>
                <c:pt idx="142">
                  <c:v>-53.843150999999999</c:v>
                </c:pt>
                <c:pt idx="143">
                  <c:v>-53.164261000000003</c:v>
                </c:pt>
                <c:pt idx="144">
                  <c:v>-52.636799000000003</c:v>
                </c:pt>
                <c:pt idx="145">
                  <c:v>-52.141891000000001</c:v>
                </c:pt>
                <c:pt idx="146">
                  <c:v>-51.652316999999996</c:v>
                </c:pt>
                <c:pt idx="147">
                  <c:v>-51.164000999999999</c:v>
                </c:pt>
                <c:pt idx="148">
                  <c:v>-50.74295</c:v>
                </c:pt>
                <c:pt idx="149">
                  <c:v>-50.254047</c:v>
                </c:pt>
                <c:pt idx="150">
                  <c:v>-49.886448000000001</c:v>
                </c:pt>
                <c:pt idx="151">
                  <c:v>-49.512253000000001</c:v>
                </c:pt>
                <c:pt idx="152">
                  <c:v>-49.176945000000003</c:v>
                </c:pt>
                <c:pt idx="153">
                  <c:v>-48.852302999999999</c:v>
                </c:pt>
                <c:pt idx="154">
                  <c:v>-48.565494999999999</c:v>
                </c:pt>
                <c:pt idx="155">
                  <c:v>-48.279766000000002</c:v>
                </c:pt>
                <c:pt idx="156">
                  <c:v>-48.002167</c:v>
                </c:pt>
                <c:pt idx="157">
                  <c:v>-47.751556000000001</c:v>
                </c:pt>
                <c:pt idx="158">
                  <c:v>-47.493350999999997</c:v>
                </c:pt>
                <c:pt idx="159">
                  <c:v>-47.210113999999997</c:v>
                </c:pt>
                <c:pt idx="160">
                  <c:v>-46.903778000000003</c:v>
                </c:pt>
                <c:pt idx="161">
                  <c:v>-46.560707000000001</c:v>
                </c:pt>
                <c:pt idx="162">
                  <c:v>-46.195762999999999</c:v>
                </c:pt>
                <c:pt idx="163">
                  <c:v>-45.811394</c:v>
                </c:pt>
                <c:pt idx="164">
                  <c:v>-45.435859999999998</c:v>
                </c:pt>
                <c:pt idx="165">
                  <c:v>-45.048285999999997</c:v>
                </c:pt>
                <c:pt idx="166">
                  <c:v>-44.624504000000002</c:v>
                </c:pt>
                <c:pt idx="167">
                  <c:v>-44.198841000000002</c:v>
                </c:pt>
                <c:pt idx="168">
                  <c:v>-43.815849</c:v>
                </c:pt>
                <c:pt idx="169">
                  <c:v>-43.385952000000003</c:v>
                </c:pt>
                <c:pt idx="170">
                  <c:v>-42.993656000000001</c:v>
                </c:pt>
                <c:pt idx="171">
                  <c:v>-42.671764000000003</c:v>
                </c:pt>
                <c:pt idx="172">
                  <c:v>-42.341599000000002</c:v>
                </c:pt>
                <c:pt idx="173">
                  <c:v>-42.068401000000001</c:v>
                </c:pt>
                <c:pt idx="174">
                  <c:v>-41.845837000000003</c:v>
                </c:pt>
                <c:pt idx="175">
                  <c:v>-41.683284999999998</c:v>
                </c:pt>
                <c:pt idx="176">
                  <c:v>-41.566302999999998</c:v>
                </c:pt>
                <c:pt idx="177">
                  <c:v>-41.553699000000002</c:v>
                </c:pt>
                <c:pt idx="178">
                  <c:v>-41.605282000000003</c:v>
                </c:pt>
                <c:pt idx="179">
                  <c:v>-41.830635000000001</c:v>
                </c:pt>
                <c:pt idx="180">
                  <c:v>-42.222304999999999</c:v>
                </c:pt>
                <c:pt idx="181">
                  <c:v>-42.858806999999999</c:v>
                </c:pt>
                <c:pt idx="182">
                  <c:v>-43.775452000000001</c:v>
                </c:pt>
                <c:pt idx="183">
                  <c:v>-45.00806</c:v>
                </c:pt>
                <c:pt idx="184">
                  <c:v>-46.616413000000001</c:v>
                </c:pt>
                <c:pt idx="185">
                  <c:v>-48.691890999999998</c:v>
                </c:pt>
                <c:pt idx="186">
                  <c:v>-51.390121000000001</c:v>
                </c:pt>
                <c:pt idx="187">
                  <c:v>-53.871254</c:v>
                </c:pt>
                <c:pt idx="188">
                  <c:v>-55.352603999999999</c:v>
                </c:pt>
                <c:pt idx="189">
                  <c:v>-55.667439000000002</c:v>
                </c:pt>
                <c:pt idx="190">
                  <c:v>-54.819805000000002</c:v>
                </c:pt>
                <c:pt idx="191">
                  <c:v>-52.700657</c:v>
                </c:pt>
                <c:pt idx="192">
                  <c:v>-50.139656000000002</c:v>
                </c:pt>
                <c:pt idx="193">
                  <c:v>-47.908259999999999</c:v>
                </c:pt>
                <c:pt idx="194">
                  <c:v>-46.051014000000002</c:v>
                </c:pt>
                <c:pt idx="195">
                  <c:v>-44.450882</c:v>
                </c:pt>
                <c:pt idx="196">
                  <c:v>-43.026592000000001</c:v>
                </c:pt>
                <c:pt idx="197">
                  <c:v>-41.748524000000003</c:v>
                </c:pt>
                <c:pt idx="198">
                  <c:v>-40.573231</c:v>
                </c:pt>
                <c:pt idx="199">
                  <c:v>-39.691032</c:v>
                </c:pt>
                <c:pt idx="200">
                  <c:v>-39.069298000000003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7-45D6-B4B9-71A4D64BE1D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-48.982230999999999</c:v>
                </c:pt>
                <c:pt idx="1">
                  <c:v>-50.030712000000001</c:v>
                </c:pt>
                <c:pt idx="2">
                  <c:v>-51.639156</c:v>
                </c:pt>
                <c:pt idx="3">
                  <c:v>-53.562466000000001</c:v>
                </c:pt>
                <c:pt idx="4">
                  <c:v>-55.541961999999998</c:v>
                </c:pt>
                <c:pt idx="5">
                  <c:v>-57.835738999999997</c:v>
                </c:pt>
                <c:pt idx="6">
                  <c:v>-59.721333000000001</c:v>
                </c:pt>
                <c:pt idx="7">
                  <c:v>-61.457191000000002</c:v>
                </c:pt>
                <c:pt idx="8">
                  <c:v>-62.431168</c:v>
                </c:pt>
                <c:pt idx="9">
                  <c:v>-63.115437</c:v>
                </c:pt>
                <c:pt idx="10">
                  <c:v>-62.246056000000003</c:v>
                </c:pt>
                <c:pt idx="11">
                  <c:v>-61.294037000000003</c:v>
                </c:pt>
                <c:pt idx="12">
                  <c:v>-59.835098000000002</c:v>
                </c:pt>
                <c:pt idx="13">
                  <c:v>-58.546196000000002</c:v>
                </c:pt>
                <c:pt idx="14">
                  <c:v>-57.081211000000003</c:v>
                </c:pt>
                <c:pt idx="15">
                  <c:v>-56.514541999999999</c:v>
                </c:pt>
                <c:pt idx="16">
                  <c:v>-55.972228999999999</c:v>
                </c:pt>
                <c:pt idx="17">
                  <c:v>-55.606934000000003</c:v>
                </c:pt>
                <c:pt idx="18">
                  <c:v>-55.724232000000001</c:v>
                </c:pt>
                <c:pt idx="19">
                  <c:v>-55.836018000000003</c:v>
                </c:pt>
                <c:pt idx="20">
                  <c:v>-56.066681000000003</c:v>
                </c:pt>
                <c:pt idx="21">
                  <c:v>-56.315651000000003</c:v>
                </c:pt>
                <c:pt idx="22">
                  <c:v>-56.347309000000003</c:v>
                </c:pt>
                <c:pt idx="23">
                  <c:v>-56.366928000000001</c:v>
                </c:pt>
                <c:pt idx="24">
                  <c:v>-56.368609999999997</c:v>
                </c:pt>
                <c:pt idx="25">
                  <c:v>-56.305897000000002</c:v>
                </c:pt>
                <c:pt idx="26">
                  <c:v>-56.154246999999998</c:v>
                </c:pt>
                <c:pt idx="27">
                  <c:v>-56.045788000000002</c:v>
                </c:pt>
                <c:pt idx="28">
                  <c:v>-55.654339</c:v>
                </c:pt>
                <c:pt idx="29">
                  <c:v>-55.299816</c:v>
                </c:pt>
                <c:pt idx="30">
                  <c:v>-54.910091000000001</c:v>
                </c:pt>
                <c:pt idx="31">
                  <c:v>-54.610458000000001</c:v>
                </c:pt>
                <c:pt idx="32">
                  <c:v>-54.475521000000001</c:v>
                </c:pt>
                <c:pt idx="33">
                  <c:v>-54.520035</c:v>
                </c:pt>
                <c:pt idx="34">
                  <c:v>-54.826507999999997</c:v>
                </c:pt>
                <c:pt idx="35">
                  <c:v>-55.193477999999999</c:v>
                </c:pt>
                <c:pt idx="36">
                  <c:v>-55.701526999999999</c:v>
                </c:pt>
                <c:pt idx="37">
                  <c:v>-56.558571000000001</c:v>
                </c:pt>
                <c:pt idx="38">
                  <c:v>-57.617595999999999</c:v>
                </c:pt>
                <c:pt idx="39">
                  <c:v>-58.320942000000002</c:v>
                </c:pt>
                <c:pt idx="40">
                  <c:v>-58.985290999999997</c:v>
                </c:pt>
                <c:pt idx="41">
                  <c:v>-59.507671000000002</c:v>
                </c:pt>
                <c:pt idx="42">
                  <c:v>-59.615516999999997</c:v>
                </c:pt>
                <c:pt idx="43">
                  <c:v>-59.483131</c:v>
                </c:pt>
                <c:pt idx="44">
                  <c:v>-59.286788999999999</c:v>
                </c:pt>
                <c:pt idx="45">
                  <c:v>-59.125262999999997</c:v>
                </c:pt>
                <c:pt idx="46">
                  <c:v>-58.703502999999998</c:v>
                </c:pt>
                <c:pt idx="47">
                  <c:v>-58.265034</c:v>
                </c:pt>
                <c:pt idx="48">
                  <c:v>-57.903255000000001</c:v>
                </c:pt>
                <c:pt idx="49">
                  <c:v>-57.702812000000002</c:v>
                </c:pt>
                <c:pt idx="50">
                  <c:v>-57.759929999999997</c:v>
                </c:pt>
                <c:pt idx="51">
                  <c:v>-57.882750999999999</c:v>
                </c:pt>
                <c:pt idx="52">
                  <c:v>-58.383678000000003</c:v>
                </c:pt>
                <c:pt idx="53">
                  <c:v>-58.702488000000002</c:v>
                </c:pt>
                <c:pt idx="54">
                  <c:v>-58.937514999999998</c:v>
                </c:pt>
                <c:pt idx="55">
                  <c:v>-59.277656999999998</c:v>
                </c:pt>
                <c:pt idx="56">
                  <c:v>-59.694592</c:v>
                </c:pt>
                <c:pt idx="57">
                  <c:v>-59.739773</c:v>
                </c:pt>
                <c:pt idx="58">
                  <c:v>-60.134861000000001</c:v>
                </c:pt>
                <c:pt idx="59">
                  <c:v>-60.924129000000001</c:v>
                </c:pt>
                <c:pt idx="60">
                  <c:v>-61.167831</c:v>
                </c:pt>
                <c:pt idx="61">
                  <c:v>-61.334933999999997</c:v>
                </c:pt>
                <c:pt idx="62">
                  <c:v>-61.726280000000003</c:v>
                </c:pt>
                <c:pt idx="63">
                  <c:v>-62.112476000000001</c:v>
                </c:pt>
                <c:pt idx="64">
                  <c:v>-61.706485999999998</c:v>
                </c:pt>
                <c:pt idx="65">
                  <c:v>-61.888905000000001</c:v>
                </c:pt>
                <c:pt idx="66">
                  <c:v>-62.637711000000003</c:v>
                </c:pt>
                <c:pt idx="67">
                  <c:v>-63.152270999999999</c:v>
                </c:pt>
                <c:pt idx="68">
                  <c:v>-63.676482999999998</c:v>
                </c:pt>
                <c:pt idx="69">
                  <c:v>-65.408080999999996</c:v>
                </c:pt>
                <c:pt idx="70">
                  <c:v>-66.830780000000004</c:v>
                </c:pt>
                <c:pt idx="71">
                  <c:v>-68.025649999999999</c:v>
                </c:pt>
                <c:pt idx="72">
                  <c:v>-69.900825999999995</c:v>
                </c:pt>
                <c:pt idx="73">
                  <c:v>-70.648026000000002</c:v>
                </c:pt>
                <c:pt idx="74">
                  <c:v>-71.223785000000007</c:v>
                </c:pt>
                <c:pt idx="75">
                  <c:v>-70.657936000000007</c:v>
                </c:pt>
                <c:pt idx="76">
                  <c:v>-70.031090000000006</c:v>
                </c:pt>
                <c:pt idx="77">
                  <c:v>-67.701110999999997</c:v>
                </c:pt>
                <c:pt idx="78">
                  <c:v>-66.335632000000004</c:v>
                </c:pt>
                <c:pt idx="79">
                  <c:v>-64.961883999999998</c:v>
                </c:pt>
                <c:pt idx="80">
                  <c:v>-64.938698000000002</c:v>
                </c:pt>
                <c:pt idx="81">
                  <c:v>-65.807486999999995</c:v>
                </c:pt>
                <c:pt idx="82">
                  <c:v>-65.346939000000006</c:v>
                </c:pt>
                <c:pt idx="83">
                  <c:v>-63.819996000000003</c:v>
                </c:pt>
                <c:pt idx="84">
                  <c:v>-60.589272000000001</c:v>
                </c:pt>
                <c:pt idx="85">
                  <c:v>-56.704369</c:v>
                </c:pt>
                <c:pt idx="86">
                  <c:v>-51.880038999999996</c:v>
                </c:pt>
                <c:pt idx="87">
                  <c:v>-49.092548000000001</c:v>
                </c:pt>
                <c:pt idx="88">
                  <c:v>-46.875126000000002</c:v>
                </c:pt>
                <c:pt idx="89">
                  <c:v>-45.695552999999997</c:v>
                </c:pt>
                <c:pt idx="90">
                  <c:v>-45.016475999999997</c:v>
                </c:pt>
                <c:pt idx="91">
                  <c:v>-44.336933000000002</c:v>
                </c:pt>
                <c:pt idx="92">
                  <c:v>-44.110160999999998</c:v>
                </c:pt>
                <c:pt idx="93">
                  <c:v>-44.308159000000003</c:v>
                </c:pt>
                <c:pt idx="94">
                  <c:v>-44.675240000000002</c:v>
                </c:pt>
                <c:pt idx="95">
                  <c:v>-44.747208000000001</c:v>
                </c:pt>
                <c:pt idx="96">
                  <c:v>-44.832664000000001</c:v>
                </c:pt>
                <c:pt idx="97">
                  <c:v>-44.845219</c:v>
                </c:pt>
                <c:pt idx="98">
                  <c:v>-44.992874</c:v>
                </c:pt>
                <c:pt idx="99">
                  <c:v>-45.096569000000002</c:v>
                </c:pt>
                <c:pt idx="100">
                  <c:v>-45.182105999999997</c:v>
                </c:pt>
                <c:pt idx="101">
                  <c:v>-45.637999999999998</c:v>
                </c:pt>
                <c:pt idx="102">
                  <c:v>-45.949089000000001</c:v>
                </c:pt>
                <c:pt idx="103">
                  <c:v>-46.170208000000002</c:v>
                </c:pt>
                <c:pt idx="104">
                  <c:v>-46.727195999999999</c:v>
                </c:pt>
                <c:pt idx="105">
                  <c:v>-47.546272000000002</c:v>
                </c:pt>
                <c:pt idx="106">
                  <c:v>-47.887611</c:v>
                </c:pt>
                <c:pt idx="107">
                  <c:v>-48.485992000000003</c:v>
                </c:pt>
                <c:pt idx="108">
                  <c:v>-49.145209999999999</c:v>
                </c:pt>
                <c:pt idx="109">
                  <c:v>-49.277282999999997</c:v>
                </c:pt>
                <c:pt idx="110">
                  <c:v>-49.144275999999998</c:v>
                </c:pt>
                <c:pt idx="111">
                  <c:v>-49.123032000000002</c:v>
                </c:pt>
                <c:pt idx="112">
                  <c:v>-48.783374999999999</c:v>
                </c:pt>
                <c:pt idx="113">
                  <c:v>-48.216244000000003</c:v>
                </c:pt>
                <c:pt idx="114">
                  <c:v>-48.129058999999998</c:v>
                </c:pt>
                <c:pt idx="115">
                  <c:v>-48.161427000000003</c:v>
                </c:pt>
                <c:pt idx="116">
                  <c:v>-48.154437999999999</c:v>
                </c:pt>
                <c:pt idx="117">
                  <c:v>-48.491427999999999</c:v>
                </c:pt>
                <c:pt idx="118">
                  <c:v>-49.040244999999999</c:v>
                </c:pt>
                <c:pt idx="119">
                  <c:v>-49.332526999999999</c:v>
                </c:pt>
                <c:pt idx="120">
                  <c:v>-49.795459999999999</c:v>
                </c:pt>
                <c:pt idx="121">
                  <c:v>-50.235458000000001</c:v>
                </c:pt>
                <c:pt idx="122">
                  <c:v>-50.641800000000003</c:v>
                </c:pt>
                <c:pt idx="123">
                  <c:v>-50.957183999999998</c:v>
                </c:pt>
                <c:pt idx="124">
                  <c:v>-51.486609999999999</c:v>
                </c:pt>
                <c:pt idx="125">
                  <c:v>-51.990993000000003</c:v>
                </c:pt>
                <c:pt idx="126">
                  <c:v>-52.408985000000001</c:v>
                </c:pt>
                <c:pt idx="127">
                  <c:v>-52.813231999999999</c:v>
                </c:pt>
                <c:pt idx="128">
                  <c:v>-53.20834</c:v>
                </c:pt>
                <c:pt idx="129">
                  <c:v>-53.326923000000001</c:v>
                </c:pt>
                <c:pt idx="130">
                  <c:v>-53.475079000000001</c:v>
                </c:pt>
                <c:pt idx="131">
                  <c:v>-53.623050999999997</c:v>
                </c:pt>
                <c:pt idx="132">
                  <c:v>-53.774155</c:v>
                </c:pt>
                <c:pt idx="133">
                  <c:v>-53.39669</c:v>
                </c:pt>
                <c:pt idx="134">
                  <c:v>-53.216942000000003</c:v>
                </c:pt>
                <c:pt idx="135">
                  <c:v>-52.871696</c:v>
                </c:pt>
                <c:pt idx="136">
                  <c:v>-52.686194999999998</c:v>
                </c:pt>
                <c:pt idx="137">
                  <c:v>-52.230063999999999</c:v>
                </c:pt>
                <c:pt idx="138">
                  <c:v>-52.435603999999998</c:v>
                </c:pt>
                <c:pt idx="139">
                  <c:v>-52.113940999999997</c:v>
                </c:pt>
                <c:pt idx="140">
                  <c:v>-51.710788999999998</c:v>
                </c:pt>
                <c:pt idx="141">
                  <c:v>-51.299079999999996</c:v>
                </c:pt>
                <c:pt idx="142">
                  <c:v>-50.693333000000003</c:v>
                </c:pt>
                <c:pt idx="143">
                  <c:v>-49.565638999999997</c:v>
                </c:pt>
                <c:pt idx="144">
                  <c:v>-48.871029</c:v>
                </c:pt>
                <c:pt idx="145">
                  <c:v>-48.574340999999997</c:v>
                </c:pt>
                <c:pt idx="146">
                  <c:v>-47.783465999999997</c:v>
                </c:pt>
                <c:pt idx="147">
                  <c:v>-47.408816999999999</c:v>
                </c:pt>
                <c:pt idx="148">
                  <c:v>-47.202525999999999</c:v>
                </c:pt>
                <c:pt idx="149">
                  <c:v>-46.944659999999999</c:v>
                </c:pt>
                <c:pt idx="150">
                  <c:v>-46.149642999999998</c:v>
                </c:pt>
                <c:pt idx="151">
                  <c:v>-45.735785999999997</c:v>
                </c:pt>
                <c:pt idx="152">
                  <c:v>-45.340556999999997</c:v>
                </c:pt>
                <c:pt idx="153">
                  <c:v>-45.182751000000003</c:v>
                </c:pt>
                <c:pt idx="154">
                  <c:v>-45.025928</c:v>
                </c:pt>
                <c:pt idx="155">
                  <c:v>-45.139816000000003</c:v>
                </c:pt>
                <c:pt idx="156">
                  <c:v>-45.382430999999997</c:v>
                </c:pt>
                <c:pt idx="157">
                  <c:v>-45.384785000000001</c:v>
                </c:pt>
                <c:pt idx="158">
                  <c:v>-45.304741</c:v>
                </c:pt>
                <c:pt idx="159">
                  <c:v>-45.311852000000002</c:v>
                </c:pt>
                <c:pt idx="160">
                  <c:v>-45.237121999999999</c:v>
                </c:pt>
                <c:pt idx="161">
                  <c:v>-45.110686999999999</c:v>
                </c:pt>
                <c:pt idx="162">
                  <c:v>-45.081631000000002</c:v>
                </c:pt>
                <c:pt idx="163">
                  <c:v>-45.076889000000001</c:v>
                </c:pt>
                <c:pt idx="164">
                  <c:v>-44.974426000000001</c:v>
                </c:pt>
                <c:pt idx="165">
                  <c:v>-44.907027999999997</c:v>
                </c:pt>
                <c:pt idx="166">
                  <c:v>-44.877955999999998</c:v>
                </c:pt>
                <c:pt idx="167">
                  <c:v>-44.643349000000001</c:v>
                </c:pt>
                <c:pt idx="168">
                  <c:v>-44.310595999999997</c:v>
                </c:pt>
                <c:pt idx="169">
                  <c:v>-44.108932000000003</c:v>
                </c:pt>
                <c:pt idx="170">
                  <c:v>-43.683273</c:v>
                </c:pt>
                <c:pt idx="171">
                  <c:v>-43.150379000000001</c:v>
                </c:pt>
                <c:pt idx="172">
                  <c:v>-42.528880999999998</c:v>
                </c:pt>
                <c:pt idx="173">
                  <c:v>-42.046740999999997</c:v>
                </c:pt>
                <c:pt idx="174">
                  <c:v>-41.587673000000002</c:v>
                </c:pt>
                <c:pt idx="175">
                  <c:v>-41.138297999999999</c:v>
                </c:pt>
                <c:pt idx="176">
                  <c:v>-40.949696000000003</c:v>
                </c:pt>
                <c:pt idx="177">
                  <c:v>-41.097233000000003</c:v>
                </c:pt>
                <c:pt idx="178">
                  <c:v>-41.336632000000002</c:v>
                </c:pt>
                <c:pt idx="179">
                  <c:v>-41.400447999999997</c:v>
                </c:pt>
                <c:pt idx="180">
                  <c:v>-42.059269</c:v>
                </c:pt>
                <c:pt idx="181">
                  <c:v>-42.593997999999999</c:v>
                </c:pt>
                <c:pt idx="182">
                  <c:v>-43.600043999999997</c:v>
                </c:pt>
                <c:pt idx="183">
                  <c:v>-44.813549000000002</c:v>
                </c:pt>
                <c:pt idx="184">
                  <c:v>-46.712584999999997</c:v>
                </c:pt>
                <c:pt idx="185">
                  <c:v>-48.944363000000003</c:v>
                </c:pt>
                <c:pt idx="186">
                  <c:v>-52.040157000000001</c:v>
                </c:pt>
                <c:pt idx="187">
                  <c:v>-54.282097</c:v>
                </c:pt>
                <c:pt idx="188">
                  <c:v>-55.690291999999999</c:v>
                </c:pt>
                <c:pt idx="189">
                  <c:v>-55.901179999999997</c:v>
                </c:pt>
                <c:pt idx="190">
                  <c:v>-55.288241999999997</c:v>
                </c:pt>
                <c:pt idx="191">
                  <c:v>-53.283062000000001</c:v>
                </c:pt>
                <c:pt idx="192">
                  <c:v>-51.176150999999997</c:v>
                </c:pt>
                <c:pt idx="193">
                  <c:v>-49.201523000000002</c:v>
                </c:pt>
                <c:pt idx="194">
                  <c:v>-47.400188</c:v>
                </c:pt>
                <c:pt idx="195">
                  <c:v>-45.476211999999997</c:v>
                </c:pt>
                <c:pt idx="196">
                  <c:v>-43.699492999999997</c:v>
                </c:pt>
                <c:pt idx="197">
                  <c:v>-42.167782000000003</c:v>
                </c:pt>
                <c:pt idx="198">
                  <c:v>-40.825062000000003</c:v>
                </c:pt>
                <c:pt idx="199">
                  <c:v>-39.885323</c:v>
                </c:pt>
                <c:pt idx="200">
                  <c:v>-39.222144999999998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7-45D6-B4B9-71A4D64B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5952"/>
        <c:axId val="114868608"/>
      </c:scatterChart>
      <c:valAx>
        <c:axId val="114845952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868608"/>
        <c:crosses val="autoZero"/>
        <c:crossBetween val="midCat"/>
        <c:majorUnit val="2"/>
      </c:valAx>
      <c:valAx>
        <c:axId val="114868608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845952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95962487561361"/>
          <c:y val="0.12872521143190438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-44.534775000000003</c:v>
                </c:pt>
                <c:pt idx="1">
                  <c:v>-43.864505999999999</c:v>
                </c:pt>
                <c:pt idx="2">
                  <c:v>-42.926437</c:v>
                </c:pt>
                <c:pt idx="3">
                  <c:v>-41.826946</c:v>
                </c:pt>
                <c:pt idx="4">
                  <c:v>-41.418273999999997</c:v>
                </c:pt>
                <c:pt idx="5">
                  <c:v>-40.288066999999998</c:v>
                </c:pt>
                <c:pt idx="6">
                  <c:v>-39.306049000000002</c:v>
                </c:pt>
                <c:pt idx="7">
                  <c:v>-38.613028999999997</c:v>
                </c:pt>
                <c:pt idx="8">
                  <c:v>-37.816966999999998</c:v>
                </c:pt>
                <c:pt idx="9">
                  <c:v>-36.660198000000001</c:v>
                </c:pt>
                <c:pt idx="10">
                  <c:v>-35.640301000000001</c:v>
                </c:pt>
                <c:pt idx="11">
                  <c:v>-34.924388999999998</c:v>
                </c:pt>
                <c:pt idx="12">
                  <c:v>-33.893059000000001</c:v>
                </c:pt>
                <c:pt idx="13">
                  <c:v>-33.025536000000002</c:v>
                </c:pt>
                <c:pt idx="14">
                  <c:v>-32.278595000000003</c:v>
                </c:pt>
                <c:pt idx="15">
                  <c:v>-31.616454999999998</c:v>
                </c:pt>
                <c:pt idx="16">
                  <c:v>-30.841595000000002</c:v>
                </c:pt>
                <c:pt idx="17">
                  <c:v>-30.209139</c:v>
                </c:pt>
                <c:pt idx="18">
                  <c:v>-29.675854000000001</c:v>
                </c:pt>
                <c:pt idx="19">
                  <c:v>-29.120756</c:v>
                </c:pt>
                <c:pt idx="20">
                  <c:v>-28.622610000000002</c:v>
                </c:pt>
                <c:pt idx="21">
                  <c:v>-28.188858</c:v>
                </c:pt>
                <c:pt idx="22">
                  <c:v>-27.808512</c:v>
                </c:pt>
                <c:pt idx="23">
                  <c:v>-27.375330000000002</c:v>
                </c:pt>
                <c:pt idx="24">
                  <c:v>-27.011790999999999</c:v>
                </c:pt>
                <c:pt idx="25">
                  <c:v>-26.719645</c:v>
                </c:pt>
                <c:pt idx="26">
                  <c:v>-26.423414000000001</c:v>
                </c:pt>
                <c:pt idx="27">
                  <c:v>-26.192923</c:v>
                </c:pt>
                <c:pt idx="28">
                  <c:v>-25.995923999999999</c:v>
                </c:pt>
                <c:pt idx="29">
                  <c:v>-25.836102</c:v>
                </c:pt>
                <c:pt idx="30">
                  <c:v>-25.636049</c:v>
                </c:pt>
                <c:pt idx="31">
                  <c:v>-25.466024000000001</c:v>
                </c:pt>
                <c:pt idx="32">
                  <c:v>-25.312061</c:v>
                </c:pt>
                <c:pt idx="33">
                  <c:v>-25.134943</c:v>
                </c:pt>
                <c:pt idx="34">
                  <c:v>-24.986338</c:v>
                </c:pt>
                <c:pt idx="35">
                  <c:v>-24.829737000000002</c:v>
                </c:pt>
                <c:pt idx="36">
                  <c:v>-24.65015</c:v>
                </c:pt>
                <c:pt idx="37">
                  <c:v>-24.473821999999998</c:v>
                </c:pt>
                <c:pt idx="38">
                  <c:v>-24.369837</c:v>
                </c:pt>
                <c:pt idx="39">
                  <c:v>-24.270614999999999</c:v>
                </c:pt>
                <c:pt idx="40">
                  <c:v>-24.225646999999999</c:v>
                </c:pt>
                <c:pt idx="41">
                  <c:v>-24.191977000000001</c:v>
                </c:pt>
                <c:pt idx="42">
                  <c:v>-24.218146999999998</c:v>
                </c:pt>
                <c:pt idx="43">
                  <c:v>-24.141047</c:v>
                </c:pt>
                <c:pt idx="44">
                  <c:v>-24.103945</c:v>
                </c:pt>
                <c:pt idx="45">
                  <c:v>-24.050421</c:v>
                </c:pt>
                <c:pt idx="46">
                  <c:v>-23.982958</c:v>
                </c:pt>
                <c:pt idx="47">
                  <c:v>-23.802579999999999</c:v>
                </c:pt>
                <c:pt idx="48">
                  <c:v>-23.717133</c:v>
                </c:pt>
                <c:pt idx="49">
                  <c:v>-23.590191000000001</c:v>
                </c:pt>
                <c:pt idx="50">
                  <c:v>-23.363472000000002</c:v>
                </c:pt>
                <c:pt idx="51">
                  <c:v>-23.174471</c:v>
                </c:pt>
                <c:pt idx="52">
                  <c:v>-23.014489999999999</c:v>
                </c:pt>
                <c:pt idx="53">
                  <c:v>-22.826741999999999</c:v>
                </c:pt>
                <c:pt idx="54">
                  <c:v>-22.547263999999998</c:v>
                </c:pt>
                <c:pt idx="55">
                  <c:v>-22.398636</c:v>
                </c:pt>
                <c:pt idx="56">
                  <c:v>-22.25197</c:v>
                </c:pt>
                <c:pt idx="57">
                  <c:v>-22.054068000000001</c:v>
                </c:pt>
                <c:pt idx="58">
                  <c:v>-21.857595</c:v>
                </c:pt>
                <c:pt idx="59">
                  <c:v>-21.752714000000001</c:v>
                </c:pt>
                <c:pt idx="60">
                  <c:v>-21.61224</c:v>
                </c:pt>
                <c:pt idx="61">
                  <c:v>-21.420501999999999</c:v>
                </c:pt>
                <c:pt idx="62">
                  <c:v>-21.311440000000001</c:v>
                </c:pt>
                <c:pt idx="63">
                  <c:v>-21.224829</c:v>
                </c:pt>
                <c:pt idx="64">
                  <c:v>-21.094978000000001</c:v>
                </c:pt>
                <c:pt idx="65">
                  <c:v>-20.959225</c:v>
                </c:pt>
                <c:pt idx="66">
                  <c:v>-20.892385000000001</c:v>
                </c:pt>
                <c:pt idx="67">
                  <c:v>-20.842690000000001</c:v>
                </c:pt>
                <c:pt idx="68">
                  <c:v>-20.731898999999999</c:v>
                </c:pt>
                <c:pt idx="69">
                  <c:v>-20.695574000000001</c:v>
                </c:pt>
                <c:pt idx="70">
                  <c:v>-20.679476000000001</c:v>
                </c:pt>
                <c:pt idx="71">
                  <c:v>-20.645510000000002</c:v>
                </c:pt>
                <c:pt idx="72">
                  <c:v>-20.582539000000001</c:v>
                </c:pt>
                <c:pt idx="73">
                  <c:v>-20.597788000000001</c:v>
                </c:pt>
                <c:pt idx="74">
                  <c:v>-20.636612</c:v>
                </c:pt>
                <c:pt idx="75">
                  <c:v>-20.655863</c:v>
                </c:pt>
                <c:pt idx="76">
                  <c:v>-20.682141999999999</c:v>
                </c:pt>
                <c:pt idx="77">
                  <c:v>-20.759260000000001</c:v>
                </c:pt>
                <c:pt idx="78">
                  <c:v>-20.809885000000001</c:v>
                </c:pt>
                <c:pt idx="79">
                  <c:v>-20.853232999999999</c:v>
                </c:pt>
                <c:pt idx="80">
                  <c:v>-20.924879000000001</c:v>
                </c:pt>
                <c:pt idx="81">
                  <c:v>-21.029888</c:v>
                </c:pt>
                <c:pt idx="82">
                  <c:v>-21.109831</c:v>
                </c:pt>
                <c:pt idx="83">
                  <c:v>-21.208957999999999</c:v>
                </c:pt>
                <c:pt idx="84">
                  <c:v>-21.324421000000001</c:v>
                </c:pt>
                <c:pt idx="85">
                  <c:v>-21.438735999999999</c:v>
                </c:pt>
                <c:pt idx="86">
                  <c:v>-21.508118</c:v>
                </c:pt>
                <c:pt idx="87">
                  <c:v>-21.607907999999998</c:v>
                </c:pt>
                <c:pt idx="88">
                  <c:v>-21.691179000000002</c:v>
                </c:pt>
                <c:pt idx="89">
                  <c:v>-21.743041999999999</c:v>
                </c:pt>
                <c:pt idx="90">
                  <c:v>-21.776609000000001</c:v>
                </c:pt>
                <c:pt idx="91">
                  <c:v>-21.840980999999999</c:v>
                </c:pt>
                <c:pt idx="92">
                  <c:v>-21.865573999999999</c:v>
                </c:pt>
                <c:pt idx="93">
                  <c:v>-21.883275999999999</c:v>
                </c:pt>
                <c:pt idx="94">
                  <c:v>-21.897482</c:v>
                </c:pt>
                <c:pt idx="95">
                  <c:v>-21.914739999999998</c:v>
                </c:pt>
                <c:pt idx="96">
                  <c:v>-21.924372000000002</c:v>
                </c:pt>
                <c:pt idx="97">
                  <c:v>-21.93535</c:v>
                </c:pt>
                <c:pt idx="98">
                  <c:v>-21.963049000000002</c:v>
                </c:pt>
                <c:pt idx="99">
                  <c:v>-21.987691999999999</c:v>
                </c:pt>
                <c:pt idx="100">
                  <c:v>-22.036228000000001</c:v>
                </c:pt>
                <c:pt idx="101">
                  <c:v>-22.078861</c:v>
                </c:pt>
                <c:pt idx="102">
                  <c:v>-22.139551000000001</c:v>
                </c:pt>
                <c:pt idx="103">
                  <c:v>-22.213470000000001</c:v>
                </c:pt>
                <c:pt idx="104">
                  <c:v>-22.301178</c:v>
                </c:pt>
                <c:pt idx="105">
                  <c:v>-22.369703000000001</c:v>
                </c:pt>
                <c:pt idx="106">
                  <c:v>-22.473807999999998</c:v>
                </c:pt>
                <c:pt idx="107">
                  <c:v>-22.619016999999999</c:v>
                </c:pt>
                <c:pt idx="108">
                  <c:v>-22.724899000000001</c:v>
                </c:pt>
                <c:pt idx="109">
                  <c:v>-22.851191</c:v>
                </c:pt>
                <c:pt idx="110">
                  <c:v>-23.025423</c:v>
                </c:pt>
                <c:pt idx="111">
                  <c:v>-23.220806</c:v>
                </c:pt>
                <c:pt idx="112">
                  <c:v>-23.351441999999999</c:v>
                </c:pt>
                <c:pt idx="113">
                  <c:v>-23.517776000000001</c:v>
                </c:pt>
                <c:pt idx="114">
                  <c:v>-23.764105000000001</c:v>
                </c:pt>
                <c:pt idx="115">
                  <c:v>-23.989789999999999</c:v>
                </c:pt>
                <c:pt idx="116">
                  <c:v>-24.190432000000001</c:v>
                </c:pt>
                <c:pt idx="117">
                  <c:v>-24.489801</c:v>
                </c:pt>
                <c:pt idx="118">
                  <c:v>-24.833677000000002</c:v>
                </c:pt>
                <c:pt idx="119">
                  <c:v>-25.067264999999999</c:v>
                </c:pt>
                <c:pt idx="120">
                  <c:v>-25.356112</c:v>
                </c:pt>
                <c:pt idx="121">
                  <c:v>-25.671044999999999</c:v>
                </c:pt>
                <c:pt idx="122">
                  <c:v>-25.906872</c:v>
                </c:pt>
                <c:pt idx="123">
                  <c:v>-26.052813</c:v>
                </c:pt>
                <c:pt idx="124">
                  <c:v>-26.239702000000001</c:v>
                </c:pt>
                <c:pt idx="125">
                  <c:v>-26.381577</c:v>
                </c:pt>
                <c:pt idx="126">
                  <c:v>-26.41168</c:v>
                </c:pt>
                <c:pt idx="127">
                  <c:v>-26.424966999999999</c:v>
                </c:pt>
                <c:pt idx="128">
                  <c:v>-26.454618</c:v>
                </c:pt>
                <c:pt idx="129">
                  <c:v>-26.483250000000002</c:v>
                </c:pt>
                <c:pt idx="130">
                  <c:v>-26.35474</c:v>
                </c:pt>
                <c:pt idx="131">
                  <c:v>-26.261181000000001</c:v>
                </c:pt>
                <c:pt idx="132">
                  <c:v>-26.202929000000001</c:v>
                </c:pt>
                <c:pt idx="133">
                  <c:v>-26.049869999999999</c:v>
                </c:pt>
                <c:pt idx="134">
                  <c:v>-25.870809999999999</c:v>
                </c:pt>
                <c:pt idx="135">
                  <c:v>-25.741478000000001</c:v>
                </c:pt>
                <c:pt idx="136">
                  <c:v>-25.615997</c:v>
                </c:pt>
                <c:pt idx="137">
                  <c:v>-25.438134999999999</c:v>
                </c:pt>
                <c:pt idx="138">
                  <c:v>-25.324776</c:v>
                </c:pt>
                <c:pt idx="139">
                  <c:v>-25.148478000000001</c:v>
                </c:pt>
                <c:pt idx="140">
                  <c:v>-25.010155000000001</c:v>
                </c:pt>
                <c:pt idx="141">
                  <c:v>-24.828147999999999</c:v>
                </c:pt>
                <c:pt idx="142">
                  <c:v>-24.658484999999999</c:v>
                </c:pt>
                <c:pt idx="143">
                  <c:v>-24.488862999999998</c:v>
                </c:pt>
                <c:pt idx="144">
                  <c:v>-24.355629</c:v>
                </c:pt>
                <c:pt idx="145">
                  <c:v>-24.223763000000002</c:v>
                </c:pt>
                <c:pt idx="146">
                  <c:v>-24.125413999999999</c:v>
                </c:pt>
                <c:pt idx="147">
                  <c:v>-24.033787</c:v>
                </c:pt>
                <c:pt idx="148">
                  <c:v>-23.944357</c:v>
                </c:pt>
                <c:pt idx="149">
                  <c:v>-23.835514</c:v>
                </c:pt>
                <c:pt idx="150">
                  <c:v>-23.719065000000001</c:v>
                </c:pt>
                <c:pt idx="151">
                  <c:v>-23.594743999999999</c:v>
                </c:pt>
                <c:pt idx="152">
                  <c:v>-23.431353000000001</c:v>
                </c:pt>
                <c:pt idx="153">
                  <c:v>-23.252644</c:v>
                </c:pt>
                <c:pt idx="154">
                  <c:v>-23.043575000000001</c:v>
                </c:pt>
                <c:pt idx="155">
                  <c:v>-22.800369</c:v>
                </c:pt>
                <c:pt idx="156">
                  <c:v>-22.528744</c:v>
                </c:pt>
                <c:pt idx="157">
                  <c:v>-22.210018000000002</c:v>
                </c:pt>
                <c:pt idx="158">
                  <c:v>-21.826035999999998</c:v>
                </c:pt>
                <c:pt idx="159">
                  <c:v>-21.415220000000001</c:v>
                </c:pt>
                <c:pt idx="160">
                  <c:v>-20.993791999999999</c:v>
                </c:pt>
                <c:pt idx="161">
                  <c:v>-20.505065999999999</c:v>
                </c:pt>
                <c:pt idx="162">
                  <c:v>-20.017868</c:v>
                </c:pt>
                <c:pt idx="163">
                  <c:v>-19.560108</c:v>
                </c:pt>
                <c:pt idx="164">
                  <c:v>-19.101769999999998</c:v>
                </c:pt>
                <c:pt idx="165">
                  <c:v>-18.598731999999998</c:v>
                </c:pt>
                <c:pt idx="166">
                  <c:v>-18.067173</c:v>
                </c:pt>
                <c:pt idx="167">
                  <c:v>-17.516362999999998</c:v>
                </c:pt>
                <c:pt idx="168">
                  <c:v>-16.933069</c:v>
                </c:pt>
                <c:pt idx="169">
                  <c:v>-16.319378</c:v>
                </c:pt>
                <c:pt idx="170">
                  <c:v>-15.714</c:v>
                </c:pt>
                <c:pt idx="171">
                  <c:v>-15.168175</c:v>
                </c:pt>
                <c:pt idx="172">
                  <c:v>-14.625384</c:v>
                </c:pt>
                <c:pt idx="173">
                  <c:v>-14.116892999999999</c:v>
                </c:pt>
                <c:pt idx="174">
                  <c:v>-13.646107000000001</c:v>
                </c:pt>
                <c:pt idx="175">
                  <c:v>-13.23264</c:v>
                </c:pt>
                <c:pt idx="176">
                  <c:v>-12.87772</c:v>
                </c:pt>
                <c:pt idx="177">
                  <c:v>-12.61342</c:v>
                </c:pt>
                <c:pt idx="178">
                  <c:v>-12.443028</c:v>
                </c:pt>
                <c:pt idx="179">
                  <c:v>-12.403371</c:v>
                </c:pt>
                <c:pt idx="180">
                  <c:v>-12.48706</c:v>
                </c:pt>
                <c:pt idx="181">
                  <c:v>-12.70368</c:v>
                </c:pt>
                <c:pt idx="182">
                  <c:v>-13.051736</c:v>
                </c:pt>
                <c:pt idx="183">
                  <c:v>-13.512171</c:v>
                </c:pt>
                <c:pt idx="184">
                  <c:v>-14.072171000000001</c:v>
                </c:pt>
                <c:pt idx="185">
                  <c:v>-14.719166</c:v>
                </c:pt>
                <c:pt idx="186">
                  <c:v>-15.46069</c:v>
                </c:pt>
                <c:pt idx="187">
                  <c:v>-16.288353000000001</c:v>
                </c:pt>
                <c:pt idx="188">
                  <c:v>-17.198784</c:v>
                </c:pt>
                <c:pt idx="189">
                  <c:v>-18.201843</c:v>
                </c:pt>
                <c:pt idx="190">
                  <c:v>-19.306616000000002</c:v>
                </c:pt>
                <c:pt idx="191">
                  <c:v>-20.505495</c:v>
                </c:pt>
                <c:pt idx="192">
                  <c:v>-21.795425000000002</c:v>
                </c:pt>
                <c:pt idx="193">
                  <c:v>-23.182342999999999</c:v>
                </c:pt>
                <c:pt idx="194">
                  <c:v>-24.644714</c:v>
                </c:pt>
                <c:pt idx="195">
                  <c:v>-26.157833</c:v>
                </c:pt>
                <c:pt idx="196">
                  <c:v>-27.681560999999999</c:v>
                </c:pt>
                <c:pt idx="197">
                  <c:v>-29.148069</c:v>
                </c:pt>
                <c:pt idx="198">
                  <c:v>-30.469873</c:v>
                </c:pt>
                <c:pt idx="199">
                  <c:v>-31.476130999999999</c:v>
                </c:pt>
                <c:pt idx="200">
                  <c:v>-32.171309999999998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1-40F3-8A99-60C24F4C60D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-32.413218999999998</c:v>
                </c:pt>
                <c:pt idx="1">
                  <c:v>-32.291739999999997</c:v>
                </c:pt>
                <c:pt idx="2">
                  <c:v>-32.280403</c:v>
                </c:pt>
                <c:pt idx="3">
                  <c:v>-32.271194000000001</c:v>
                </c:pt>
                <c:pt idx="4">
                  <c:v>-32.196658999999997</c:v>
                </c:pt>
                <c:pt idx="5">
                  <c:v>-32.111033999999997</c:v>
                </c:pt>
                <c:pt idx="6">
                  <c:v>-32.286434</c:v>
                </c:pt>
                <c:pt idx="7">
                  <c:v>-32.332980999999997</c:v>
                </c:pt>
                <c:pt idx="8">
                  <c:v>-32.449264999999997</c:v>
                </c:pt>
                <c:pt idx="9">
                  <c:v>-32.737782000000003</c:v>
                </c:pt>
                <c:pt idx="10">
                  <c:v>-33.062710000000003</c:v>
                </c:pt>
                <c:pt idx="11">
                  <c:v>-33.410088000000002</c:v>
                </c:pt>
                <c:pt idx="12">
                  <c:v>-33.790359000000002</c:v>
                </c:pt>
                <c:pt idx="13">
                  <c:v>-34.234451</c:v>
                </c:pt>
                <c:pt idx="14">
                  <c:v>-34.608727000000002</c:v>
                </c:pt>
                <c:pt idx="15">
                  <c:v>-35.078785000000003</c:v>
                </c:pt>
                <c:pt idx="16">
                  <c:v>-35.504188999999997</c:v>
                </c:pt>
                <c:pt idx="17">
                  <c:v>-35.936905000000003</c:v>
                </c:pt>
                <c:pt idx="18">
                  <c:v>-36.393630999999999</c:v>
                </c:pt>
                <c:pt idx="19">
                  <c:v>-36.846755999999999</c:v>
                </c:pt>
                <c:pt idx="20">
                  <c:v>-37.378399000000002</c:v>
                </c:pt>
                <c:pt idx="21">
                  <c:v>-37.858479000000003</c:v>
                </c:pt>
                <c:pt idx="22">
                  <c:v>-38.441467000000003</c:v>
                </c:pt>
                <c:pt idx="23">
                  <c:v>-38.996524999999998</c:v>
                </c:pt>
                <c:pt idx="24">
                  <c:v>-39.562721000000003</c:v>
                </c:pt>
                <c:pt idx="25">
                  <c:v>-40.121448999999998</c:v>
                </c:pt>
                <c:pt idx="26">
                  <c:v>-40.679493000000001</c:v>
                </c:pt>
                <c:pt idx="27">
                  <c:v>-41.169578999999999</c:v>
                </c:pt>
                <c:pt idx="28">
                  <c:v>-41.685318000000002</c:v>
                </c:pt>
                <c:pt idx="29">
                  <c:v>-42.132632999999998</c:v>
                </c:pt>
                <c:pt idx="30">
                  <c:v>-42.492130000000003</c:v>
                </c:pt>
                <c:pt idx="31">
                  <c:v>-42.929276000000002</c:v>
                </c:pt>
                <c:pt idx="32">
                  <c:v>-43.303913000000001</c:v>
                </c:pt>
                <c:pt idx="33">
                  <c:v>-43.545237999999998</c:v>
                </c:pt>
                <c:pt idx="34">
                  <c:v>-44.185459000000002</c:v>
                </c:pt>
                <c:pt idx="35">
                  <c:v>-44.661456999999999</c:v>
                </c:pt>
                <c:pt idx="36">
                  <c:v>-45.101177</c:v>
                </c:pt>
                <c:pt idx="37">
                  <c:v>-45.723934</c:v>
                </c:pt>
                <c:pt idx="38">
                  <c:v>-46.222580000000001</c:v>
                </c:pt>
                <c:pt idx="39">
                  <c:v>-46.635531999999998</c:v>
                </c:pt>
                <c:pt idx="40">
                  <c:v>-46.865875000000003</c:v>
                </c:pt>
                <c:pt idx="41">
                  <c:v>-47.173648999999997</c:v>
                </c:pt>
                <c:pt idx="42">
                  <c:v>-47.282330000000002</c:v>
                </c:pt>
                <c:pt idx="43">
                  <c:v>-47.609141999999999</c:v>
                </c:pt>
                <c:pt idx="44">
                  <c:v>-47.502780999999999</c:v>
                </c:pt>
                <c:pt idx="45">
                  <c:v>-47.639491999999997</c:v>
                </c:pt>
                <c:pt idx="46">
                  <c:v>-47.785907999999999</c:v>
                </c:pt>
                <c:pt idx="47">
                  <c:v>-47.546405999999998</c:v>
                </c:pt>
                <c:pt idx="48">
                  <c:v>-47.484802000000002</c:v>
                </c:pt>
                <c:pt idx="49">
                  <c:v>-47.311233999999999</c:v>
                </c:pt>
                <c:pt idx="50">
                  <c:v>-47.382548999999997</c:v>
                </c:pt>
                <c:pt idx="51">
                  <c:v>-47.084293000000002</c:v>
                </c:pt>
                <c:pt idx="52">
                  <c:v>-47.199866999999998</c:v>
                </c:pt>
                <c:pt idx="53">
                  <c:v>-47.014481000000004</c:v>
                </c:pt>
                <c:pt idx="54">
                  <c:v>-46.987648</c:v>
                </c:pt>
                <c:pt idx="55">
                  <c:v>-46.753284000000001</c:v>
                </c:pt>
                <c:pt idx="56">
                  <c:v>-46.574249000000002</c:v>
                </c:pt>
                <c:pt idx="57">
                  <c:v>-46.430560999999997</c:v>
                </c:pt>
                <c:pt idx="58">
                  <c:v>-46.247284000000001</c:v>
                </c:pt>
                <c:pt idx="59">
                  <c:v>-46.157969999999999</c:v>
                </c:pt>
                <c:pt idx="60">
                  <c:v>-46.056313000000003</c:v>
                </c:pt>
                <c:pt idx="61">
                  <c:v>-45.827601999999999</c:v>
                </c:pt>
                <c:pt idx="62">
                  <c:v>-45.717789000000003</c:v>
                </c:pt>
                <c:pt idx="63">
                  <c:v>-45.530655000000003</c:v>
                </c:pt>
                <c:pt idx="64">
                  <c:v>-45.517746000000002</c:v>
                </c:pt>
                <c:pt idx="65">
                  <c:v>-45.338371000000002</c:v>
                </c:pt>
                <c:pt idx="66">
                  <c:v>-45.425792999999999</c:v>
                </c:pt>
                <c:pt idx="67">
                  <c:v>-45.250183</c:v>
                </c:pt>
                <c:pt idx="68">
                  <c:v>-45.127968000000003</c:v>
                </c:pt>
                <c:pt idx="69">
                  <c:v>-45.101188999999998</c:v>
                </c:pt>
                <c:pt idx="70">
                  <c:v>-45.017662000000001</c:v>
                </c:pt>
                <c:pt idx="71">
                  <c:v>-45.204757999999998</c:v>
                </c:pt>
                <c:pt idx="72">
                  <c:v>-45.153885000000002</c:v>
                </c:pt>
                <c:pt idx="73">
                  <c:v>-45.406180999999997</c:v>
                </c:pt>
                <c:pt idx="74">
                  <c:v>-45.211353000000003</c:v>
                </c:pt>
                <c:pt idx="75">
                  <c:v>-45.380676000000001</c:v>
                </c:pt>
                <c:pt idx="76">
                  <c:v>-45.400036</c:v>
                </c:pt>
                <c:pt idx="77">
                  <c:v>-45.547767999999998</c:v>
                </c:pt>
                <c:pt idx="78">
                  <c:v>-45.791794000000003</c:v>
                </c:pt>
                <c:pt idx="79">
                  <c:v>-45.925590999999997</c:v>
                </c:pt>
                <c:pt idx="80">
                  <c:v>-46.039135000000002</c:v>
                </c:pt>
                <c:pt idx="81">
                  <c:v>-45.984352000000001</c:v>
                </c:pt>
                <c:pt idx="82">
                  <c:v>-46.169392000000002</c:v>
                </c:pt>
                <c:pt idx="83">
                  <c:v>-45.875473</c:v>
                </c:pt>
                <c:pt idx="84">
                  <c:v>-45.877437999999998</c:v>
                </c:pt>
                <c:pt idx="85">
                  <c:v>-45.733131</c:v>
                </c:pt>
                <c:pt idx="86">
                  <c:v>-45.573425</c:v>
                </c:pt>
                <c:pt idx="87">
                  <c:v>-45.412864999999996</c:v>
                </c:pt>
                <c:pt idx="88">
                  <c:v>-45.284678999999997</c:v>
                </c:pt>
                <c:pt idx="89">
                  <c:v>-45.168018000000004</c:v>
                </c:pt>
                <c:pt idx="90">
                  <c:v>-45.049197999999997</c:v>
                </c:pt>
                <c:pt idx="91">
                  <c:v>-44.995697</c:v>
                </c:pt>
                <c:pt idx="92">
                  <c:v>-44.816986</c:v>
                </c:pt>
                <c:pt idx="93">
                  <c:v>-44.663485999999999</c:v>
                </c:pt>
                <c:pt idx="94">
                  <c:v>-44.162188999999998</c:v>
                </c:pt>
                <c:pt idx="95">
                  <c:v>-43.626747000000002</c:v>
                </c:pt>
                <c:pt idx="96">
                  <c:v>-43.066913999999997</c:v>
                </c:pt>
                <c:pt idx="97">
                  <c:v>-42.289188000000003</c:v>
                </c:pt>
                <c:pt idx="98">
                  <c:v>-41.907558000000002</c:v>
                </c:pt>
                <c:pt idx="99">
                  <c:v>-41.590622000000003</c:v>
                </c:pt>
                <c:pt idx="100">
                  <c:v>-41.122227000000002</c:v>
                </c:pt>
                <c:pt idx="101">
                  <c:v>-40.685642000000001</c:v>
                </c:pt>
                <c:pt idx="102">
                  <c:v>-40.532814000000002</c:v>
                </c:pt>
                <c:pt idx="103">
                  <c:v>-39.783901</c:v>
                </c:pt>
                <c:pt idx="104">
                  <c:v>-39.194538000000001</c:v>
                </c:pt>
                <c:pt idx="105">
                  <c:v>-38.809826000000001</c:v>
                </c:pt>
                <c:pt idx="106">
                  <c:v>-38.248066000000001</c:v>
                </c:pt>
                <c:pt idx="107">
                  <c:v>-37.706772000000001</c:v>
                </c:pt>
                <c:pt idx="108">
                  <c:v>-37.406204000000002</c:v>
                </c:pt>
                <c:pt idx="109">
                  <c:v>-37.115386999999998</c:v>
                </c:pt>
                <c:pt idx="110">
                  <c:v>-36.562004000000002</c:v>
                </c:pt>
                <c:pt idx="111">
                  <c:v>-36.162132</c:v>
                </c:pt>
                <c:pt idx="112">
                  <c:v>-35.531410000000001</c:v>
                </c:pt>
                <c:pt idx="113">
                  <c:v>-34.737788999999999</c:v>
                </c:pt>
                <c:pt idx="114">
                  <c:v>-34.001801</c:v>
                </c:pt>
                <c:pt idx="115">
                  <c:v>-33.526062000000003</c:v>
                </c:pt>
                <c:pt idx="116">
                  <c:v>-33.014862000000001</c:v>
                </c:pt>
                <c:pt idx="117">
                  <c:v>-32.581104000000003</c:v>
                </c:pt>
                <c:pt idx="118">
                  <c:v>-32.327140999999997</c:v>
                </c:pt>
                <c:pt idx="119">
                  <c:v>-31.950821000000001</c:v>
                </c:pt>
                <c:pt idx="120">
                  <c:v>-31.124451000000001</c:v>
                </c:pt>
                <c:pt idx="121">
                  <c:v>-30.527083999999999</c:v>
                </c:pt>
                <c:pt idx="122">
                  <c:v>-30.148721999999999</c:v>
                </c:pt>
                <c:pt idx="123">
                  <c:v>-29.721938999999999</c:v>
                </c:pt>
                <c:pt idx="124">
                  <c:v>-29.388342000000002</c:v>
                </c:pt>
                <c:pt idx="125">
                  <c:v>-29.492929</c:v>
                </c:pt>
                <c:pt idx="126">
                  <c:v>-29.280989000000002</c:v>
                </c:pt>
                <c:pt idx="127">
                  <c:v>-29.001111999999999</c:v>
                </c:pt>
                <c:pt idx="128">
                  <c:v>-28.716272</c:v>
                </c:pt>
                <c:pt idx="129">
                  <c:v>-28.343371999999999</c:v>
                </c:pt>
                <c:pt idx="130">
                  <c:v>-28.043780999999999</c:v>
                </c:pt>
                <c:pt idx="131">
                  <c:v>-27.792973</c:v>
                </c:pt>
                <c:pt idx="132">
                  <c:v>-27.548249999999999</c:v>
                </c:pt>
                <c:pt idx="133">
                  <c:v>-27.369122999999998</c:v>
                </c:pt>
                <c:pt idx="134">
                  <c:v>-27.131512000000001</c:v>
                </c:pt>
                <c:pt idx="135">
                  <c:v>-26.739360999999999</c:v>
                </c:pt>
                <c:pt idx="136">
                  <c:v>-26.676397000000001</c:v>
                </c:pt>
                <c:pt idx="137">
                  <c:v>-26.545078</c:v>
                </c:pt>
                <c:pt idx="138">
                  <c:v>-26.497076</c:v>
                </c:pt>
                <c:pt idx="139">
                  <c:v>-26.655598000000001</c:v>
                </c:pt>
                <c:pt idx="140">
                  <c:v>-26.674305</c:v>
                </c:pt>
                <c:pt idx="141">
                  <c:v>-26.473580999999999</c:v>
                </c:pt>
                <c:pt idx="142">
                  <c:v>-25.876121999999999</c:v>
                </c:pt>
                <c:pt idx="143">
                  <c:v>-25.496109000000001</c:v>
                </c:pt>
                <c:pt idx="144">
                  <c:v>-25.423428000000001</c:v>
                </c:pt>
                <c:pt idx="145">
                  <c:v>-25.475292</c:v>
                </c:pt>
                <c:pt idx="146">
                  <c:v>-25.455916999999999</c:v>
                </c:pt>
                <c:pt idx="147">
                  <c:v>-25.897819999999999</c:v>
                </c:pt>
                <c:pt idx="148">
                  <c:v>-26.178549</c:v>
                </c:pt>
                <c:pt idx="149">
                  <c:v>-26.009329000000001</c:v>
                </c:pt>
                <c:pt idx="150">
                  <c:v>-25.972479</c:v>
                </c:pt>
                <c:pt idx="151">
                  <c:v>-26.140726000000001</c:v>
                </c:pt>
                <c:pt idx="152">
                  <c:v>-26.1999</c:v>
                </c:pt>
                <c:pt idx="153">
                  <c:v>-26.246231000000002</c:v>
                </c:pt>
                <c:pt idx="154">
                  <c:v>-26.628844999999998</c:v>
                </c:pt>
                <c:pt idx="155">
                  <c:v>-27.038440999999999</c:v>
                </c:pt>
                <c:pt idx="156">
                  <c:v>-27.241994999999999</c:v>
                </c:pt>
                <c:pt idx="157">
                  <c:v>-27.651527000000002</c:v>
                </c:pt>
                <c:pt idx="158">
                  <c:v>-27.455839000000001</c:v>
                </c:pt>
                <c:pt idx="159">
                  <c:v>-27.527424</c:v>
                </c:pt>
                <c:pt idx="160">
                  <c:v>-27.655536999999999</c:v>
                </c:pt>
                <c:pt idx="161">
                  <c:v>-27.857983000000001</c:v>
                </c:pt>
                <c:pt idx="162">
                  <c:v>-28.017441000000002</c:v>
                </c:pt>
                <c:pt idx="163">
                  <c:v>-28.713051</c:v>
                </c:pt>
                <c:pt idx="164">
                  <c:v>-28.799810000000001</c:v>
                </c:pt>
                <c:pt idx="165">
                  <c:v>-29.078741000000001</c:v>
                </c:pt>
                <c:pt idx="166">
                  <c:v>-29.368668</c:v>
                </c:pt>
                <c:pt idx="167">
                  <c:v>-29.556093000000001</c:v>
                </c:pt>
                <c:pt idx="168">
                  <c:v>-29.701359</c:v>
                </c:pt>
                <c:pt idx="169">
                  <c:v>-29.530232999999999</c:v>
                </c:pt>
                <c:pt idx="170">
                  <c:v>-29.796085000000001</c:v>
                </c:pt>
                <c:pt idx="171">
                  <c:v>-30.087679000000001</c:v>
                </c:pt>
                <c:pt idx="172">
                  <c:v>-30.296952999999998</c:v>
                </c:pt>
                <c:pt idx="173">
                  <c:v>-30.748697</c:v>
                </c:pt>
                <c:pt idx="174">
                  <c:v>-32.135246000000002</c:v>
                </c:pt>
                <c:pt idx="175">
                  <c:v>-32.689673999999997</c:v>
                </c:pt>
                <c:pt idx="176">
                  <c:v>-33.54665</c:v>
                </c:pt>
                <c:pt idx="177">
                  <c:v>-34.906844999999997</c:v>
                </c:pt>
                <c:pt idx="178">
                  <c:v>-36.072780999999999</c:v>
                </c:pt>
                <c:pt idx="179">
                  <c:v>-37.048636999999999</c:v>
                </c:pt>
                <c:pt idx="180">
                  <c:v>-38.728648999999997</c:v>
                </c:pt>
                <c:pt idx="181">
                  <c:v>-40.306975999999999</c:v>
                </c:pt>
                <c:pt idx="182">
                  <c:v>-42.173878000000002</c:v>
                </c:pt>
                <c:pt idx="183">
                  <c:v>-44.268008999999999</c:v>
                </c:pt>
                <c:pt idx="184">
                  <c:v>-45.719920999999999</c:v>
                </c:pt>
                <c:pt idx="185">
                  <c:v>-45.922606999999999</c:v>
                </c:pt>
                <c:pt idx="186">
                  <c:v>-45.338551000000002</c:v>
                </c:pt>
                <c:pt idx="187">
                  <c:v>-43.412936999999999</c:v>
                </c:pt>
                <c:pt idx="188">
                  <c:v>-40.642746000000002</c:v>
                </c:pt>
                <c:pt idx="189">
                  <c:v>-37.957577000000001</c:v>
                </c:pt>
                <c:pt idx="190">
                  <c:v>-35.444485</c:v>
                </c:pt>
                <c:pt idx="191">
                  <c:v>-33.294074999999999</c:v>
                </c:pt>
                <c:pt idx="192">
                  <c:v>-31.605854000000001</c:v>
                </c:pt>
                <c:pt idx="193">
                  <c:v>-30.243015</c:v>
                </c:pt>
                <c:pt idx="194">
                  <c:v>-29.030913999999999</c:v>
                </c:pt>
                <c:pt idx="195">
                  <c:v>-28.107737</c:v>
                </c:pt>
                <c:pt idx="196">
                  <c:v>-27.194416</c:v>
                </c:pt>
                <c:pt idx="197">
                  <c:v>-26.366184000000001</c:v>
                </c:pt>
                <c:pt idx="198">
                  <c:v>-25.664061</c:v>
                </c:pt>
                <c:pt idx="199">
                  <c:v>-25.087337000000002</c:v>
                </c:pt>
                <c:pt idx="200">
                  <c:v>-24.699611999999998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1-40F3-8A99-60C24F4C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4912"/>
        <c:axId val="114936832"/>
      </c:scatterChart>
      <c:valAx>
        <c:axId val="114934912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936832"/>
        <c:crosses val="autoZero"/>
        <c:crossBetween val="midCat"/>
        <c:majorUnit val="2"/>
      </c:valAx>
      <c:valAx>
        <c:axId val="114936832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9349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478331959003722"/>
          <c:y val="0.69520231846019254"/>
          <c:w val="0.27909273799303214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91 MHz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6594992818119472"/>
          <c:y val="1.9422207640711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47739865850102E-2"/>
          <c:w val="0.76542713682528862"/>
          <c:h val="0.716770195392242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CLvsLO!$R$2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-74.255104000000003</c:v>
                </c:pt>
                <c:pt idx="1">
                  <c:v>-76.518501000000001</c:v>
                </c:pt>
                <c:pt idx="2">
                  <c:v>-83.474204999999998</c:v>
                </c:pt>
                <c:pt idx="3">
                  <c:v>-73.163223000000002</c:v>
                </c:pt>
                <c:pt idx="4">
                  <c:v>-71.206023999999999</c:v>
                </c:pt>
                <c:pt idx="5">
                  <c:v>-79.248733999999999</c:v>
                </c:pt>
                <c:pt idx="6">
                  <c:v>-84.597449999999995</c:v>
                </c:pt>
                <c:pt idx="7">
                  <c:v>-77.678139000000002</c:v>
                </c:pt>
                <c:pt idx="8">
                  <c:v>-79.859665000000007</c:v>
                </c:pt>
                <c:pt idx="9">
                  <c:v>-71.685112000000004</c:v>
                </c:pt>
                <c:pt idx="10">
                  <c:v>-68.262855999999999</c:v>
                </c:pt>
                <c:pt idx="11">
                  <c:v>-68.563338999999999</c:v>
                </c:pt>
                <c:pt idx="12">
                  <c:v>-64.418555999999995</c:v>
                </c:pt>
                <c:pt idx="13">
                  <c:v>-59.435715000000002</c:v>
                </c:pt>
                <c:pt idx="14">
                  <c:v>-43.254596999999997</c:v>
                </c:pt>
                <c:pt idx="15">
                  <c:v>-21.097002</c:v>
                </c:pt>
                <c:pt idx="16">
                  <c:v>-15.853243000000001</c:v>
                </c:pt>
                <c:pt idx="17">
                  <c:v>-15.347066999999999</c:v>
                </c:pt>
                <c:pt idx="18">
                  <c:v>-14.017362</c:v>
                </c:pt>
                <c:pt idx="19">
                  <c:v>-14.445691999999999</c:v>
                </c:pt>
                <c:pt idx="20">
                  <c:v>-13.698829999999999</c:v>
                </c:pt>
                <c:pt idx="21">
                  <c:v>-11.959579</c:v>
                </c:pt>
                <c:pt idx="22">
                  <c:v>-11.184443999999999</c:v>
                </c:pt>
                <c:pt idx="23">
                  <c:v>-10.401676999999999</c:v>
                </c:pt>
                <c:pt idx="24">
                  <c:v>-9.2785778000000008</c:v>
                </c:pt>
                <c:pt idx="25">
                  <c:v>-8.8915596000000008</c:v>
                </c:pt>
                <c:pt idx="26">
                  <c:v>-8.3297194999999995</c:v>
                </c:pt>
                <c:pt idx="27">
                  <c:v>-7.8169537</c:v>
                </c:pt>
                <c:pt idx="28">
                  <c:v>-7.4247584</c:v>
                </c:pt>
                <c:pt idx="29">
                  <c:v>-7.2800583999999997</c:v>
                </c:pt>
                <c:pt idx="30">
                  <c:v>-7.2065562999999999</c:v>
                </c:pt>
                <c:pt idx="31">
                  <c:v>-7.2210736000000004</c:v>
                </c:pt>
                <c:pt idx="32">
                  <c:v>-7.2691945999999996</c:v>
                </c:pt>
                <c:pt idx="33">
                  <c:v>-7.2890696999999998</c:v>
                </c:pt>
                <c:pt idx="34">
                  <c:v>-7.2104321000000002</c:v>
                </c:pt>
                <c:pt idx="35">
                  <c:v>-7.2271633</c:v>
                </c:pt>
                <c:pt idx="36">
                  <c:v>-7.3160729</c:v>
                </c:pt>
                <c:pt idx="37">
                  <c:v>-7.4652548000000003</c:v>
                </c:pt>
                <c:pt idx="38">
                  <c:v>-7.4732323000000003</c:v>
                </c:pt>
                <c:pt idx="39">
                  <c:v>-7.5270643000000002</c:v>
                </c:pt>
                <c:pt idx="40">
                  <c:v>-7.6144470999999996</c:v>
                </c:pt>
                <c:pt idx="41">
                  <c:v>-7.7659739999999999</c:v>
                </c:pt>
                <c:pt idx="42">
                  <c:v>-7.8365020999999997</c:v>
                </c:pt>
                <c:pt idx="43">
                  <c:v>-7.9011116000000001</c:v>
                </c:pt>
                <c:pt idx="44">
                  <c:v>-7.9474216000000002</c:v>
                </c:pt>
                <c:pt idx="45">
                  <c:v>-8.0575056000000007</c:v>
                </c:pt>
                <c:pt idx="46">
                  <c:v>-8.1377448999999995</c:v>
                </c:pt>
                <c:pt idx="47">
                  <c:v>-8.2002763999999999</c:v>
                </c:pt>
                <c:pt idx="48">
                  <c:v>-8.2728386</c:v>
                </c:pt>
                <c:pt idx="49">
                  <c:v>-8.3186464000000004</c:v>
                </c:pt>
                <c:pt idx="50">
                  <c:v>-8.2999934999999994</c:v>
                </c:pt>
                <c:pt idx="51">
                  <c:v>-8.3604851</c:v>
                </c:pt>
                <c:pt idx="52">
                  <c:v>-8.4344645000000007</c:v>
                </c:pt>
                <c:pt idx="53">
                  <c:v>-8.5115870999999999</c:v>
                </c:pt>
                <c:pt idx="54">
                  <c:v>-8.5404253000000008</c:v>
                </c:pt>
                <c:pt idx="55">
                  <c:v>-8.5196179999999995</c:v>
                </c:pt>
                <c:pt idx="56">
                  <c:v>-8.4834537999999995</c:v>
                </c:pt>
                <c:pt idx="57">
                  <c:v>-8.5130967999999996</c:v>
                </c:pt>
                <c:pt idx="58">
                  <c:v>-8.5869330999999995</c:v>
                </c:pt>
                <c:pt idx="59">
                  <c:v>-8.6758375000000001</c:v>
                </c:pt>
                <c:pt idx="60">
                  <c:v>-8.5947866000000008</c:v>
                </c:pt>
                <c:pt idx="61">
                  <c:v>-8.7147465000000004</c:v>
                </c:pt>
                <c:pt idx="62">
                  <c:v>-8.9199877000000001</c:v>
                </c:pt>
                <c:pt idx="63">
                  <c:v>-8.8497027999999993</c:v>
                </c:pt>
                <c:pt idx="64">
                  <c:v>-8.9242495999999996</c:v>
                </c:pt>
                <c:pt idx="65">
                  <c:v>-8.9965115000000004</c:v>
                </c:pt>
                <c:pt idx="66">
                  <c:v>-9.0229092000000009</c:v>
                </c:pt>
                <c:pt idx="67">
                  <c:v>-9.1382712999999995</c:v>
                </c:pt>
                <c:pt idx="68">
                  <c:v>-9.1353807000000007</c:v>
                </c:pt>
                <c:pt idx="69">
                  <c:v>-9.2419252000000007</c:v>
                </c:pt>
                <c:pt idx="70">
                  <c:v>-9.3202008999999997</c:v>
                </c:pt>
                <c:pt idx="71">
                  <c:v>-9.3345737</c:v>
                </c:pt>
                <c:pt idx="72">
                  <c:v>-9.4008894000000005</c:v>
                </c:pt>
                <c:pt idx="73">
                  <c:v>-9.3825979000000004</c:v>
                </c:pt>
                <c:pt idx="74">
                  <c:v>-9.3569554999999998</c:v>
                </c:pt>
                <c:pt idx="75">
                  <c:v>-9.4227179999999997</c:v>
                </c:pt>
                <c:pt idx="76">
                  <c:v>-9.5164585000000006</c:v>
                </c:pt>
                <c:pt idx="77">
                  <c:v>-9.4978484999999999</c:v>
                </c:pt>
                <c:pt idx="78">
                  <c:v>-9.5356225999999999</c:v>
                </c:pt>
                <c:pt idx="79">
                  <c:v>-9.5264301000000007</c:v>
                </c:pt>
                <c:pt idx="80">
                  <c:v>-9.5127419999999994</c:v>
                </c:pt>
                <c:pt idx="81">
                  <c:v>-9.5271577999999995</c:v>
                </c:pt>
                <c:pt idx="82">
                  <c:v>-9.7036151999999998</c:v>
                </c:pt>
                <c:pt idx="83">
                  <c:v>-9.6913804999999993</c:v>
                </c:pt>
                <c:pt idx="84">
                  <c:v>-9.7017307000000006</c:v>
                </c:pt>
                <c:pt idx="85">
                  <c:v>-9.6812696000000003</c:v>
                </c:pt>
                <c:pt idx="86">
                  <c:v>-9.7438363999999993</c:v>
                </c:pt>
                <c:pt idx="87">
                  <c:v>-9.8173361000000003</c:v>
                </c:pt>
                <c:pt idx="88">
                  <c:v>-9.9006281000000005</c:v>
                </c:pt>
                <c:pt idx="89">
                  <c:v>-9.8658199</c:v>
                </c:pt>
                <c:pt idx="90">
                  <c:v>-9.9194489000000008</c:v>
                </c:pt>
                <c:pt idx="91">
                  <c:v>-9.8664246000000002</c:v>
                </c:pt>
                <c:pt idx="92">
                  <c:v>-9.9349480000000003</c:v>
                </c:pt>
                <c:pt idx="93">
                  <c:v>-10.007966</c:v>
                </c:pt>
                <c:pt idx="94">
                  <c:v>-9.9838761999999992</c:v>
                </c:pt>
                <c:pt idx="95">
                  <c:v>-10.038282000000001</c:v>
                </c:pt>
                <c:pt idx="96">
                  <c:v>-9.9610070999999998</c:v>
                </c:pt>
                <c:pt idx="97">
                  <c:v>-9.8651228</c:v>
                </c:pt>
                <c:pt idx="98">
                  <c:v>-9.8234519999999996</c:v>
                </c:pt>
                <c:pt idx="99">
                  <c:v>-9.9093256000000007</c:v>
                </c:pt>
                <c:pt idx="100">
                  <c:v>-10.022016000000001</c:v>
                </c:pt>
                <c:pt idx="101">
                  <c:v>-9.9076413999999993</c:v>
                </c:pt>
                <c:pt idx="102">
                  <c:v>-9.9967860999999996</c:v>
                </c:pt>
                <c:pt idx="103">
                  <c:v>-10.035660999999999</c:v>
                </c:pt>
                <c:pt idx="104">
                  <c:v>-10.095015999999999</c:v>
                </c:pt>
                <c:pt idx="105">
                  <c:v>-10.492476</c:v>
                </c:pt>
                <c:pt idx="106">
                  <c:v>-10.308562</c:v>
                </c:pt>
                <c:pt idx="107">
                  <c:v>-10.556186</c:v>
                </c:pt>
                <c:pt idx="108">
                  <c:v>-10.479189999999999</c:v>
                </c:pt>
                <c:pt idx="109">
                  <c:v>-10.377915</c:v>
                </c:pt>
                <c:pt idx="110">
                  <c:v>-10.502031000000001</c:v>
                </c:pt>
                <c:pt idx="111">
                  <c:v>-10.561957</c:v>
                </c:pt>
                <c:pt idx="112">
                  <c:v>-10.666492999999999</c:v>
                </c:pt>
                <c:pt idx="113">
                  <c:v>-10.465450000000001</c:v>
                </c:pt>
                <c:pt idx="114">
                  <c:v>-10.503351</c:v>
                </c:pt>
                <c:pt idx="115">
                  <c:v>-10.62933</c:v>
                </c:pt>
                <c:pt idx="116">
                  <c:v>-10.432361999999999</c:v>
                </c:pt>
                <c:pt idx="117">
                  <c:v>-10.545434999999999</c:v>
                </c:pt>
                <c:pt idx="118">
                  <c:v>-10.603116</c:v>
                </c:pt>
                <c:pt idx="119">
                  <c:v>-10.428798</c:v>
                </c:pt>
                <c:pt idx="120">
                  <c:v>-10.516809</c:v>
                </c:pt>
                <c:pt idx="121">
                  <c:v>-10.424626999999999</c:v>
                </c:pt>
                <c:pt idx="122">
                  <c:v>-10.576167999999999</c:v>
                </c:pt>
                <c:pt idx="123">
                  <c:v>-10.447900000000001</c:v>
                </c:pt>
                <c:pt idx="124">
                  <c:v>-10.394356</c:v>
                </c:pt>
                <c:pt idx="125">
                  <c:v>-10.399402</c:v>
                </c:pt>
                <c:pt idx="126">
                  <c:v>-10.191566</c:v>
                </c:pt>
                <c:pt idx="127">
                  <c:v>-10.232129</c:v>
                </c:pt>
                <c:pt idx="128">
                  <c:v>-10.216414</c:v>
                </c:pt>
                <c:pt idx="129">
                  <c:v>-10.188173000000001</c:v>
                </c:pt>
                <c:pt idx="130">
                  <c:v>-10.164289999999999</c:v>
                </c:pt>
                <c:pt idx="131">
                  <c:v>-10.04495</c:v>
                </c:pt>
                <c:pt idx="132">
                  <c:v>-10.077564000000001</c:v>
                </c:pt>
                <c:pt idx="133">
                  <c:v>-10.132591</c:v>
                </c:pt>
                <c:pt idx="134">
                  <c:v>-10.048971999999999</c:v>
                </c:pt>
                <c:pt idx="135">
                  <c:v>-10.095774</c:v>
                </c:pt>
                <c:pt idx="136">
                  <c:v>-10.032353000000001</c:v>
                </c:pt>
                <c:pt idx="137">
                  <c:v>-9.9764537999999998</c:v>
                </c:pt>
                <c:pt idx="138">
                  <c:v>-10.135609000000001</c:v>
                </c:pt>
                <c:pt idx="139">
                  <c:v>-9.8821144000000007</c:v>
                </c:pt>
                <c:pt idx="140">
                  <c:v>-9.9570208000000004</c:v>
                </c:pt>
                <c:pt idx="141">
                  <c:v>-9.9184874999999995</c:v>
                </c:pt>
                <c:pt idx="142">
                  <c:v>-9.8619842999999996</c:v>
                </c:pt>
                <c:pt idx="143">
                  <c:v>-9.8977117999999997</c:v>
                </c:pt>
                <c:pt idx="144">
                  <c:v>-9.7040652999999999</c:v>
                </c:pt>
                <c:pt idx="145">
                  <c:v>-9.8689356000000004</c:v>
                </c:pt>
                <c:pt idx="146">
                  <c:v>-9.7356110000000005</c:v>
                </c:pt>
                <c:pt idx="147">
                  <c:v>-9.7188396000000008</c:v>
                </c:pt>
                <c:pt idx="148">
                  <c:v>-9.7931767000000001</c:v>
                </c:pt>
                <c:pt idx="149">
                  <c:v>-9.7071980999999994</c:v>
                </c:pt>
                <c:pt idx="150">
                  <c:v>-9.7282791</c:v>
                </c:pt>
                <c:pt idx="151">
                  <c:v>-9.8668326999999998</c:v>
                </c:pt>
                <c:pt idx="152">
                  <c:v>-9.9372901999999996</c:v>
                </c:pt>
                <c:pt idx="153">
                  <c:v>-9.8923577999999992</c:v>
                </c:pt>
                <c:pt idx="154">
                  <c:v>-9.9449080999999993</c:v>
                </c:pt>
                <c:pt idx="155">
                  <c:v>-10.083684999999999</c:v>
                </c:pt>
                <c:pt idx="156">
                  <c:v>-10.151880999999999</c:v>
                </c:pt>
                <c:pt idx="157">
                  <c:v>-10.299590999999999</c:v>
                </c:pt>
                <c:pt idx="158">
                  <c:v>-10.419171</c:v>
                </c:pt>
                <c:pt idx="159">
                  <c:v>-10.515344000000001</c:v>
                </c:pt>
                <c:pt idx="160">
                  <c:v>-10.629723</c:v>
                </c:pt>
                <c:pt idx="161">
                  <c:v>-10.830139000000001</c:v>
                </c:pt>
                <c:pt idx="162">
                  <c:v>-12.308934000000001</c:v>
                </c:pt>
                <c:pt idx="163">
                  <c:v>-14.553739</c:v>
                </c:pt>
                <c:pt idx="164">
                  <c:v>-14.017251</c:v>
                </c:pt>
                <c:pt idx="165">
                  <c:v>-20.754788999999999</c:v>
                </c:pt>
                <c:pt idx="166">
                  <c:v>-32.305996</c:v>
                </c:pt>
                <c:pt idx="167">
                  <c:v>-39.57291</c:v>
                </c:pt>
                <c:pt idx="168">
                  <c:v>-55.296249000000003</c:v>
                </c:pt>
                <c:pt idx="169">
                  <c:v>-59.505253000000003</c:v>
                </c:pt>
                <c:pt idx="170">
                  <c:v>-61.811771</c:v>
                </c:pt>
                <c:pt idx="171">
                  <c:v>-64.192841000000001</c:v>
                </c:pt>
                <c:pt idx="172">
                  <c:v>-63.938934000000003</c:v>
                </c:pt>
                <c:pt idx="173">
                  <c:v>-71.801238999999995</c:v>
                </c:pt>
                <c:pt idx="174">
                  <c:v>-72.803344999999993</c:v>
                </c:pt>
                <c:pt idx="175">
                  <c:v>-78.453750999999997</c:v>
                </c:pt>
                <c:pt idx="176">
                  <c:v>-74.237091000000007</c:v>
                </c:pt>
                <c:pt idx="177">
                  <c:v>-66.129767999999999</c:v>
                </c:pt>
                <c:pt idx="178">
                  <c:v>-61.434123999999997</c:v>
                </c:pt>
                <c:pt idx="179">
                  <c:v>-64.216292999999993</c:v>
                </c:pt>
                <c:pt idx="180">
                  <c:v>-60.641674000000002</c:v>
                </c:pt>
                <c:pt idx="181">
                  <c:v>-64.40213</c:v>
                </c:pt>
                <c:pt idx="182">
                  <c:v>-63.615597000000001</c:v>
                </c:pt>
                <c:pt idx="183">
                  <c:v>-63.529400000000003</c:v>
                </c:pt>
                <c:pt idx="184">
                  <c:v>-69.836699999999993</c:v>
                </c:pt>
                <c:pt idx="185">
                  <c:v>-71.114159000000001</c:v>
                </c:pt>
                <c:pt idx="186">
                  <c:v>-64.498260000000002</c:v>
                </c:pt>
                <c:pt idx="187">
                  <c:v>-59.897742999999998</c:v>
                </c:pt>
                <c:pt idx="188">
                  <c:v>-55.088909000000001</c:v>
                </c:pt>
                <c:pt idx="189">
                  <c:v>-38.267234999999999</c:v>
                </c:pt>
                <c:pt idx="190">
                  <c:v>-21.993607999999998</c:v>
                </c:pt>
                <c:pt idx="191">
                  <c:v>-18.780842</c:v>
                </c:pt>
                <c:pt idx="192">
                  <c:v>-17.332018000000001</c:v>
                </c:pt>
                <c:pt idx="193">
                  <c:v>-16.702514999999998</c:v>
                </c:pt>
                <c:pt idx="194">
                  <c:v>-17.268599999999999</c:v>
                </c:pt>
                <c:pt idx="195">
                  <c:v>-17.984940000000002</c:v>
                </c:pt>
                <c:pt idx="196">
                  <c:v>-18.628477</c:v>
                </c:pt>
                <c:pt idx="197">
                  <c:v>-19.444939000000002</c:v>
                </c:pt>
                <c:pt idx="198">
                  <c:v>-20.555098000000001</c:v>
                </c:pt>
                <c:pt idx="199">
                  <c:v>-21.549112000000001</c:v>
                </c:pt>
                <c:pt idx="200">
                  <c:v>-22.623429999999999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4-40A3-8FF3-7129B99B2001}"/>
            </c:ext>
          </c:extLst>
        </c:ser>
        <c:ser>
          <c:idx val="2"/>
          <c:order val="1"/>
          <c:tx>
            <c:strRef>
              <c:f>CLvsLO!$S$2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CLvsLO!$S$5:$S$205</c:f>
              <c:numCache>
                <c:formatCode>General</c:formatCode>
                <c:ptCount val="201"/>
                <c:pt idx="0">
                  <c:v>-75.906829999999999</c:v>
                </c:pt>
                <c:pt idx="1">
                  <c:v>-84.072083000000006</c:v>
                </c:pt>
                <c:pt idx="2">
                  <c:v>-78.453125</c:v>
                </c:pt>
                <c:pt idx="3">
                  <c:v>-82.537277000000003</c:v>
                </c:pt>
                <c:pt idx="4">
                  <c:v>-74.228713999999997</c:v>
                </c:pt>
                <c:pt idx="5">
                  <c:v>-72.940002000000007</c:v>
                </c:pt>
                <c:pt idx="6">
                  <c:v>-74.276604000000006</c:v>
                </c:pt>
                <c:pt idx="7">
                  <c:v>-88.700530999999998</c:v>
                </c:pt>
                <c:pt idx="8">
                  <c:v>-87.376671000000002</c:v>
                </c:pt>
                <c:pt idx="9">
                  <c:v>-67.647232000000002</c:v>
                </c:pt>
                <c:pt idx="10">
                  <c:v>-73.455376000000001</c:v>
                </c:pt>
                <c:pt idx="11">
                  <c:v>-73.275986000000003</c:v>
                </c:pt>
                <c:pt idx="12">
                  <c:v>-68.861603000000002</c:v>
                </c:pt>
                <c:pt idx="13">
                  <c:v>-64.528289999999998</c:v>
                </c:pt>
                <c:pt idx="14">
                  <c:v>-63.264332000000003</c:v>
                </c:pt>
                <c:pt idx="15">
                  <c:v>-45.129997000000003</c:v>
                </c:pt>
                <c:pt idx="16">
                  <c:v>-22.841643999999999</c:v>
                </c:pt>
                <c:pt idx="17">
                  <c:v>-16.935590999999999</c:v>
                </c:pt>
                <c:pt idx="18">
                  <c:v>-14.902431</c:v>
                </c:pt>
                <c:pt idx="19">
                  <c:v>-15.447319</c:v>
                </c:pt>
                <c:pt idx="20">
                  <c:v>-14.585209000000001</c:v>
                </c:pt>
                <c:pt idx="21">
                  <c:v>-12.622539</c:v>
                </c:pt>
                <c:pt idx="22">
                  <c:v>-11.837024</c:v>
                </c:pt>
                <c:pt idx="23">
                  <c:v>-10.886227</c:v>
                </c:pt>
                <c:pt idx="24">
                  <c:v>-9.6499825000000001</c:v>
                </c:pt>
                <c:pt idx="25">
                  <c:v>-9.2343139999999995</c:v>
                </c:pt>
                <c:pt idx="26">
                  <c:v>-8.5904998999999993</c:v>
                </c:pt>
                <c:pt idx="27">
                  <c:v>-8.0669965999999995</c:v>
                </c:pt>
                <c:pt idx="28">
                  <c:v>-7.6061095999999999</c:v>
                </c:pt>
                <c:pt idx="29">
                  <c:v>-7.4611815999999997</c:v>
                </c:pt>
                <c:pt idx="30">
                  <c:v>-7.3933105000000001</c:v>
                </c:pt>
                <c:pt idx="31">
                  <c:v>-7.3846388000000003</c:v>
                </c:pt>
                <c:pt idx="32">
                  <c:v>-7.4001435999999998</c:v>
                </c:pt>
                <c:pt idx="33">
                  <c:v>-7.3963236999999999</c:v>
                </c:pt>
                <c:pt idx="34">
                  <c:v>-7.3206625000000001</c:v>
                </c:pt>
                <c:pt idx="35">
                  <c:v>-7.3344883999999997</c:v>
                </c:pt>
                <c:pt idx="36">
                  <c:v>-7.4253511000000003</c:v>
                </c:pt>
                <c:pt idx="37">
                  <c:v>-7.5829544000000002</c:v>
                </c:pt>
                <c:pt idx="38">
                  <c:v>-7.5925960999999997</c:v>
                </c:pt>
                <c:pt idx="39">
                  <c:v>-7.6250910999999997</c:v>
                </c:pt>
                <c:pt idx="40">
                  <c:v>-7.7553329</c:v>
                </c:pt>
                <c:pt idx="41">
                  <c:v>-7.9226846999999996</c:v>
                </c:pt>
                <c:pt idx="42">
                  <c:v>-7.9751352999999998</c:v>
                </c:pt>
                <c:pt idx="43">
                  <c:v>-8.0051431999999991</c:v>
                </c:pt>
                <c:pt idx="44">
                  <c:v>-8.0394564000000006</c:v>
                </c:pt>
                <c:pt idx="45">
                  <c:v>-8.1233091000000002</c:v>
                </c:pt>
                <c:pt idx="46">
                  <c:v>-8.2026357999999995</c:v>
                </c:pt>
                <c:pt idx="47">
                  <c:v>-8.2574386999999998</c:v>
                </c:pt>
                <c:pt idx="48">
                  <c:v>-8.3142805000000006</c:v>
                </c:pt>
                <c:pt idx="49">
                  <c:v>-8.3647098999999994</c:v>
                </c:pt>
                <c:pt idx="50">
                  <c:v>-8.3389901999999996</c:v>
                </c:pt>
                <c:pt idx="51">
                  <c:v>-8.4302873999999992</c:v>
                </c:pt>
                <c:pt idx="52">
                  <c:v>-8.4853134000000008</c:v>
                </c:pt>
                <c:pt idx="53">
                  <c:v>-8.5525169000000005</c:v>
                </c:pt>
                <c:pt idx="54">
                  <c:v>-8.5888337999999997</c:v>
                </c:pt>
                <c:pt idx="55">
                  <c:v>-8.5945558999999996</c:v>
                </c:pt>
                <c:pt idx="56">
                  <c:v>-8.5547103999999994</c:v>
                </c:pt>
                <c:pt idx="57">
                  <c:v>-8.6197070999999994</c:v>
                </c:pt>
                <c:pt idx="58">
                  <c:v>-8.7150297000000005</c:v>
                </c:pt>
                <c:pt idx="59">
                  <c:v>-8.8222733000000009</c:v>
                </c:pt>
                <c:pt idx="60">
                  <c:v>-8.7383775999999997</c:v>
                </c:pt>
                <c:pt idx="61">
                  <c:v>-8.8819151000000005</c:v>
                </c:pt>
                <c:pt idx="62">
                  <c:v>-9.1233109999999993</c:v>
                </c:pt>
                <c:pt idx="63">
                  <c:v>-9.0102034</c:v>
                </c:pt>
                <c:pt idx="64">
                  <c:v>-9.0392379999999992</c:v>
                </c:pt>
                <c:pt idx="65">
                  <c:v>-9.0991725999999993</c:v>
                </c:pt>
                <c:pt idx="66">
                  <c:v>-9.1077271</c:v>
                </c:pt>
                <c:pt idx="67">
                  <c:v>-9.2116451000000001</c:v>
                </c:pt>
                <c:pt idx="68">
                  <c:v>-9.2325096000000002</c:v>
                </c:pt>
                <c:pt idx="69">
                  <c:v>-9.3490027999999992</c:v>
                </c:pt>
                <c:pt idx="70">
                  <c:v>-9.4186505999999994</c:v>
                </c:pt>
                <c:pt idx="71">
                  <c:v>-9.4360552000000002</c:v>
                </c:pt>
                <c:pt idx="72">
                  <c:v>-9.4955710999999994</c:v>
                </c:pt>
                <c:pt idx="73">
                  <c:v>-9.4614686999999993</c:v>
                </c:pt>
                <c:pt idx="74">
                  <c:v>-9.4330397000000001</c:v>
                </c:pt>
                <c:pt idx="75">
                  <c:v>-9.5075368999999998</c:v>
                </c:pt>
                <c:pt idx="76">
                  <c:v>-9.5986767000000004</c:v>
                </c:pt>
                <c:pt idx="77">
                  <c:v>-9.5985745999999992</c:v>
                </c:pt>
                <c:pt idx="78">
                  <c:v>-9.6347179000000001</c:v>
                </c:pt>
                <c:pt idx="79">
                  <c:v>-9.6382475000000003</c:v>
                </c:pt>
                <c:pt idx="80">
                  <c:v>-9.6313934000000003</c:v>
                </c:pt>
                <c:pt idx="81">
                  <c:v>-9.6924285999999995</c:v>
                </c:pt>
                <c:pt idx="82">
                  <c:v>-9.8944787999999999</c:v>
                </c:pt>
                <c:pt idx="83">
                  <c:v>-9.8390512000000001</c:v>
                </c:pt>
                <c:pt idx="84">
                  <c:v>-9.8144425999999996</c:v>
                </c:pt>
                <c:pt idx="85">
                  <c:v>-9.8024807000000003</c:v>
                </c:pt>
                <c:pt idx="86">
                  <c:v>-9.9042691999999999</c:v>
                </c:pt>
                <c:pt idx="87">
                  <c:v>-9.9589356999999996</c:v>
                </c:pt>
                <c:pt idx="88">
                  <c:v>-10.029517</c:v>
                </c:pt>
                <c:pt idx="89">
                  <c:v>-9.9821700999999994</c:v>
                </c:pt>
                <c:pt idx="90">
                  <c:v>-9.9992514000000003</c:v>
                </c:pt>
                <c:pt idx="91">
                  <c:v>-9.9554595999999993</c:v>
                </c:pt>
                <c:pt idx="92">
                  <c:v>-10.035128</c:v>
                </c:pt>
                <c:pt idx="93">
                  <c:v>-10.118119</c:v>
                </c:pt>
                <c:pt idx="94">
                  <c:v>-10.071911999999999</c:v>
                </c:pt>
                <c:pt idx="95">
                  <c:v>-10.115691999999999</c:v>
                </c:pt>
                <c:pt idx="96">
                  <c:v>-10.045</c:v>
                </c:pt>
                <c:pt idx="97">
                  <c:v>-9.9275912999999996</c:v>
                </c:pt>
                <c:pt idx="98">
                  <c:v>-9.9263735000000004</c:v>
                </c:pt>
                <c:pt idx="99">
                  <c:v>-10.027982</c:v>
                </c:pt>
                <c:pt idx="100">
                  <c:v>-10.166594999999999</c:v>
                </c:pt>
                <c:pt idx="101">
                  <c:v>-10.036917000000001</c:v>
                </c:pt>
                <c:pt idx="102">
                  <c:v>-10.137903</c:v>
                </c:pt>
                <c:pt idx="103">
                  <c:v>-10.210011</c:v>
                </c:pt>
                <c:pt idx="104">
                  <c:v>-10.286419</c:v>
                </c:pt>
                <c:pt idx="105">
                  <c:v>-10.726575</c:v>
                </c:pt>
                <c:pt idx="106">
                  <c:v>-10.531979</c:v>
                </c:pt>
                <c:pt idx="107">
                  <c:v>-10.750420999999999</c:v>
                </c:pt>
                <c:pt idx="108">
                  <c:v>-10.705325</c:v>
                </c:pt>
                <c:pt idx="109">
                  <c:v>-10.630862</c:v>
                </c:pt>
                <c:pt idx="110">
                  <c:v>-10.732961</c:v>
                </c:pt>
                <c:pt idx="111">
                  <c:v>-10.793514</c:v>
                </c:pt>
                <c:pt idx="112">
                  <c:v>-10.897309999999999</c:v>
                </c:pt>
                <c:pt idx="113">
                  <c:v>-10.672381</c:v>
                </c:pt>
                <c:pt idx="114">
                  <c:v>-10.712353</c:v>
                </c:pt>
                <c:pt idx="115">
                  <c:v>-10.898497000000001</c:v>
                </c:pt>
                <c:pt idx="116">
                  <c:v>-10.704200999999999</c:v>
                </c:pt>
                <c:pt idx="117">
                  <c:v>-10.812384</c:v>
                </c:pt>
                <c:pt idx="118">
                  <c:v>-10.874060999999999</c:v>
                </c:pt>
                <c:pt idx="119">
                  <c:v>-10.701143</c:v>
                </c:pt>
                <c:pt idx="120">
                  <c:v>-10.754498</c:v>
                </c:pt>
                <c:pt idx="121">
                  <c:v>-10.670513</c:v>
                </c:pt>
                <c:pt idx="122">
                  <c:v>-10.821160000000001</c:v>
                </c:pt>
                <c:pt idx="123">
                  <c:v>-10.641273</c:v>
                </c:pt>
                <c:pt idx="124">
                  <c:v>-10.570181</c:v>
                </c:pt>
                <c:pt idx="125">
                  <c:v>-10.574669999999999</c:v>
                </c:pt>
                <c:pt idx="126">
                  <c:v>-10.35364</c:v>
                </c:pt>
                <c:pt idx="127">
                  <c:v>-10.394773000000001</c:v>
                </c:pt>
                <c:pt idx="128">
                  <c:v>-10.332426999999999</c:v>
                </c:pt>
                <c:pt idx="129">
                  <c:v>-10.260718000000001</c:v>
                </c:pt>
                <c:pt idx="130">
                  <c:v>-10.227933</c:v>
                </c:pt>
                <c:pt idx="131">
                  <c:v>-10.115323999999999</c:v>
                </c:pt>
                <c:pt idx="132">
                  <c:v>-10.155068</c:v>
                </c:pt>
                <c:pt idx="133">
                  <c:v>-10.211119</c:v>
                </c:pt>
                <c:pt idx="134">
                  <c:v>-10.140877</c:v>
                </c:pt>
                <c:pt idx="135">
                  <c:v>-10.197176000000001</c:v>
                </c:pt>
                <c:pt idx="136">
                  <c:v>-10.145765000000001</c:v>
                </c:pt>
                <c:pt idx="137">
                  <c:v>-10.109508999999999</c:v>
                </c:pt>
                <c:pt idx="138">
                  <c:v>-10.296472</c:v>
                </c:pt>
                <c:pt idx="139">
                  <c:v>-10.06683</c:v>
                </c:pt>
                <c:pt idx="140">
                  <c:v>-10.142950000000001</c:v>
                </c:pt>
                <c:pt idx="141">
                  <c:v>-10.099432999999999</c:v>
                </c:pt>
                <c:pt idx="142">
                  <c:v>-10.036066</c:v>
                </c:pt>
                <c:pt idx="143">
                  <c:v>-10.073765</c:v>
                </c:pt>
                <c:pt idx="144">
                  <c:v>-9.8925180000000008</c:v>
                </c:pt>
                <c:pt idx="145">
                  <c:v>-10.055116</c:v>
                </c:pt>
                <c:pt idx="146">
                  <c:v>-9.9274740000000001</c:v>
                </c:pt>
                <c:pt idx="147">
                  <c:v>-9.9092511999999999</c:v>
                </c:pt>
                <c:pt idx="148">
                  <c:v>-9.9916143000000002</c:v>
                </c:pt>
                <c:pt idx="149">
                  <c:v>-9.9370431999999997</c:v>
                </c:pt>
                <c:pt idx="150">
                  <c:v>-9.9649199999999993</c:v>
                </c:pt>
                <c:pt idx="151">
                  <c:v>-10.116161</c:v>
                </c:pt>
                <c:pt idx="152">
                  <c:v>-10.213146999999999</c:v>
                </c:pt>
                <c:pt idx="153">
                  <c:v>-10.194614</c:v>
                </c:pt>
                <c:pt idx="154">
                  <c:v>-10.289192999999999</c:v>
                </c:pt>
                <c:pt idx="155">
                  <c:v>-10.492366000000001</c:v>
                </c:pt>
                <c:pt idx="156">
                  <c:v>-10.648108000000001</c:v>
                </c:pt>
                <c:pt idx="157">
                  <c:v>-10.901225</c:v>
                </c:pt>
                <c:pt idx="158">
                  <c:v>-11.241251</c:v>
                </c:pt>
                <c:pt idx="159">
                  <c:v>-12.372631</c:v>
                </c:pt>
                <c:pt idx="160">
                  <c:v>-13.496012</c:v>
                </c:pt>
                <c:pt idx="161">
                  <c:v>-14.859253000000001</c:v>
                </c:pt>
                <c:pt idx="162">
                  <c:v>-29.002351999999998</c:v>
                </c:pt>
                <c:pt idx="163">
                  <c:v>-37.999577000000002</c:v>
                </c:pt>
                <c:pt idx="164">
                  <c:v>-36.334105999999998</c:v>
                </c:pt>
                <c:pt idx="165">
                  <c:v>-49.779018000000001</c:v>
                </c:pt>
                <c:pt idx="166">
                  <c:v>-57.112206</c:v>
                </c:pt>
                <c:pt idx="167">
                  <c:v>-57.590561000000001</c:v>
                </c:pt>
                <c:pt idx="168">
                  <c:v>-60.157440000000001</c:v>
                </c:pt>
                <c:pt idx="169">
                  <c:v>-61.363261999999999</c:v>
                </c:pt>
                <c:pt idx="170">
                  <c:v>-63.394032000000003</c:v>
                </c:pt>
                <c:pt idx="171">
                  <c:v>-63.304172999999999</c:v>
                </c:pt>
                <c:pt idx="172">
                  <c:v>-68.815055999999998</c:v>
                </c:pt>
                <c:pt idx="173">
                  <c:v>-73.822875999999994</c:v>
                </c:pt>
                <c:pt idx="174">
                  <c:v>-71.837265000000002</c:v>
                </c:pt>
                <c:pt idx="175">
                  <c:v>-77.856216000000003</c:v>
                </c:pt>
                <c:pt idx="176">
                  <c:v>-67.845641999999998</c:v>
                </c:pt>
                <c:pt idx="177">
                  <c:v>-70.583495999999997</c:v>
                </c:pt>
                <c:pt idx="178">
                  <c:v>-66.455780000000004</c:v>
                </c:pt>
                <c:pt idx="179">
                  <c:v>-66.803061999999997</c:v>
                </c:pt>
                <c:pt idx="180">
                  <c:v>-63.834209000000001</c:v>
                </c:pt>
                <c:pt idx="181">
                  <c:v>-62.954033000000003</c:v>
                </c:pt>
                <c:pt idx="182">
                  <c:v>-64.799484000000007</c:v>
                </c:pt>
                <c:pt idx="183">
                  <c:v>-65.751755000000003</c:v>
                </c:pt>
                <c:pt idx="184">
                  <c:v>-69.338965999999999</c:v>
                </c:pt>
                <c:pt idx="185">
                  <c:v>-68.279326999999995</c:v>
                </c:pt>
                <c:pt idx="186">
                  <c:v>-72.014160000000004</c:v>
                </c:pt>
                <c:pt idx="187">
                  <c:v>-66.326415999999995</c:v>
                </c:pt>
                <c:pt idx="188">
                  <c:v>-62.409396999999998</c:v>
                </c:pt>
                <c:pt idx="189">
                  <c:v>-65.202049000000002</c:v>
                </c:pt>
                <c:pt idx="190">
                  <c:v>-53.000445999999997</c:v>
                </c:pt>
                <c:pt idx="191">
                  <c:v>-44.18647</c:v>
                </c:pt>
                <c:pt idx="192">
                  <c:v>-33.753143000000001</c:v>
                </c:pt>
                <c:pt idx="193">
                  <c:v>-20.990877000000001</c:v>
                </c:pt>
                <c:pt idx="194">
                  <c:v>-19.528220999999998</c:v>
                </c:pt>
                <c:pt idx="195">
                  <c:v>-19.432794999999999</c:v>
                </c:pt>
                <c:pt idx="196">
                  <c:v>-19.296139</c:v>
                </c:pt>
                <c:pt idx="197">
                  <c:v>-19.934376</c:v>
                </c:pt>
                <c:pt idx="198">
                  <c:v>-21.036335000000001</c:v>
                </c:pt>
                <c:pt idx="199">
                  <c:v>-21.923649000000001</c:v>
                </c:pt>
                <c:pt idx="200">
                  <c:v>-23.007887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4-40A3-8FF3-7129B99B2001}"/>
            </c:ext>
          </c:extLst>
        </c:ser>
        <c:ser>
          <c:idx val="3"/>
          <c:order val="2"/>
          <c:tx>
            <c:strRef>
              <c:f>CLvsLO!$T$2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CLvsLO!$T$5:$T$205</c:f>
              <c:numCache>
                <c:formatCode>General</c:formatCode>
                <c:ptCount val="201"/>
                <c:pt idx="0">
                  <c:v>-77.873405000000005</c:v>
                </c:pt>
                <c:pt idx="1">
                  <c:v>-78.323372000000006</c:v>
                </c:pt>
                <c:pt idx="2">
                  <c:v>-76.414856</c:v>
                </c:pt>
                <c:pt idx="3">
                  <c:v>-76.585166999999998</c:v>
                </c:pt>
                <c:pt idx="4">
                  <c:v>-75.786263000000005</c:v>
                </c:pt>
                <c:pt idx="5">
                  <c:v>-76.092346000000006</c:v>
                </c:pt>
                <c:pt idx="6">
                  <c:v>-74.728583999999998</c:v>
                </c:pt>
                <c:pt idx="7">
                  <c:v>-76.284385999999998</c:v>
                </c:pt>
                <c:pt idx="8">
                  <c:v>-77.130629999999996</c:v>
                </c:pt>
                <c:pt idx="9">
                  <c:v>-76.969093000000001</c:v>
                </c:pt>
                <c:pt idx="10">
                  <c:v>-69.263610999999997</c:v>
                </c:pt>
                <c:pt idx="11">
                  <c:v>-68.381080999999995</c:v>
                </c:pt>
                <c:pt idx="12">
                  <c:v>-67.719436999999999</c:v>
                </c:pt>
                <c:pt idx="13">
                  <c:v>-66.533409000000006</c:v>
                </c:pt>
                <c:pt idx="14">
                  <c:v>-63.105998999999997</c:v>
                </c:pt>
                <c:pt idx="15">
                  <c:v>-54.349789000000001</c:v>
                </c:pt>
                <c:pt idx="16">
                  <c:v>-44.213622999999998</c:v>
                </c:pt>
                <c:pt idx="17">
                  <c:v>-34.305442999999997</c:v>
                </c:pt>
                <c:pt idx="18">
                  <c:v>-24.764005999999998</c:v>
                </c:pt>
                <c:pt idx="19">
                  <c:v>-17.672915</c:v>
                </c:pt>
                <c:pt idx="20">
                  <c:v>-15.062675</c:v>
                </c:pt>
                <c:pt idx="21">
                  <c:v>-14.036690999999999</c:v>
                </c:pt>
                <c:pt idx="22">
                  <c:v>-12.701497</c:v>
                </c:pt>
                <c:pt idx="23">
                  <c:v>-11.518186</c:v>
                </c:pt>
                <c:pt idx="24">
                  <c:v>-10.624287000000001</c:v>
                </c:pt>
                <c:pt idx="25">
                  <c:v>-9.7815703999999997</c:v>
                </c:pt>
                <c:pt idx="26">
                  <c:v>-9.0633154000000005</c:v>
                </c:pt>
                <c:pt idx="27">
                  <c:v>-8.5800753000000007</c:v>
                </c:pt>
                <c:pt idx="28">
                  <c:v>-8.1672305999999999</c:v>
                </c:pt>
                <c:pt idx="29">
                  <c:v>-7.8939218999999996</c:v>
                </c:pt>
                <c:pt idx="30">
                  <c:v>-7.7110571999999999</c:v>
                </c:pt>
                <c:pt idx="31">
                  <c:v>-7.6346397000000001</c:v>
                </c:pt>
                <c:pt idx="32">
                  <c:v>-7.5810952</c:v>
                </c:pt>
                <c:pt idx="33">
                  <c:v>-7.5441513000000002</c:v>
                </c:pt>
                <c:pt idx="34">
                  <c:v>-7.5404315000000004</c:v>
                </c:pt>
                <c:pt idx="35">
                  <c:v>-7.5751033000000003</c:v>
                </c:pt>
                <c:pt idx="36">
                  <c:v>-7.6162457000000003</c:v>
                </c:pt>
                <c:pt idx="37">
                  <c:v>-7.6752910999999999</c:v>
                </c:pt>
                <c:pt idx="38">
                  <c:v>-7.7727876</c:v>
                </c:pt>
                <c:pt idx="39">
                  <c:v>-7.8790750999999997</c:v>
                </c:pt>
                <c:pt idx="40">
                  <c:v>-7.9627952999999998</c:v>
                </c:pt>
                <c:pt idx="41">
                  <c:v>-8.0399417999999994</c:v>
                </c:pt>
                <c:pt idx="42">
                  <c:v>-8.1137008999999995</c:v>
                </c:pt>
                <c:pt idx="43">
                  <c:v>-8.1681098999999993</c:v>
                </c:pt>
                <c:pt idx="44">
                  <c:v>-8.2106627999999997</c:v>
                </c:pt>
                <c:pt idx="45">
                  <c:v>-8.2515277999999999</c:v>
                </c:pt>
                <c:pt idx="46">
                  <c:v>-8.3071365000000004</c:v>
                </c:pt>
                <c:pt idx="47">
                  <c:v>-8.3748903000000006</c:v>
                </c:pt>
                <c:pt idx="48">
                  <c:v>-8.4150352000000002</c:v>
                </c:pt>
                <c:pt idx="49">
                  <c:v>-8.4601316000000004</c:v>
                </c:pt>
                <c:pt idx="50">
                  <c:v>-8.5089655000000004</c:v>
                </c:pt>
                <c:pt idx="51">
                  <c:v>-8.5596703999999999</c:v>
                </c:pt>
                <c:pt idx="52">
                  <c:v>-8.6031856999999992</c:v>
                </c:pt>
                <c:pt idx="53">
                  <c:v>-8.6609315999999996</c:v>
                </c:pt>
                <c:pt idx="54">
                  <c:v>-8.6853026999999994</c:v>
                </c:pt>
                <c:pt idx="55">
                  <c:v>-8.7199545000000001</c:v>
                </c:pt>
                <c:pt idx="56">
                  <c:v>-8.7722998000000008</c:v>
                </c:pt>
                <c:pt idx="57">
                  <c:v>-8.8434066999999992</c:v>
                </c:pt>
                <c:pt idx="58">
                  <c:v>-8.8928431999999997</c:v>
                </c:pt>
                <c:pt idx="59">
                  <c:v>-8.9817715000000007</c:v>
                </c:pt>
                <c:pt idx="60">
                  <c:v>-9.1013211999999992</c:v>
                </c:pt>
                <c:pt idx="61">
                  <c:v>-9.1634598</c:v>
                </c:pt>
                <c:pt idx="62">
                  <c:v>-9.1965293999999993</c:v>
                </c:pt>
                <c:pt idx="63">
                  <c:v>-9.2555713999999991</c:v>
                </c:pt>
                <c:pt idx="64">
                  <c:v>-9.2798767000000009</c:v>
                </c:pt>
                <c:pt idx="65">
                  <c:v>-9.2731999999999992</c:v>
                </c:pt>
                <c:pt idx="66">
                  <c:v>-9.3010625999999998</c:v>
                </c:pt>
                <c:pt idx="67">
                  <c:v>-9.3596249</c:v>
                </c:pt>
                <c:pt idx="68">
                  <c:v>-9.4266205000000003</c:v>
                </c:pt>
                <c:pt idx="69">
                  <c:v>-9.4994391999999994</c:v>
                </c:pt>
                <c:pt idx="70">
                  <c:v>-9.5603923999999996</c:v>
                </c:pt>
                <c:pt idx="71">
                  <c:v>-9.6081696000000001</c:v>
                </c:pt>
                <c:pt idx="72">
                  <c:v>-9.6222209999999997</c:v>
                </c:pt>
                <c:pt idx="73">
                  <c:v>-9.6391162999999995</c:v>
                </c:pt>
                <c:pt idx="74">
                  <c:v>-9.6848744999999994</c:v>
                </c:pt>
                <c:pt idx="75">
                  <c:v>-9.7359828999999998</c:v>
                </c:pt>
                <c:pt idx="76">
                  <c:v>-9.7971953999999997</c:v>
                </c:pt>
                <c:pt idx="77">
                  <c:v>-9.8618383000000005</c:v>
                </c:pt>
                <c:pt idx="78">
                  <c:v>-9.9024792000000001</c:v>
                </c:pt>
                <c:pt idx="79">
                  <c:v>-9.9243401999999996</c:v>
                </c:pt>
                <c:pt idx="80">
                  <c:v>-9.9742192999999997</c:v>
                </c:pt>
                <c:pt idx="81">
                  <c:v>-10.009112999999999</c:v>
                </c:pt>
                <c:pt idx="82">
                  <c:v>-10.032844000000001</c:v>
                </c:pt>
                <c:pt idx="83">
                  <c:v>-10.054508</c:v>
                </c:pt>
                <c:pt idx="84">
                  <c:v>-10.092000000000001</c:v>
                </c:pt>
                <c:pt idx="85">
                  <c:v>-10.100744000000001</c:v>
                </c:pt>
                <c:pt idx="86">
                  <c:v>-10.130338999999999</c:v>
                </c:pt>
                <c:pt idx="87">
                  <c:v>-10.161293000000001</c:v>
                </c:pt>
                <c:pt idx="88">
                  <c:v>-10.201829</c:v>
                </c:pt>
                <c:pt idx="89">
                  <c:v>-10.204936</c:v>
                </c:pt>
                <c:pt idx="90">
                  <c:v>-10.22114</c:v>
                </c:pt>
                <c:pt idx="91">
                  <c:v>-10.242940000000001</c:v>
                </c:pt>
                <c:pt idx="92">
                  <c:v>-10.259202999999999</c:v>
                </c:pt>
                <c:pt idx="93">
                  <c:v>-10.291028000000001</c:v>
                </c:pt>
                <c:pt idx="94">
                  <c:v>-10.322329999999999</c:v>
                </c:pt>
                <c:pt idx="95">
                  <c:v>-10.299621999999999</c:v>
                </c:pt>
                <c:pt idx="96">
                  <c:v>-10.265866000000001</c:v>
                </c:pt>
                <c:pt idx="97">
                  <c:v>-10.278337000000001</c:v>
                </c:pt>
                <c:pt idx="98">
                  <c:v>-10.309414</c:v>
                </c:pt>
                <c:pt idx="99">
                  <c:v>-10.315374</c:v>
                </c:pt>
                <c:pt idx="100">
                  <c:v>-10.372052</c:v>
                </c:pt>
                <c:pt idx="101">
                  <c:v>-10.439666000000001</c:v>
                </c:pt>
                <c:pt idx="102">
                  <c:v>-10.499921000000001</c:v>
                </c:pt>
                <c:pt idx="103">
                  <c:v>-10.620084</c:v>
                </c:pt>
                <c:pt idx="104">
                  <c:v>-10.743081999999999</c:v>
                </c:pt>
                <c:pt idx="105">
                  <c:v>-10.880922</c:v>
                </c:pt>
                <c:pt idx="106">
                  <c:v>-10.99668</c:v>
                </c:pt>
                <c:pt idx="107">
                  <c:v>-11.085217</c:v>
                </c:pt>
                <c:pt idx="108">
                  <c:v>-11.089589999999999</c:v>
                </c:pt>
                <c:pt idx="109">
                  <c:v>-11.141629999999999</c:v>
                </c:pt>
                <c:pt idx="110">
                  <c:v>-11.182088</c:v>
                </c:pt>
                <c:pt idx="111">
                  <c:v>-11.185684999999999</c:v>
                </c:pt>
                <c:pt idx="112">
                  <c:v>-11.198067999999999</c:v>
                </c:pt>
                <c:pt idx="113">
                  <c:v>-11.245048000000001</c:v>
                </c:pt>
                <c:pt idx="114">
                  <c:v>-11.233237000000001</c:v>
                </c:pt>
                <c:pt idx="115">
                  <c:v>-11.211399999999999</c:v>
                </c:pt>
                <c:pt idx="116">
                  <c:v>-11.236523</c:v>
                </c:pt>
                <c:pt idx="117">
                  <c:v>-11.224952</c:v>
                </c:pt>
                <c:pt idx="118">
                  <c:v>-11.166759000000001</c:v>
                </c:pt>
                <c:pt idx="119">
                  <c:v>-11.130436</c:v>
                </c:pt>
                <c:pt idx="120">
                  <c:v>-11.10591</c:v>
                </c:pt>
                <c:pt idx="121">
                  <c:v>-11.035645000000001</c:v>
                </c:pt>
                <c:pt idx="122">
                  <c:v>-10.986454</c:v>
                </c:pt>
                <c:pt idx="123">
                  <c:v>-10.935413</c:v>
                </c:pt>
                <c:pt idx="124">
                  <c:v>-10.863930999999999</c:v>
                </c:pt>
                <c:pt idx="125">
                  <c:v>-10.772962</c:v>
                </c:pt>
                <c:pt idx="126">
                  <c:v>-10.715405000000001</c:v>
                </c:pt>
                <c:pt idx="127">
                  <c:v>-10.652213</c:v>
                </c:pt>
                <c:pt idx="128">
                  <c:v>-10.572357999999999</c:v>
                </c:pt>
                <c:pt idx="129">
                  <c:v>-10.517410999999999</c:v>
                </c:pt>
                <c:pt idx="130">
                  <c:v>-10.466179</c:v>
                </c:pt>
                <c:pt idx="131">
                  <c:v>-10.435199000000001</c:v>
                </c:pt>
                <c:pt idx="132">
                  <c:v>-10.418972999999999</c:v>
                </c:pt>
                <c:pt idx="133">
                  <c:v>-10.436616000000001</c:v>
                </c:pt>
                <c:pt idx="134">
                  <c:v>-10.455035000000001</c:v>
                </c:pt>
                <c:pt idx="135">
                  <c:v>-10.458518</c:v>
                </c:pt>
                <c:pt idx="136">
                  <c:v>-10.4908</c:v>
                </c:pt>
                <c:pt idx="137">
                  <c:v>-10.479982</c:v>
                </c:pt>
                <c:pt idx="138">
                  <c:v>-10.463823</c:v>
                </c:pt>
                <c:pt idx="139">
                  <c:v>-10.456409000000001</c:v>
                </c:pt>
                <c:pt idx="140">
                  <c:v>-10.43777</c:v>
                </c:pt>
                <c:pt idx="141">
                  <c:v>-10.386329999999999</c:v>
                </c:pt>
                <c:pt idx="142">
                  <c:v>-10.347647</c:v>
                </c:pt>
                <c:pt idx="143">
                  <c:v>-10.330913000000001</c:v>
                </c:pt>
                <c:pt idx="144">
                  <c:v>-10.296386999999999</c:v>
                </c:pt>
                <c:pt idx="145">
                  <c:v>-10.275755</c:v>
                </c:pt>
                <c:pt idx="146">
                  <c:v>-10.270087</c:v>
                </c:pt>
                <c:pt idx="147">
                  <c:v>-10.294093999999999</c:v>
                </c:pt>
                <c:pt idx="148">
                  <c:v>-10.301861000000001</c:v>
                </c:pt>
                <c:pt idx="149">
                  <c:v>-10.376499000000001</c:v>
                </c:pt>
                <c:pt idx="150">
                  <c:v>-10.486668</c:v>
                </c:pt>
                <c:pt idx="151">
                  <c:v>-10.595015</c:v>
                </c:pt>
                <c:pt idx="152">
                  <c:v>-10.758425000000001</c:v>
                </c:pt>
                <c:pt idx="153">
                  <c:v>-11.038258000000001</c:v>
                </c:pt>
                <c:pt idx="154">
                  <c:v>-11.576224</c:v>
                </c:pt>
                <c:pt idx="155">
                  <c:v>-12.518651999999999</c:v>
                </c:pt>
                <c:pt idx="156">
                  <c:v>-14.346314</c:v>
                </c:pt>
                <c:pt idx="157">
                  <c:v>-18.236384999999999</c:v>
                </c:pt>
                <c:pt idx="158">
                  <c:v>-22.948710999999999</c:v>
                </c:pt>
                <c:pt idx="159">
                  <c:v>-28.07987</c:v>
                </c:pt>
                <c:pt idx="160">
                  <c:v>-35.867725</c:v>
                </c:pt>
                <c:pt idx="161">
                  <c:v>-43.069794000000002</c:v>
                </c:pt>
                <c:pt idx="162">
                  <c:v>-48.38335</c:v>
                </c:pt>
                <c:pt idx="163">
                  <c:v>-53.002715999999999</c:v>
                </c:pt>
                <c:pt idx="164">
                  <c:v>-56.966220999999997</c:v>
                </c:pt>
                <c:pt idx="165">
                  <c:v>-58.359119</c:v>
                </c:pt>
                <c:pt idx="166">
                  <c:v>-59.520198999999998</c:v>
                </c:pt>
                <c:pt idx="167">
                  <c:v>-60.732303999999999</c:v>
                </c:pt>
                <c:pt idx="168">
                  <c:v>-61.783729999999998</c:v>
                </c:pt>
                <c:pt idx="169">
                  <c:v>-63.276336999999998</c:v>
                </c:pt>
                <c:pt idx="170">
                  <c:v>-64.765099000000006</c:v>
                </c:pt>
                <c:pt idx="171">
                  <c:v>-71.028450000000007</c:v>
                </c:pt>
                <c:pt idx="172">
                  <c:v>-75.522278</c:v>
                </c:pt>
                <c:pt idx="173">
                  <c:v>-77.255065999999999</c:v>
                </c:pt>
                <c:pt idx="174">
                  <c:v>-78.846359000000007</c:v>
                </c:pt>
                <c:pt idx="175">
                  <c:v>-79.399658000000002</c:v>
                </c:pt>
                <c:pt idx="176">
                  <c:v>-74.405640000000005</c:v>
                </c:pt>
                <c:pt idx="177">
                  <c:v>-71.006111000000004</c:v>
                </c:pt>
                <c:pt idx="178">
                  <c:v>-69.456244999999996</c:v>
                </c:pt>
                <c:pt idx="179">
                  <c:v>-69.056274000000002</c:v>
                </c:pt>
                <c:pt idx="180">
                  <c:v>-68.179253000000003</c:v>
                </c:pt>
                <c:pt idx="181">
                  <c:v>-68.650306999999998</c:v>
                </c:pt>
                <c:pt idx="182">
                  <c:v>-69.064728000000002</c:v>
                </c:pt>
                <c:pt idx="183">
                  <c:v>-71.664406</c:v>
                </c:pt>
                <c:pt idx="184">
                  <c:v>-72.711806999999993</c:v>
                </c:pt>
                <c:pt idx="185">
                  <c:v>-73.933266000000003</c:v>
                </c:pt>
                <c:pt idx="186">
                  <c:v>-73.796959000000001</c:v>
                </c:pt>
                <c:pt idx="187">
                  <c:v>-73.073868000000004</c:v>
                </c:pt>
                <c:pt idx="188">
                  <c:v>-70.377692999999994</c:v>
                </c:pt>
                <c:pt idx="189">
                  <c:v>-66.991791000000006</c:v>
                </c:pt>
                <c:pt idx="190">
                  <c:v>-64.768203999999997</c:v>
                </c:pt>
                <c:pt idx="191">
                  <c:v>-60.202229000000003</c:v>
                </c:pt>
                <c:pt idx="192">
                  <c:v>-54.285767</c:v>
                </c:pt>
                <c:pt idx="193">
                  <c:v>-47.600006</c:v>
                </c:pt>
                <c:pt idx="194">
                  <c:v>-40.223548999999998</c:v>
                </c:pt>
                <c:pt idx="195">
                  <c:v>-32.320988</c:v>
                </c:pt>
                <c:pt idx="196">
                  <c:v>-27.571289</c:v>
                </c:pt>
                <c:pt idx="197">
                  <c:v>-24.773022000000001</c:v>
                </c:pt>
                <c:pt idx="198">
                  <c:v>-23.54607</c:v>
                </c:pt>
                <c:pt idx="199">
                  <c:v>-23.739391000000001</c:v>
                </c:pt>
                <c:pt idx="200">
                  <c:v>-24.114346999999999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14-40A3-8FF3-7129B99B2001}"/>
            </c:ext>
          </c:extLst>
        </c:ser>
        <c:ser>
          <c:idx val="5"/>
          <c:order val="3"/>
          <c:tx>
            <c:strRef>
              <c:f>CLvsLO!$U$2</c:f>
              <c:strCache>
                <c:ptCount val="1"/>
                <c:pt idx="0">
                  <c:v>+11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CLvsLO!$U$5:$U$205</c:f>
              <c:numCache>
                <c:formatCode>General</c:formatCode>
                <c:ptCount val="201"/>
                <c:pt idx="0">
                  <c:v>-86.213988999999998</c:v>
                </c:pt>
                <c:pt idx="1">
                  <c:v>-85.924796999999998</c:v>
                </c:pt>
                <c:pt idx="2">
                  <c:v>-83.028519000000003</c:v>
                </c:pt>
                <c:pt idx="3">
                  <c:v>-80.561333000000005</c:v>
                </c:pt>
                <c:pt idx="4">
                  <c:v>-81.969077999999996</c:v>
                </c:pt>
                <c:pt idx="5">
                  <c:v>-77.660454000000001</c:v>
                </c:pt>
                <c:pt idx="6">
                  <c:v>-76.120048999999995</c:v>
                </c:pt>
                <c:pt idx="7">
                  <c:v>-76.638641000000007</c:v>
                </c:pt>
                <c:pt idx="8">
                  <c:v>-75.357765000000001</c:v>
                </c:pt>
                <c:pt idx="9">
                  <c:v>-73.796798999999993</c:v>
                </c:pt>
                <c:pt idx="10">
                  <c:v>-74.298186999999999</c:v>
                </c:pt>
                <c:pt idx="11">
                  <c:v>-71.850112999999993</c:v>
                </c:pt>
                <c:pt idx="12">
                  <c:v>-70.095146</c:v>
                </c:pt>
                <c:pt idx="13">
                  <c:v>-69.093024999999997</c:v>
                </c:pt>
                <c:pt idx="14">
                  <c:v>-66.847397000000001</c:v>
                </c:pt>
                <c:pt idx="15">
                  <c:v>-63.269722000000002</c:v>
                </c:pt>
                <c:pt idx="16">
                  <c:v>-54.340912000000003</c:v>
                </c:pt>
                <c:pt idx="17">
                  <c:v>-44.817169</c:v>
                </c:pt>
                <c:pt idx="18">
                  <c:v>-35.454318999999998</c:v>
                </c:pt>
                <c:pt idx="19">
                  <c:v>-25.643104999999998</c:v>
                </c:pt>
                <c:pt idx="20">
                  <c:v>-17.402781000000001</c:v>
                </c:pt>
                <c:pt idx="21">
                  <c:v>-15.54837</c:v>
                </c:pt>
                <c:pt idx="22">
                  <c:v>-13.848936</c:v>
                </c:pt>
                <c:pt idx="23">
                  <c:v>-12.519485</c:v>
                </c:pt>
                <c:pt idx="24">
                  <c:v>-11.464364</c:v>
                </c:pt>
                <c:pt idx="25">
                  <c:v>-10.509264</c:v>
                </c:pt>
                <c:pt idx="26">
                  <c:v>-9.7084332</c:v>
                </c:pt>
                <c:pt idx="27">
                  <c:v>-9.1499013999999992</c:v>
                </c:pt>
                <c:pt idx="28">
                  <c:v>-8.6567240000000005</c:v>
                </c:pt>
                <c:pt idx="29">
                  <c:v>-8.3333645000000001</c:v>
                </c:pt>
                <c:pt idx="30">
                  <c:v>-8.0775737999999997</c:v>
                </c:pt>
                <c:pt idx="31">
                  <c:v>-7.9552950999999998</c:v>
                </c:pt>
                <c:pt idx="32">
                  <c:v>-7.8738465</c:v>
                </c:pt>
                <c:pt idx="33">
                  <c:v>-7.8065372000000002</c:v>
                </c:pt>
                <c:pt idx="34">
                  <c:v>-7.7888479000000004</c:v>
                </c:pt>
                <c:pt idx="35">
                  <c:v>-7.8126736000000001</c:v>
                </c:pt>
                <c:pt idx="36">
                  <c:v>-7.8573564999999999</c:v>
                </c:pt>
                <c:pt idx="37">
                  <c:v>-7.9150739000000003</c:v>
                </c:pt>
                <c:pt idx="38">
                  <c:v>-8.0292806999999993</c:v>
                </c:pt>
                <c:pt idx="39">
                  <c:v>-8.1488704999999992</c:v>
                </c:pt>
                <c:pt idx="40">
                  <c:v>-8.2483062999999994</c:v>
                </c:pt>
                <c:pt idx="41">
                  <c:v>-8.3204451000000006</c:v>
                </c:pt>
                <c:pt idx="42">
                  <c:v>-8.3908328999999995</c:v>
                </c:pt>
                <c:pt idx="43">
                  <c:v>-8.4292469000000008</c:v>
                </c:pt>
                <c:pt idx="44">
                  <c:v>-8.4596815000000003</c:v>
                </c:pt>
                <c:pt idx="45">
                  <c:v>-8.4834470999999994</c:v>
                </c:pt>
                <c:pt idx="46">
                  <c:v>-8.5328797999999999</c:v>
                </c:pt>
                <c:pt idx="47">
                  <c:v>-8.5977039000000008</c:v>
                </c:pt>
                <c:pt idx="48">
                  <c:v>-8.6343364999999999</c:v>
                </c:pt>
                <c:pt idx="49">
                  <c:v>-8.6789026000000007</c:v>
                </c:pt>
                <c:pt idx="50">
                  <c:v>-8.7345580999999992</c:v>
                </c:pt>
                <c:pt idx="51">
                  <c:v>-8.7867031000000004</c:v>
                </c:pt>
                <c:pt idx="52">
                  <c:v>-8.8273610999999992</c:v>
                </c:pt>
                <c:pt idx="53">
                  <c:v>-8.8896055</c:v>
                </c:pt>
                <c:pt idx="54">
                  <c:v>-8.9160079999999997</c:v>
                </c:pt>
                <c:pt idx="55">
                  <c:v>-8.9707775000000005</c:v>
                </c:pt>
                <c:pt idx="56">
                  <c:v>-9.0622434999999992</c:v>
                </c:pt>
                <c:pt idx="57">
                  <c:v>-9.1767473000000006</c:v>
                </c:pt>
                <c:pt idx="58">
                  <c:v>-9.2619065999999997</c:v>
                </c:pt>
                <c:pt idx="59">
                  <c:v>-9.3891840000000002</c:v>
                </c:pt>
                <c:pt idx="60">
                  <c:v>-9.5325068999999996</c:v>
                </c:pt>
                <c:pt idx="61">
                  <c:v>-9.6064729999999994</c:v>
                </c:pt>
                <c:pt idx="62">
                  <c:v>-9.6348438000000005</c:v>
                </c:pt>
                <c:pt idx="63">
                  <c:v>-9.6807709000000006</c:v>
                </c:pt>
                <c:pt idx="64">
                  <c:v>-9.6743773999999991</c:v>
                </c:pt>
                <c:pt idx="65">
                  <c:v>-9.6367521000000007</c:v>
                </c:pt>
                <c:pt idx="66">
                  <c:v>-9.6377963999999992</c:v>
                </c:pt>
                <c:pt idx="67">
                  <c:v>-9.6832056000000009</c:v>
                </c:pt>
                <c:pt idx="68">
                  <c:v>-9.7570371999999992</c:v>
                </c:pt>
                <c:pt idx="69">
                  <c:v>-9.8528900000000004</c:v>
                </c:pt>
                <c:pt idx="70">
                  <c:v>-9.9351883000000001</c:v>
                </c:pt>
                <c:pt idx="71">
                  <c:v>-10.012915</c:v>
                </c:pt>
                <c:pt idx="72">
                  <c:v>-10.062424999999999</c:v>
                </c:pt>
                <c:pt idx="73">
                  <c:v>-10.115940999999999</c:v>
                </c:pt>
                <c:pt idx="74">
                  <c:v>-10.194405</c:v>
                </c:pt>
                <c:pt idx="75">
                  <c:v>-10.262594</c:v>
                </c:pt>
                <c:pt idx="76">
                  <c:v>-10.317183</c:v>
                </c:pt>
                <c:pt idx="77">
                  <c:v>-10.361737</c:v>
                </c:pt>
                <c:pt idx="78">
                  <c:v>-10.365254</c:v>
                </c:pt>
                <c:pt idx="79">
                  <c:v>-10.354061</c:v>
                </c:pt>
                <c:pt idx="80">
                  <c:v>-10.391550000000001</c:v>
                </c:pt>
                <c:pt idx="81">
                  <c:v>-10.437899</c:v>
                </c:pt>
                <c:pt idx="82">
                  <c:v>-10.469999</c:v>
                </c:pt>
                <c:pt idx="83">
                  <c:v>-10.495471999999999</c:v>
                </c:pt>
                <c:pt idx="84">
                  <c:v>-10.558123</c:v>
                </c:pt>
                <c:pt idx="85">
                  <c:v>-10.600595999999999</c:v>
                </c:pt>
                <c:pt idx="86">
                  <c:v>-10.633806</c:v>
                </c:pt>
                <c:pt idx="87">
                  <c:v>-10.682193</c:v>
                </c:pt>
                <c:pt idx="88">
                  <c:v>-10.753151000000001</c:v>
                </c:pt>
                <c:pt idx="89">
                  <c:v>-10.753411</c:v>
                </c:pt>
                <c:pt idx="90">
                  <c:v>-10.769714</c:v>
                </c:pt>
                <c:pt idx="91">
                  <c:v>-10.809131000000001</c:v>
                </c:pt>
                <c:pt idx="92">
                  <c:v>-10.819858999999999</c:v>
                </c:pt>
                <c:pt idx="93">
                  <c:v>-10.844671</c:v>
                </c:pt>
                <c:pt idx="94">
                  <c:v>-10.88302</c:v>
                </c:pt>
                <c:pt idx="95">
                  <c:v>-10.841390000000001</c:v>
                </c:pt>
                <c:pt idx="96">
                  <c:v>-10.783853000000001</c:v>
                </c:pt>
                <c:pt idx="97">
                  <c:v>-10.801772</c:v>
                </c:pt>
                <c:pt idx="98">
                  <c:v>-10.851003</c:v>
                </c:pt>
                <c:pt idx="99">
                  <c:v>-10.856790999999999</c:v>
                </c:pt>
                <c:pt idx="100">
                  <c:v>-10.933289</c:v>
                </c:pt>
                <c:pt idx="101">
                  <c:v>-11.0281</c:v>
                </c:pt>
                <c:pt idx="102">
                  <c:v>-11.108542</c:v>
                </c:pt>
                <c:pt idx="103">
                  <c:v>-11.257367</c:v>
                </c:pt>
                <c:pt idx="104">
                  <c:v>-11.432145999999999</c:v>
                </c:pt>
                <c:pt idx="105">
                  <c:v>-11.59374</c:v>
                </c:pt>
                <c:pt idx="106">
                  <c:v>-11.734387999999999</c:v>
                </c:pt>
                <c:pt idx="107">
                  <c:v>-11.857442000000001</c:v>
                </c:pt>
                <c:pt idx="108">
                  <c:v>-11.859004000000001</c:v>
                </c:pt>
                <c:pt idx="109">
                  <c:v>-11.890452</c:v>
                </c:pt>
                <c:pt idx="110">
                  <c:v>-11.931848</c:v>
                </c:pt>
                <c:pt idx="111">
                  <c:v>-11.926095</c:v>
                </c:pt>
                <c:pt idx="112">
                  <c:v>-11.900565</c:v>
                </c:pt>
                <c:pt idx="113">
                  <c:v>-11.922658</c:v>
                </c:pt>
                <c:pt idx="114">
                  <c:v>-11.889783</c:v>
                </c:pt>
                <c:pt idx="115">
                  <c:v>-11.826879</c:v>
                </c:pt>
                <c:pt idx="116">
                  <c:v>-11.813573</c:v>
                </c:pt>
                <c:pt idx="117">
                  <c:v>-11.784349000000001</c:v>
                </c:pt>
                <c:pt idx="118">
                  <c:v>-11.695848</c:v>
                </c:pt>
                <c:pt idx="119">
                  <c:v>-11.632368</c:v>
                </c:pt>
                <c:pt idx="120">
                  <c:v>-11.600389</c:v>
                </c:pt>
                <c:pt idx="121">
                  <c:v>-11.517341999999999</c:v>
                </c:pt>
                <c:pt idx="122">
                  <c:v>-11.451174999999999</c:v>
                </c:pt>
                <c:pt idx="123">
                  <c:v>-11.405540999999999</c:v>
                </c:pt>
                <c:pt idx="124">
                  <c:v>-11.327374000000001</c:v>
                </c:pt>
                <c:pt idx="125">
                  <c:v>-11.224539</c:v>
                </c:pt>
                <c:pt idx="126">
                  <c:v>-11.179292999999999</c:v>
                </c:pt>
                <c:pt idx="127">
                  <c:v>-11.140898</c:v>
                </c:pt>
                <c:pt idx="128">
                  <c:v>-11.066125</c:v>
                </c:pt>
                <c:pt idx="129">
                  <c:v>-11.040303</c:v>
                </c:pt>
                <c:pt idx="130">
                  <c:v>-11.026965000000001</c:v>
                </c:pt>
                <c:pt idx="131">
                  <c:v>-11.009331</c:v>
                </c:pt>
                <c:pt idx="132">
                  <c:v>-10.998877</c:v>
                </c:pt>
                <c:pt idx="133">
                  <c:v>-11.034893</c:v>
                </c:pt>
                <c:pt idx="134">
                  <c:v>-11.047395</c:v>
                </c:pt>
                <c:pt idx="135">
                  <c:v>-11.03698</c:v>
                </c:pt>
                <c:pt idx="136">
                  <c:v>-11.071567999999999</c:v>
                </c:pt>
                <c:pt idx="137">
                  <c:v>-11.048957</c:v>
                </c:pt>
                <c:pt idx="138">
                  <c:v>-11.021418000000001</c:v>
                </c:pt>
                <c:pt idx="139">
                  <c:v>-11.018174</c:v>
                </c:pt>
                <c:pt idx="140">
                  <c:v>-10.999696999999999</c:v>
                </c:pt>
                <c:pt idx="141">
                  <c:v>-10.942966999999999</c:v>
                </c:pt>
                <c:pt idx="142">
                  <c:v>-10.925687999999999</c:v>
                </c:pt>
                <c:pt idx="143">
                  <c:v>-10.931839</c:v>
                </c:pt>
                <c:pt idx="144">
                  <c:v>-10.911953</c:v>
                </c:pt>
                <c:pt idx="145">
                  <c:v>-10.933768000000001</c:v>
                </c:pt>
                <c:pt idx="146">
                  <c:v>-10.990762</c:v>
                </c:pt>
                <c:pt idx="147">
                  <c:v>-11.087488</c:v>
                </c:pt>
                <c:pt idx="148">
                  <c:v>-11.234207</c:v>
                </c:pt>
                <c:pt idx="149">
                  <c:v>-11.535845</c:v>
                </c:pt>
                <c:pt idx="150">
                  <c:v>-12.08536</c:v>
                </c:pt>
                <c:pt idx="151">
                  <c:v>-12.992824000000001</c:v>
                </c:pt>
                <c:pt idx="152">
                  <c:v>-14.496384000000001</c:v>
                </c:pt>
                <c:pt idx="153">
                  <c:v>-17.219652</c:v>
                </c:pt>
                <c:pt idx="154">
                  <c:v>-21.537794000000002</c:v>
                </c:pt>
                <c:pt idx="155">
                  <c:v>-26.840530000000001</c:v>
                </c:pt>
                <c:pt idx="156">
                  <c:v>-33.309466999999998</c:v>
                </c:pt>
                <c:pt idx="157">
                  <c:v>-40.516888000000002</c:v>
                </c:pt>
                <c:pt idx="158">
                  <c:v>-46.554813000000003</c:v>
                </c:pt>
                <c:pt idx="159">
                  <c:v>-51.158130999999997</c:v>
                </c:pt>
                <c:pt idx="160">
                  <c:v>-54.460064000000003</c:v>
                </c:pt>
                <c:pt idx="161">
                  <c:v>-56.475250000000003</c:v>
                </c:pt>
                <c:pt idx="162">
                  <c:v>-57.390686000000002</c:v>
                </c:pt>
                <c:pt idx="163">
                  <c:v>-58.489784</c:v>
                </c:pt>
                <c:pt idx="164">
                  <c:v>-59.565044</c:v>
                </c:pt>
                <c:pt idx="165">
                  <c:v>-60.577854000000002</c:v>
                </c:pt>
                <c:pt idx="166">
                  <c:v>-61.733024999999998</c:v>
                </c:pt>
                <c:pt idx="167">
                  <c:v>-62.333537999999997</c:v>
                </c:pt>
                <c:pt idx="168">
                  <c:v>-63.329700000000003</c:v>
                </c:pt>
                <c:pt idx="169">
                  <c:v>-64.710312000000002</c:v>
                </c:pt>
                <c:pt idx="170">
                  <c:v>-66.784926999999996</c:v>
                </c:pt>
                <c:pt idx="171">
                  <c:v>-67.768371999999999</c:v>
                </c:pt>
                <c:pt idx="172">
                  <c:v>-70.012321</c:v>
                </c:pt>
                <c:pt idx="173">
                  <c:v>-72.102997000000002</c:v>
                </c:pt>
                <c:pt idx="174">
                  <c:v>-73.514961</c:v>
                </c:pt>
                <c:pt idx="175">
                  <c:v>-75.157234000000003</c:v>
                </c:pt>
                <c:pt idx="176">
                  <c:v>-74.300026000000003</c:v>
                </c:pt>
                <c:pt idx="177">
                  <c:v>-72.865371999999994</c:v>
                </c:pt>
                <c:pt idx="178">
                  <c:v>-71.100914000000003</c:v>
                </c:pt>
                <c:pt idx="179">
                  <c:v>-69.713631000000007</c:v>
                </c:pt>
                <c:pt idx="180">
                  <c:v>-67.515022000000002</c:v>
                </c:pt>
                <c:pt idx="181">
                  <c:v>-68.211394999999996</c:v>
                </c:pt>
                <c:pt idx="182">
                  <c:v>-69.877135999999993</c:v>
                </c:pt>
                <c:pt idx="183">
                  <c:v>-72.005356000000006</c:v>
                </c:pt>
                <c:pt idx="184">
                  <c:v>-73.867180000000005</c:v>
                </c:pt>
                <c:pt idx="185">
                  <c:v>-76.228454999999997</c:v>
                </c:pt>
                <c:pt idx="186">
                  <c:v>-77.149604999999994</c:v>
                </c:pt>
                <c:pt idx="187">
                  <c:v>-75.707436000000001</c:v>
                </c:pt>
                <c:pt idx="188">
                  <c:v>-72.599174000000005</c:v>
                </c:pt>
                <c:pt idx="189">
                  <c:v>-70.515388000000002</c:v>
                </c:pt>
                <c:pt idx="190">
                  <c:v>-66.904633000000004</c:v>
                </c:pt>
                <c:pt idx="191">
                  <c:v>-64.861755000000002</c:v>
                </c:pt>
                <c:pt idx="192">
                  <c:v>-64.434585999999996</c:v>
                </c:pt>
                <c:pt idx="193">
                  <c:v>-64.663651000000002</c:v>
                </c:pt>
                <c:pt idx="194">
                  <c:v>-60.260193000000001</c:v>
                </c:pt>
                <c:pt idx="195">
                  <c:v>-55.280574999999999</c:v>
                </c:pt>
                <c:pt idx="196">
                  <c:v>-49.704841999999999</c:v>
                </c:pt>
                <c:pt idx="197">
                  <c:v>-42.771225000000001</c:v>
                </c:pt>
                <c:pt idx="198">
                  <c:v>-36.230167000000002</c:v>
                </c:pt>
                <c:pt idx="199">
                  <c:v>-33.215781999999997</c:v>
                </c:pt>
                <c:pt idx="200">
                  <c:v>-31.7971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4-40A3-8FF3-7129B99B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4"/>
                <c:tx>
                  <c:strRef>
                    <c:extLst>
                      <c:ext uri="{02D57815-91ED-43cb-92C2-25804820EDAC}">
                        <c15:formulaRef>
                          <c15:sqref>CLvsLO!$V$2</c15:sqref>
                        </c15:formulaRef>
                      </c:ext>
                    </c:extLst>
                    <c:strCache>
                      <c:ptCount val="1"/>
                      <c:pt idx="0">
                        <c:v>+9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CLvsLO!$Q$5:$Q$205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CLvsLO!$V$5:$V$205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-74.006118999999998</c:v>
                      </c:pt>
                      <c:pt idx="1">
                        <c:v>-85.726348999999999</c:v>
                      </c:pt>
                      <c:pt idx="2">
                        <c:v>-81.332260000000005</c:v>
                      </c:pt>
                      <c:pt idx="3">
                        <c:v>-84.062691000000001</c:v>
                      </c:pt>
                      <c:pt idx="4">
                        <c:v>-82.988868999999994</c:v>
                      </c:pt>
                      <c:pt idx="5">
                        <c:v>-81.088104000000001</c:v>
                      </c:pt>
                      <c:pt idx="6">
                        <c:v>-79.022354000000007</c:v>
                      </c:pt>
                      <c:pt idx="7">
                        <c:v>-75.764587000000006</c:v>
                      </c:pt>
                      <c:pt idx="8">
                        <c:v>-77.187316999999993</c:v>
                      </c:pt>
                      <c:pt idx="9">
                        <c:v>-82.199325999999999</c:v>
                      </c:pt>
                      <c:pt idx="10">
                        <c:v>-74.678528</c:v>
                      </c:pt>
                      <c:pt idx="11">
                        <c:v>-76.651077000000001</c:v>
                      </c:pt>
                      <c:pt idx="12">
                        <c:v>-68.803673000000003</c:v>
                      </c:pt>
                      <c:pt idx="13">
                        <c:v>-71.154433999999995</c:v>
                      </c:pt>
                      <c:pt idx="14">
                        <c:v>-68.029624999999996</c:v>
                      </c:pt>
                      <c:pt idx="15">
                        <c:v>-65.790756000000002</c:v>
                      </c:pt>
                      <c:pt idx="16">
                        <c:v>-65.227608000000004</c:v>
                      </c:pt>
                      <c:pt idx="17">
                        <c:v>-61.818516000000002</c:v>
                      </c:pt>
                      <c:pt idx="18">
                        <c:v>-46.662888000000002</c:v>
                      </c:pt>
                      <c:pt idx="19">
                        <c:v>-30.123743000000001</c:v>
                      </c:pt>
                      <c:pt idx="20">
                        <c:v>-19.917335999999999</c:v>
                      </c:pt>
                      <c:pt idx="21">
                        <c:v>-17.554842000000001</c:v>
                      </c:pt>
                      <c:pt idx="22">
                        <c:v>-15.682644</c:v>
                      </c:pt>
                      <c:pt idx="23">
                        <c:v>-13.776562</c:v>
                      </c:pt>
                      <c:pt idx="24">
                        <c:v>-12.168856999999999</c:v>
                      </c:pt>
                      <c:pt idx="25">
                        <c:v>-11.513966999999999</c:v>
                      </c:pt>
                      <c:pt idx="26">
                        <c:v>-10.306464</c:v>
                      </c:pt>
                      <c:pt idx="27">
                        <c:v>-9.8830872000000003</c:v>
                      </c:pt>
                      <c:pt idx="28">
                        <c:v>-8.9872464999999995</c:v>
                      </c:pt>
                      <c:pt idx="29">
                        <c:v>-8.7000694000000003</c:v>
                      </c:pt>
                      <c:pt idx="30">
                        <c:v>-8.5410413999999992</c:v>
                      </c:pt>
                      <c:pt idx="31">
                        <c:v>-8.3754272000000007</c:v>
                      </c:pt>
                      <c:pt idx="32">
                        <c:v>-8.2539501000000008</c:v>
                      </c:pt>
                      <c:pt idx="33">
                        <c:v>-8.1649361000000003</c:v>
                      </c:pt>
                      <c:pt idx="34">
                        <c:v>-8.1057129000000003</c:v>
                      </c:pt>
                      <c:pt idx="35">
                        <c:v>-8.0236558999999996</c:v>
                      </c:pt>
                      <c:pt idx="36">
                        <c:v>-8.1940994000000007</c:v>
                      </c:pt>
                      <c:pt idx="37">
                        <c:v>-8.3359976000000007</c:v>
                      </c:pt>
                      <c:pt idx="38">
                        <c:v>-8.4356489000000003</c:v>
                      </c:pt>
                      <c:pt idx="39">
                        <c:v>-8.4265509000000005</c:v>
                      </c:pt>
                      <c:pt idx="40">
                        <c:v>-8.6630029999999998</c:v>
                      </c:pt>
                      <c:pt idx="41">
                        <c:v>-8.8279628999999993</c:v>
                      </c:pt>
                      <c:pt idx="42">
                        <c:v>-8.9086294000000006</c:v>
                      </c:pt>
                      <c:pt idx="43">
                        <c:v>-8.7674952000000008</c:v>
                      </c:pt>
                      <c:pt idx="44">
                        <c:v>-8.7556677000000001</c:v>
                      </c:pt>
                      <c:pt idx="45">
                        <c:v>-8.8442744999999992</c:v>
                      </c:pt>
                      <c:pt idx="46">
                        <c:v>-9.0472716999999996</c:v>
                      </c:pt>
                      <c:pt idx="47">
                        <c:v>-9.0019378999999997</c:v>
                      </c:pt>
                      <c:pt idx="48">
                        <c:v>-9.0191584000000002</c:v>
                      </c:pt>
                      <c:pt idx="49">
                        <c:v>-9.1057444000000007</c:v>
                      </c:pt>
                      <c:pt idx="50">
                        <c:v>-9.0564383999999993</c:v>
                      </c:pt>
                      <c:pt idx="51">
                        <c:v>-9.2589035000000006</c:v>
                      </c:pt>
                      <c:pt idx="52">
                        <c:v>-9.3967627999999994</c:v>
                      </c:pt>
                      <c:pt idx="53">
                        <c:v>-9.3234385999999994</c:v>
                      </c:pt>
                      <c:pt idx="54">
                        <c:v>-9.4280472</c:v>
                      </c:pt>
                      <c:pt idx="55">
                        <c:v>-9.572298</c:v>
                      </c:pt>
                      <c:pt idx="56">
                        <c:v>-9.5429478000000003</c:v>
                      </c:pt>
                      <c:pt idx="57">
                        <c:v>-9.8568400999999994</c:v>
                      </c:pt>
                      <c:pt idx="58">
                        <c:v>-10.128111000000001</c:v>
                      </c:pt>
                      <c:pt idx="59">
                        <c:v>-10.188869</c:v>
                      </c:pt>
                      <c:pt idx="60">
                        <c:v>-10.114374</c:v>
                      </c:pt>
                      <c:pt idx="61">
                        <c:v>-10.36553</c:v>
                      </c:pt>
                      <c:pt idx="62">
                        <c:v>-10.630364</c:v>
                      </c:pt>
                      <c:pt idx="63">
                        <c:v>-10.510035</c:v>
                      </c:pt>
                      <c:pt idx="64">
                        <c:v>-10.413883999999999</c:v>
                      </c:pt>
                      <c:pt idx="65">
                        <c:v>-10.417204</c:v>
                      </c:pt>
                      <c:pt idx="66">
                        <c:v>-10.320568</c:v>
                      </c:pt>
                      <c:pt idx="67">
                        <c:v>-10.543773</c:v>
                      </c:pt>
                      <c:pt idx="68">
                        <c:v>-10.571694000000001</c:v>
                      </c:pt>
                      <c:pt idx="69">
                        <c:v>-10.642611</c:v>
                      </c:pt>
                      <c:pt idx="70">
                        <c:v>-10.968680000000001</c:v>
                      </c:pt>
                      <c:pt idx="71">
                        <c:v>-11.121115</c:v>
                      </c:pt>
                      <c:pt idx="72">
                        <c:v>-11.142168</c:v>
                      </c:pt>
                      <c:pt idx="73">
                        <c:v>-11.178927</c:v>
                      </c:pt>
                      <c:pt idx="74">
                        <c:v>-11.051252</c:v>
                      </c:pt>
                      <c:pt idx="75">
                        <c:v>-11.062305</c:v>
                      </c:pt>
                      <c:pt idx="76">
                        <c:v>-11.172340999999999</c:v>
                      </c:pt>
                      <c:pt idx="77">
                        <c:v>-11.233909000000001</c:v>
                      </c:pt>
                      <c:pt idx="78">
                        <c:v>-11.233954000000001</c:v>
                      </c:pt>
                      <c:pt idx="79">
                        <c:v>-11.093019999999999</c:v>
                      </c:pt>
                      <c:pt idx="80">
                        <c:v>-11.037713999999999</c:v>
                      </c:pt>
                      <c:pt idx="81">
                        <c:v>-11.241159</c:v>
                      </c:pt>
                      <c:pt idx="82">
                        <c:v>-11.603134000000001</c:v>
                      </c:pt>
                      <c:pt idx="83">
                        <c:v>-11.819813999999999</c:v>
                      </c:pt>
                      <c:pt idx="84">
                        <c:v>-11.575005000000001</c:v>
                      </c:pt>
                      <c:pt idx="85">
                        <c:v>-11.258509999999999</c:v>
                      </c:pt>
                      <c:pt idx="86">
                        <c:v>-11.80057</c:v>
                      </c:pt>
                      <c:pt idx="87">
                        <c:v>-12.312352000000001</c:v>
                      </c:pt>
                      <c:pt idx="88">
                        <c:v>-11.824195</c:v>
                      </c:pt>
                      <c:pt idx="89">
                        <c:v>-11.818830999999999</c:v>
                      </c:pt>
                      <c:pt idx="90">
                        <c:v>-11.950309000000001</c:v>
                      </c:pt>
                      <c:pt idx="91">
                        <c:v>-11.829723</c:v>
                      </c:pt>
                      <c:pt idx="92">
                        <c:v>-12.475465</c:v>
                      </c:pt>
                      <c:pt idx="93">
                        <c:v>-12.37311</c:v>
                      </c:pt>
                      <c:pt idx="94">
                        <c:v>-11.772157999999999</c:v>
                      </c:pt>
                      <c:pt idx="95">
                        <c:v>-12.140060999999999</c:v>
                      </c:pt>
                      <c:pt idx="96">
                        <c:v>-12.889882999999999</c:v>
                      </c:pt>
                      <c:pt idx="97">
                        <c:v>-12.253633000000001</c:v>
                      </c:pt>
                      <c:pt idx="98">
                        <c:v>-11.768895000000001</c:v>
                      </c:pt>
                      <c:pt idx="99">
                        <c:v>-12.298807999999999</c:v>
                      </c:pt>
                      <c:pt idx="100">
                        <c:v>-13.111302999999999</c:v>
                      </c:pt>
                      <c:pt idx="101">
                        <c:v>-12.557592</c:v>
                      </c:pt>
                      <c:pt idx="102">
                        <c:v>-12.873002</c:v>
                      </c:pt>
                      <c:pt idx="103">
                        <c:v>-12.974785000000001</c:v>
                      </c:pt>
                      <c:pt idx="104">
                        <c:v>-12.823804000000001</c:v>
                      </c:pt>
                      <c:pt idx="105">
                        <c:v>-13.836607000000001</c:v>
                      </c:pt>
                      <c:pt idx="106">
                        <c:v>-13.956402000000001</c:v>
                      </c:pt>
                      <c:pt idx="107">
                        <c:v>-13.537381</c:v>
                      </c:pt>
                      <c:pt idx="108">
                        <c:v>-13.552572</c:v>
                      </c:pt>
                      <c:pt idx="109">
                        <c:v>-13.740743999999999</c:v>
                      </c:pt>
                      <c:pt idx="110">
                        <c:v>-13.353484999999999</c:v>
                      </c:pt>
                      <c:pt idx="111">
                        <c:v>-13.349689</c:v>
                      </c:pt>
                      <c:pt idx="112">
                        <c:v>-13.967904000000001</c:v>
                      </c:pt>
                      <c:pt idx="113">
                        <c:v>-13.484487</c:v>
                      </c:pt>
                      <c:pt idx="114">
                        <c:v>-12.949495000000001</c:v>
                      </c:pt>
                      <c:pt idx="115">
                        <c:v>-13.388571000000001</c:v>
                      </c:pt>
                      <c:pt idx="116">
                        <c:v>-13.345371999999999</c:v>
                      </c:pt>
                      <c:pt idx="117">
                        <c:v>-12.998412999999999</c:v>
                      </c:pt>
                      <c:pt idx="118">
                        <c:v>-13.119149</c:v>
                      </c:pt>
                      <c:pt idx="119">
                        <c:v>-13.229672000000001</c:v>
                      </c:pt>
                      <c:pt idx="120">
                        <c:v>-12.697736000000001</c:v>
                      </c:pt>
                      <c:pt idx="121">
                        <c:v>-12.733285</c:v>
                      </c:pt>
                      <c:pt idx="122">
                        <c:v>-13.238775</c:v>
                      </c:pt>
                      <c:pt idx="123">
                        <c:v>-12.635403</c:v>
                      </c:pt>
                      <c:pt idx="124">
                        <c:v>-12.589319</c:v>
                      </c:pt>
                      <c:pt idx="125">
                        <c:v>-13.153069</c:v>
                      </c:pt>
                      <c:pt idx="126">
                        <c:v>-12.533068999999999</c:v>
                      </c:pt>
                      <c:pt idx="127">
                        <c:v>-12.367965999999999</c:v>
                      </c:pt>
                      <c:pt idx="128">
                        <c:v>-13.075562</c:v>
                      </c:pt>
                      <c:pt idx="129">
                        <c:v>-13.204466</c:v>
                      </c:pt>
                      <c:pt idx="130">
                        <c:v>-12.475348</c:v>
                      </c:pt>
                      <c:pt idx="131">
                        <c:v>-13.092281</c:v>
                      </c:pt>
                      <c:pt idx="132">
                        <c:v>-13.63832</c:v>
                      </c:pt>
                      <c:pt idx="133">
                        <c:v>-12.931602</c:v>
                      </c:pt>
                      <c:pt idx="134">
                        <c:v>-13.125368</c:v>
                      </c:pt>
                      <c:pt idx="135">
                        <c:v>-13.409110999999999</c:v>
                      </c:pt>
                      <c:pt idx="136">
                        <c:v>-12.997313</c:v>
                      </c:pt>
                      <c:pt idx="137">
                        <c:v>-13.321971</c:v>
                      </c:pt>
                      <c:pt idx="138">
                        <c:v>-13.716004999999999</c:v>
                      </c:pt>
                      <c:pt idx="139">
                        <c:v>-12.964197</c:v>
                      </c:pt>
                      <c:pt idx="140">
                        <c:v>-13.161807</c:v>
                      </c:pt>
                      <c:pt idx="141">
                        <c:v>-13.819889999999999</c:v>
                      </c:pt>
                      <c:pt idx="142">
                        <c:v>-13.574487</c:v>
                      </c:pt>
                      <c:pt idx="143">
                        <c:v>-13.512914</c:v>
                      </c:pt>
                      <c:pt idx="144">
                        <c:v>-14.581704999999999</c:v>
                      </c:pt>
                      <c:pt idx="145">
                        <c:v>-14.835107000000001</c:v>
                      </c:pt>
                      <c:pt idx="146">
                        <c:v>-14.608452</c:v>
                      </c:pt>
                      <c:pt idx="147">
                        <c:v>-16.637121</c:v>
                      </c:pt>
                      <c:pt idx="148">
                        <c:v>-18.227243000000001</c:v>
                      </c:pt>
                      <c:pt idx="149">
                        <c:v>-19.826891</c:v>
                      </c:pt>
                      <c:pt idx="150">
                        <c:v>-24.270344000000001</c:v>
                      </c:pt>
                      <c:pt idx="151">
                        <c:v>-28.444817</c:v>
                      </c:pt>
                      <c:pt idx="152">
                        <c:v>-34.959525999999997</c:v>
                      </c:pt>
                      <c:pt idx="153">
                        <c:v>-40.768996999999999</c:v>
                      </c:pt>
                      <c:pt idx="154">
                        <c:v>-46.062828000000003</c:v>
                      </c:pt>
                      <c:pt idx="155">
                        <c:v>-52.637779000000002</c:v>
                      </c:pt>
                      <c:pt idx="156">
                        <c:v>-55.342495</c:v>
                      </c:pt>
                      <c:pt idx="157">
                        <c:v>-55.861187000000001</c:v>
                      </c:pt>
                      <c:pt idx="158">
                        <c:v>-57.626227999999998</c:v>
                      </c:pt>
                      <c:pt idx="159">
                        <c:v>-57.467350000000003</c:v>
                      </c:pt>
                      <c:pt idx="160">
                        <c:v>-60.011166000000003</c:v>
                      </c:pt>
                      <c:pt idx="161">
                        <c:v>-57.570430999999999</c:v>
                      </c:pt>
                      <c:pt idx="162">
                        <c:v>-59.475741999999997</c:v>
                      </c:pt>
                      <c:pt idx="163">
                        <c:v>-64.676299999999998</c:v>
                      </c:pt>
                      <c:pt idx="164">
                        <c:v>-60.594226999999997</c:v>
                      </c:pt>
                      <c:pt idx="165">
                        <c:v>-61.014350999999998</c:v>
                      </c:pt>
                      <c:pt idx="166">
                        <c:v>-64.551094000000006</c:v>
                      </c:pt>
                      <c:pt idx="167">
                        <c:v>-62.404423000000001</c:v>
                      </c:pt>
                      <c:pt idx="168">
                        <c:v>-68.038239000000004</c:v>
                      </c:pt>
                      <c:pt idx="169">
                        <c:v>-73.193954000000005</c:v>
                      </c:pt>
                      <c:pt idx="170">
                        <c:v>-65.610412999999994</c:v>
                      </c:pt>
                      <c:pt idx="171">
                        <c:v>-74.224861000000004</c:v>
                      </c:pt>
                      <c:pt idx="172">
                        <c:v>-73.796204000000003</c:v>
                      </c:pt>
                      <c:pt idx="173">
                        <c:v>-78.153594999999996</c:v>
                      </c:pt>
                      <c:pt idx="174">
                        <c:v>-79.939125000000004</c:v>
                      </c:pt>
                      <c:pt idx="175">
                        <c:v>-74.331183999999993</c:v>
                      </c:pt>
                      <c:pt idx="176">
                        <c:v>-72.295379999999994</c:v>
                      </c:pt>
                      <c:pt idx="177">
                        <c:v>-80.150077999999993</c:v>
                      </c:pt>
                      <c:pt idx="178">
                        <c:v>-66.813193999999996</c:v>
                      </c:pt>
                      <c:pt idx="179">
                        <c:v>-68.029938000000001</c:v>
                      </c:pt>
                      <c:pt idx="180">
                        <c:v>-78.252350000000007</c:v>
                      </c:pt>
                      <c:pt idx="181">
                        <c:v>-71.069655999999995</c:v>
                      </c:pt>
                      <c:pt idx="182">
                        <c:v>-70.112633000000002</c:v>
                      </c:pt>
                      <c:pt idx="183">
                        <c:v>-77.563057000000001</c:v>
                      </c:pt>
                      <c:pt idx="184">
                        <c:v>-71.534110999999996</c:v>
                      </c:pt>
                      <c:pt idx="185">
                        <c:v>-75.378035999999994</c:v>
                      </c:pt>
                      <c:pt idx="186">
                        <c:v>-74.581474</c:v>
                      </c:pt>
                      <c:pt idx="187">
                        <c:v>-71.739716000000001</c:v>
                      </c:pt>
                      <c:pt idx="188">
                        <c:v>-72.816856000000001</c:v>
                      </c:pt>
                      <c:pt idx="189">
                        <c:v>-74.764411999999993</c:v>
                      </c:pt>
                      <c:pt idx="190">
                        <c:v>-68.631637999999995</c:v>
                      </c:pt>
                      <c:pt idx="191">
                        <c:v>-65.016991000000004</c:v>
                      </c:pt>
                      <c:pt idx="192">
                        <c:v>-63.929774999999999</c:v>
                      </c:pt>
                      <c:pt idx="193">
                        <c:v>-63.674458000000001</c:v>
                      </c:pt>
                      <c:pt idx="194">
                        <c:v>-66.839821000000001</c:v>
                      </c:pt>
                      <c:pt idx="195">
                        <c:v>-67.234802000000002</c:v>
                      </c:pt>
                      <c:pt idx="196">
                        <c:v>-66.808311000000003</c:v>
                      </c:pt>
                      <c:pt idx="197">
                        <c:v>-67.753532000000007</c:v>
                      </c:pt>
                      <c:pt idx="198">
                        <c:v>-64.934044</c:v>
                      </c:pt>
                      <c:pt idx="199">
                        <c:v>-57.835116999999997</c:v>
                      </c:pt>
                      <c:pt idx="200">
                        <c:v>-57.466621000000004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9E8-46C6-8D57-3AF0D99D9481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CLvsLO!$W$2</c15:sqref>
                        </c15:formulaRef>
                      </c:ext>
                    </c:extLst>
                    <c:strCache>
                      <c:ptCount val="1"/>
                      <c:pt idx="0">
                        <c:v>+3 dBm</c:v>
                      </c:pt>
                    </c:strCache>
                  </c:strRef>
                </c:tx>
                <c:spPr>
                  <a:ln cap="rnd" cmpd="dbl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CLvsLO!$W$5:$W$205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223-4609-883B-9F35C5306F8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CLvsLO!$X$2</c15:sqref>
                        </c15:formulaRef>
                      </c:ext>
                    </c:extLst>
                    <c:strCache>
                      <c:ptCount val="1"/>
                      <c:pt idx="0">
                        <c:v>+1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CLvsLO!$Q$5:$Q$205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CLvsLO!$X$5:$X$205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E5E-492A-ABA2-1DB442BA727B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097367861443411"/>
          <c:y val="0.57627041411490243"/>
          <c:w val="0.2169514993670465"/>
          <c:h val="0.21824292796733738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12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Response'!$I$3:$I$103</c:f>
              <c:numCache>
                <c:formatCode>General</c:formatCode>
                <c:ptCount val="101"/>
                <c:pt idx="0">
                  <c:v>0</c:v>
                </c:pt>
                <c:pt idx="1">
                  <c:v>-9.9748999999999199E-2</c:v>
                </c:pt>
                <c:pt idx="2">
                  <c:v>-9.4263999999999015E-2</c:v>
                </c:pt>
                <c:pt idx="3">
                  <c:v>-0.18541199999999947</c:v>
                </c:pt>
                <c:pt idx="4">
                  <c:v>-0.1722419999999989</c:v>
                </c:pt>
                <c:pt idx="5">
                  <c:v>-0.23957099999999976</c:v>
                </c:pt>
                <c:pt idx="6">
                  <c:v>-0.24555499999999952</c:v>
                </c:pt>
                <c:pt idx="7">
                  <c:v>-0.16148799999999852</c:v>
                </c:pt>
                <c:pt idx="8">
                  <c:v>-0.14845599999999948</c:v>
                </c:pt>
                <c:pt idx="9">
                  <c:v>-0.16981199999999852</c:v>
                </c:pt>
                <c:pt idx="10">
                  <c:v>-0.20072899999999905</c:v>
                </c:pt>
                <c:pt idx="11">
                  <c:v>-0.21233299999999922</c:v>
                </c:pt>
                <c:pt idx="12">
                  <c:v>-0.14929599999999965</c:v>
                </c:pt>
                <c:pt idx="13">
                  <c:v>-0.13637799999999878</c:v>
                </c:pt>
                <c:pt idx="14">
                  <c:v>-0.12998699999999985</c:v>
                </c:pt>
                <c:pt idx="15">
                  <c:v>-9.989899999999885E-2</c:v>
                </c:pt>
                <c:pt idx="16">
                  <c:v>-0.15380499999999842</c:v>
                </c:pt>
                <c:pt idx="17">
                  <c:v>-0.22248699999999921</c:v>
                </c:pt>
                <c:pt idx="18">
                  <c:v>-0.23548799999999837</c:v>
                </c:pt>
                <c:pt idx="19">
                  <c:v>-0.25845799999999919</c:v>
                </c:pt>
                <c:pt idx="20">
                  <c:v>-0.29806199999999983</c:v>
                </c:pt>
                <c:pt idx="21">
                  <c:v>-0.37060199999999988</c:v>
                </c:pt>
                <c:pt idx="22">
                  <c:v>-0.40142899999999848</c:v>
                </c:pt>
                <c:pt idx="23">
                  <c:v>-0.40686699999999831</c:v>
                </c:pt>
                <c:pt idx="24">
                  <c:v>-0.44536299999999862</c:v>
                </c:pt>
                <c:pt idx="25">
                  <c:v>-0.50295999999999985</c:v>
                </c:pt>
                <c:pt idx="26">
                  <c:v>-0.46720399999999884</c:v>
                </c:pt>
                <c:pt idx="27">
                  <c:v>-0.44222399999999951</c:v>
                </c:pt>
                <c:pt idx="28">
                  <c:v>-0.49366399999999899</c:v>
                </c:pt>
                <c:pt idx="29">
                  <c:v>-0.54836599999999969</c:v>
                </c:pt>
                <c:pt idx="30">
                  <c:v>-0.55141099999999987</c:v>
                </c:pt>
                <c:pt idx="31">
                  <c:v>-0.49067599999999878</c:v>
                </c:pt>
                <c:pt idx="32">
                  <c:v>-0.52039399999999958</c:v>
                </c:pt>
                <c:pt idx="33">
                  <c:v>-0.59823699999999924</c:v>
                </c:pt>
                <c:pt idx="34">
                  <c:v>-0.59769299999999959</c:v>
                </c:pt>
                <c:pt idx="35">
                  <c:v>-0.55453599999999881</c:v>
                </c:pt>
                <c:pt idx="36">
                  <c:v>-0.55213799999999935</c:v>
                </c:pt>
                <c:pt idx="37">
                  <c:v>-0.62424299999999988</c:v>
                </c:pt>
                <c:pt idx="38">
                  <c:v>-0.65689399999999942</c:v>
                </c:pt>
                <c:pt idx="39">
                  <c:v>-0.64838999999999913</c:v>
                </c:pt>
                <c:pt idx="40">
                  <c:v>-0.70433599999999963</c:v>
                </c:pt>
                <c:pt idx="41">
                  <c:v>-0.86866799999999955</c:v>
                </c:pt>
                <c:pt idx="42">
                  <c:v>-1.0040879999999994</c:v>
                </c:pt>
                <c:pt idx="43">
                  <c:v>-1.1216009999999983</c:v>
                </c:pt>
                <c:pt idx="44">
                  <c:v>-1.2476819999999993</c:v>
                </c:pt>
                <c:pt idx="45">
                  <c:v>-1.4254589999999983</c:v>
                </c:pt>
                <c:pt idx="46">
                  <c:v>-1.5804259999999992</c:v>
                </c:pt>
                <c:pt idx="47">
                  <c:v>-1.7722989999999985</c:v>
                </c:pt>
                <c:pt idx="48">
                  <c:v>-1.9700009999999999</c:v>
                </c:pt>
                <c:pt idx="49">
                  <c:v>-2.1976609999999983</c:v>
                </c:pt>
                <c:pt idx="50">
                  <c:v>-2.4003629999999987</c:v>
                </c:pt>
                <c:pt idx="51">
                  <c:v>-2.6655089999999984</c:v>
                </c:pt>
                <c:pt idx="52">
                  <c:v>-2.960068999999999</c:v>
                </c:pt>
                <c:pt idx="53">
                  <c:v>-3.2716699999999985</c:v>
                </c:pt>
                <c:pt idx="54">
                  <c:v>-3.6162189999999992</c:v>
                </c:pt>
                <c:pt idx="55">
                  <c:v>-3.992875999999999</c:v>
                </c:pt>
                <c:pt idx="56">
                  <c:v>-4.4107919999999989</c:v>
                </c:pt>
                <c:pt idx="57">
                  <c:v>-4.7989439999999988</c:v>
                </c:pt>
                <c:pt idx="58">
                  <c:v>-5.2618519999999993</c:v>
                </c:pt>
                <c:pt idx="59">
                  <c:v>-5.708774</c:v>
                </c:pt>
                <c:pt idx="60">
                  <c:v>-6.2357099999999992</c:v>
                </c:pt>
                <c:pt idx="61">
                  <c:v>-6.743014999999998</c:v>
                </c:pt>
                <c:pt idx="62">
                  <c:v>-7.347467</c:v>
                </c:pt>
                <c:pt idx="63">
                  <c:v>-7.9432729999999996</c:v>
                </c:pt>
                <c:pt idx="64">
                  <c:v>-8.5597440000000002</c:v>
                </c:pt>
                <c:pt idx="65">
                  <c:v>-9.196692999999998</c:v>
                </c:pt>
                <c:pt idx="66">
                  <c:v>-9.8586769999999984</c:v>
                </c:pt>
                <c:pt idx="67">
                  <c:v>-10.521426999999997</c:v>
                </c:pt>
                <c:pt idx="68">
                  <c:v>-11.220127</c:v>
                </c:pt>
                <c:pt idx="69">
                  <c:v>-12.039662999999999</c:v>
                </c:pt>
                <c:pt idx="70">
                  <c:v>-12.909819999999998</c:v>
                </c:pt>
                <c:pt idx="71">
                  <c:v>-13.721017999999999</c:v>
                </c:pt>
                <c:pt idx="72">
                  <c:v>-14.533181999999998</c:v>
                </c:pt>
                <c:pt idx="73">
                  <c:v>-15.410304999999999</c:v>
                </c:pt>
                <c:pt idx="74">
                  <c:v>-16.415414999999996</c:v>
                </c:pt>
                <c:pt idx="75">
                  <c:v>-17.441381</c:v>
                </c:pt>
                <c:pt idx="76">
                  <c:v>-18.658471999999996</c:v>
                </c:pt>
                <c:pt idx="77">
                  <c:v>-20.005817</c:v>
                </c:pt>
                <c:pt idx="78">
                  <c:v>-21.475355</c:v>
                </c:pt>
                <c:pt idx="79">
                  <c:v>-23.059598999999999</c:v>
                </c:pt>
                <c:pt idx="80">
                  <c:v>-25.007111999999999</c:v>
                </c:pt>
                <c:pt idx="81">
                  <c:v>-27.147306</c:v>
                </c:pt>
                <c:pt idx="82">
                  <c:v>-29.620809000000001</c:v>
                </c:pt>
                <c:pt idx="83">
                  <c:v>-32.084845000000001</c:v>
                </c:pt>
                <c:pt idx="84">
                  <c:v>-34.697789999999998</c:v>
                </c:pt>
                <c:pt idx="85">
                  <c:v>-37.406393000000001</c:v>
                </c:pt>
                <c:pt idx="86">
                  <c:v>-40.640405999999999</c:v>
                </c:pt>
                <c:pt idx="87">
                  <c:v>-43.675985000000004</c:v>
                </c:pt>
                <c:pt idx="88">
                  <c:v>-45.243943999999999</c:v>
                </c:pt>
                <c:pt idx="89">
                  <c:v>-44.514868</c:v>
                </c:pt>
                <c:pt idx="90">
                  <c:v>-41.998110000000004</c:v>
                </c:pt>
                <c:pt idx="91">
                  <c:v>-39.436247000000002</c:v>
                </c:pt>
                <c:pt idx="92">
                  <c:v>-37.187330000000003</c:v>
                </c:pt>
                <c:pt idx="93">
                  <c:v>-35.658934000000002</c:v>
                </c:pt>
                <c:pt idx="94">
                  <c:v>-34.379496000000003</c:v>
                </c:pt>
                <c:pt idx="95">
                  <c:v>-33.397859000000004</c:v>
                </c:pt>
                <c:pt idx="96">
                  <c:v>-32.737436000000002</c:v>
                </c:pt>
                <c:pt idx="97">
                  <c:v>-32.213895999999998</c:v>
                </c:pt>
                <c:pt idx="98">
                  <c:v>-31.791418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9-4324-8BCC-67FE79EEC80B}"/>
            </c:ext>
          </c:extLst>
        </c:ser>
        <c:ser>
          <c:idx val="0"/>
          <c:order val="1"/>
          <c:tx>
            <c:v>12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Response'!$S$3:$S$103</c:f>
              <c:numCache>
                <c:formatCode>General</c:formatCode>
                <c:ptCount val="101"/>
                <c:pt idx="0">
                  <c:v>-0.44900950000000073</c:v>
                </c:pt>
                <c:pt idx="1">
                  <c:v>-0.48530150000000027</c:v>
                </c:pt>
                <c:pt idx="2">
                  <c:v>-0.37269450000000148</c:v>
                </c:pt>
                <c:pt idx="3">
                  <c:v>-0.38980750000000164</c:v>
                </c:pt>
                <c:pt idx="4">
                  <c:v>-0.30951950000000039</c:v>
                </c:pt>
                <c:pt idx="5">
                  <c:v>-0.3397705000000002</c:v>
                </c:pt>
                <c:pt idx="6">
                  <c:v>-0.29059750000000051</c:v>
                </c:pt>
                <c:pt idx="7">
                  <c:v>-0.16450310000000101</c:v>
                </c:pt>
                <c:pt idx="8">
                  <c:v>-0.11027910000000141</c:v>
                </c:pt>
                <c:pt idx="9">
                  <c:v>-0.1208506000000007</c:v>
                </c:pt>
                <c:pt idx="10">
                  <c:v>-0.12556460000000058</c:v>
                </c:pt>
                <c:pt idx="11">
                  <c:v>-0.12186340000000051</c:v>
                </c:pt>
                <c:pt idx="12">
                  <c:v>-2.1907800000001032E-2</c:v>
                </c:pt>
                <c:pt idx="13">
                  <c:v>1.8719999999987635E-3</c:v>
                </c:pt>
                <c:pt idx="14">
                  <c:v>1.4837199999998774E-2</c:v>
                </c:pt>
                <c:pt idx="15">
                  <c:v>5.0911899999999122E-2</c:v>
                </c:pt>
                <c:pt idx="16">
                  <c:v>2.4044999999999206E-2</c:v>
                </c:pt>
                <c:pt idx="17">
                  <c:v>-1.5462900000001056E-2</c:v>
                </c:pt>
                <c:pt idx="18">
                  <c:v>-1.5104300000000848E-2</c:v>
                </c:pt>
                <c:pt idx="19">
                  <c:v>-1.3819700000000879E-2</c:v>
                </c:pt>
                <c:pt idx="20">
                  <c:v>1.3962699999998662E-2</c:v>
                </c:pt>
                <c:pt idx="21">
                  <c:v>6.4410999999999774E-3</c:v>
                </c:pt>
                <c:pt idx="22">
                  <c:v>0</c:v>
                </c:pt>
                <c:pt idx="23">
                  <c:v>8.8019999999922049E-4</c:v>
                </c:pt>
                <c:pt idx="24">
                  <c:v>4.1789999999988225E-3</c:v>
                </c:pt>
                <c:pt idx="25">
                  <c:v>-1.8977200000000138E-2</c:v>
                </c:pt>
                <c:pt idx="26">
                  <c:v>4.9599999998761746E-5</c:v>
                </c:pt>
                <c:pt idx="27">
                  <c:v>-1.405050000000152E-2</c:v>
                </c:pt>
                <c:pt idx="28">
                  <c:v>-5.1460300000000458E-2</c:v>
                </c:pt>
                <c:pt idx="29">
                  <c:v>-9.1099800000000286E-2</c:v>
                </c:pt>
                <c:pt idx="30">
                  <c:v>-0.13007170000000023</c:v>
                </c:pt>
                <c:pt idx="31">
                  <c:v>-0.15424350000000153</c:v>
                </c:pt>
                <c:pt idx="32">
                  <c:v>-0.24590780000000123</c:v>
                </c:pt>
                <c:pt idx="33">
                  <c:v>-0.36139250000000089</c:v>
                </c:pt>
                <c:pt idx="34">
                  <c:v>-0.4453825000000009</c:v>
                </c:pt>
                <c:pt idx="35">
                  <c:v>-0.52458450000000134</c:v>
                </c:pt>
                <c:pt idx="36">
                  <c:v>-0.61985650000000092</c:v>
                </c:pt>
                <c:pt idx="37">
                  <c:v>-0.74126750000000108</c:v>
                </c:pt>
                <c:pt idx="38">
                  <c:v>-0.84722350000000013</c:v>
                </c:pt>
                <c:pt idx="39">
                  <c:v>-0.96017050000000026</c:v>
                </c:pt>
                <c:pt idx="40">
                  <c:v>-1.1041715000000014</c:v>
                </c:pt>
                <c:pt idx="41">
                  <c:v>-1.2796675000000004</c:v>
                </c:pt>
                <c:pt idx="42">
                  <c:v>-1.4446275000000011</c:v>
                </c:pt>
                <c:pt idx="43">
                  <c:v>-1.6132245000000012</c:v>
                </c:pt>
                <c:pt idx="44">
                  <c:v>-1.7953435000000013</c:v>
                </c:pt>
                <c:pt idx="45">
                  <c:v>-1.9761495</c:v>
                </c:pt>
                <c:pt idx="46">
                  <c:v>-2.1879905000000015</c:v>
                </c:pt>
                <c:pt idx="47">
                  <c:v>-2.4380485000000007</c:v>
                </c:pt>
                <c:pt idx="48">
                  <c:v>-2.6845325000000013</c:v>
                </c:pt>
                <c:pt idx="49">
                  <c:v>-2.9488685000000014</c:v>
                </c:pt>
                <c:pt idx="50">
                  <c:v>-3.2216335000000011</c:v>
                </c:pt>
                <c:pt idx="51">
                  <c:v>-3.5297485000000002</c:v>
                </c:pt>
                <c:pt idx="52">
                  <c:v>-3.8375765000000008</c:v>
                </c:pt>
                <c:pt idx="53">
                  <c:v>-4.1554345000000001</c:v>
                </c:pt>
                <c:pt idx="54">
                  <c:v>-4.522059500000001</c:v>
                </c:pt>
                <c:pt idx="55">
                  <c:v>-4.8706645000000002</c:v>
                </c:pt>
                <c:pt idx="56">
                  <c:v>-5.2434955000000016</c:v>
                </c:pt>
                <c:pt idx="57">
                  <c:v>-5.6242575000000006</c:v>
                </c:pt>
                <c:pt idx="58">
                  <c:v>-6.0425755000000017</c:v>
                </c:pt>
                <c:pt idx="59">
                  <c:v>-6.4704305000000009</c:v>
                </c:pt>
                <c:pt idx="60">
                  <c:v>-6.9270425000000007</c:v>
                </c:pt>
                <c:pt idx="61">
                  <c:v>-7.4555185000000019</c:v>
                </c:pt>
                <c:pt idx="62">
                  <c:v>-7.9557365000000022</c:v>
                </c:pt>
                <c:pt idx="63">
                  <c:v>-8.5051365000000008</c:v>
                </c:pt>
                <c:pt idx="64">
                  <c:v>-9.0863115000000025</c:v>
                </c:pt>
                <c:pt idx="65">
                  <c:v>-9.7479625000000016</c:v>
                </c:pt>
                <c:pt idx="66">
                  <c:v>-10.415216500000001</c:v>
                </c:pt>
                <c:pt idx="67">
                  <c:v>-11.125980500000002</c:v>
                </c:pt>
                <c:pt idx="68">
                  <c:v>-11.894248500000002</c:v>
                </c:pt>
                <c:pt idx="69">
                  <c:v>-12.666471500000002</c:v>
                </c:pt>
                <c:pt idx="70">
                  <c:v>-13.4687885</c:v>
                </c:pt>
                <c:pt idx="71">
                  <c:v>-14.398695500000001</c:v>
                </c:pt>
                <c:pt idx="72">
                  <c:v>-15.444110500000003</c:v>
                </c:pt>
                <c:pt idx="73">
                  <c:v>-16.5473845</c:v>
                </c:pt>
                <c:pt idx="74">
                  <c:v>-17.704406499999997</c:v>
                </c:pt>
                <c:pt idx="75">
                  <c:v>-18.988536500000002</c:v>
                </c:pt>
                <c:pt idx="76">
                  <c:v>-20.280466500000003</c:v>
                </c:pt>
                <c:pt idx="77">
                  <c:v>-21.657922499999998</c:v>
                </c:pt>
                <c:pt idx="78">
                  <c:v>-23.2035445</c:v>
                </c:pt>
                <c:pt idx="79">
                  <c:v>-24.945182500000001</c:v>
                </c:pt>
                <c:pt idx="80">
                  <c:v>-26.821201500000001</c:v>
                </c:pt>
                <c:pt idx="81">
                  <c:v>-28.824768499999998</c:v>
                </c:pt>
                <c:pt idx="82">
                  <c:v>-31.043453499999998</c:v>
                </c:pt>
                <c:pt idx="83">
                  <c:v>-33.296329499999999</c:v>
                </c:pt>
                <c:pt idx="84">
                  <c:v>-35.674541499999997</c:v>
                </c:pt>
                <c:pt idx="85">
                  <c:v>-37.614402499999997</c:v>
                </c:pt>
                <c:pt idx="86">
                  <c:v>-38.991813499999999</c:v>
                </c:pt>
                <c:pt idx="87">
                  <c:v>-38.992332499999996</c:v>
                </c:pt>
                <c:pt idx="88">
                  <c:v>-38.224437500000001</c:v>
                </c:pt>
                <c:pt idx="89">
                  <c:v>-36.7053145</c:v>
                </c:pt>
                <c:pt idx="90">
                  <c:v>-35.361751499999997</c:v>
                </c:pt>
                <c:pt idx="91">
                  <c:v>-34.1400565</c:v>
                </c:pt>
                <c:pt idx="92">
                  <c:v>-33.208782499999998</c:v>
                </c:pt>
                <c:pt idx="93">
                  <c:v>-32.258579499999996</c:v>
                </c:pt>
                <c:pt idx="94">
                  <c:v>-31.428852499999998</c:v>
                </c:pt>
                <c:pt idx="95">
                  <c:v>-30.794303499999998</c:v>
                </c:pt>
                <c:pt idx="96">
                  <c:v>-30.455280500000001</c:v>
                </c:pt>
                <c:pt idx="97">
                  <c:v>-30.129135499999997</c:v>
                </c:pt>
                <c:pt idx="98">
                  <c:v>-29.811260499999996</c:v>
                </c:pt>
                <c:pt idx="99">
                  <c:v>-22.279871499999999</c:v>
                </c:pt>
                <c:pt idx="100">
                  <c:v>-14.914186500000001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9-4324-8BCC-67FE79EE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4272"/>
        <c:axId val="116136192"/>
      </c:scatterChart>
      <c:valAx>
        <c:axId val="116134272"/>
        <c:scaling>
          <c:orientation val="minMax"/>
          <c:max val="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16136192"/>
        <c:crosses val="autoZero"/>
        <c:crossBetween val="midCat"/>
        <c:majorUnit val="0.5"/>
      </c:valAx>
      <c:valAx>
        <c:axId val="116136192"/>
        <c:scaling>
          <c:orientation val="minMax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13427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RL-LSLO 12 GHz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Response'!$J$3:$J$103</c:f>
              <c:numCache>
                <c:formatCode>General</c:formatCode>
                <c:ptCount val="101"/>
                <c:pt idx="0">
                  <c:v>-18.883210999999999</c:v>
                </c:pt>
                <c:pt idx="1">
                  <c:v>-18.982804999999999</c:v>
                </c:pt>
                <c:pt idx="2">
                  <c:v>-19.028127999999999</c:v>
                </c:pt>
                <c:pt idx="3">
                  <c:v>-18.999186999999999</c:v>
                </c:pt>
                <c:pt idx="4">
                  <c:v>-19.142208</c:v>
                </c:pt>
                <c:pt idx="5">
                  <c:v>-19.172156999999999</c:v>
                </c:pt>
                <c:pt idx="6">
                  <c:v>-19.212461000000001</c:v>
                </c:pt>
                <c:pt idx="7">
                  <c:v>-19.473253</c:v>
                </c:pt>
                <c:pt idx="8">
                  <c:v>-20.181873</c:v>
                </c:pt>
                <c:pt idx="9">
                  <c:v>-20.64669</c:v>
                </c:pt>
                <c:pt idx="10">
                  <c:v>-20.964497000000001</c:v>
                </c:pt>
                <c:pt idx="11">
                  <c:v>-21.433819</c:v>
                </c:pt>
                <c:pt idx="12">
                  <c:v>-22.134391999999998</c:v>
                </c:pt>
                <c:pt idx="13">
                  <c:v>-22.250948000000001</c:v>
                </c:pt>
                <c:pt idx="14">
                  <c:v>-22.219397000000001</c:v>
                </c:pt>
                <c:pt idx="15">
                  <c:v>-22.571660999999999</c:v>
                </c:pt>
                <c:pt idx="16">
                  <c:v>-23.355391000000001</c:v>
                </c:pt>
                <c:pt idx="17">
                  <c:v>-23.583922999999999</c:v>
                </c:pt>
                <c:pt idx="18">
                  <c:v>-23.577797</c:v>
                </c:pt>
                <c:pt idx="19">
                  <c:v>-23.667437</c:v>
                </c:pt>
                <c:pt idx="20">
                  <c:v>-24.279555999999999</c:v>
                </c:pt>
                <c:pt idx="21">
                  <c:v>-24.111563</c:v>
                </c:pt>
                <c:pt idx="22">
                  <c:v>-23.647082999999999</c:v>
                </c:pt>
                <c:pt idx="23">
                  <c:v>-23.702341000000001</c:v>
                </c:pt>
                <c:pt idx="24">
                  <c:v>-24.718665999999999</c:v>
                </c:pt>
                <c:pt idx="25">
                  <c:v>-24.890560000000001</c:v>
                </c:pt>
                <c:pt idx="26">
                  <c:v>-24.461213999999998</c:v>
                </c:pt>
                <c:pt idx="27">
                  <c:v>-24.268345</c:v>
                </c:pt>
                <c:pt idx="28">
                  <c:v>-24.614815</c:v>
                </c:pt>
                <c:pt idx="29">
                  <c:v>-23.972857000000001</c:v>
                </c:pt>
                <c:pt idx="30">
                  <c:v>-22.954515000000001</c:v>
                </c:pt>
                <c:pt idx="31">
                  <c:v>-22.266884000000001</c:v>
                </c:pt>
                <c:pt idx="32">
                  <c:v>-22.164351</c:v>
                </c:pt>
                <c:pt idx="33">
                  <c:v>-21.468465999999999</c:v>
                </c:pt>
                <c:pt idx="34">
                  <c:v>-20.424873000000002</c:v>
                </c:pt>
                <c:pt idx="35">
                  <c:v>-19.675518</c:v>
                </c:pt>
                <c:pt idx="36">
                  <c:v>-19.420953999999998</c:v>
                </c:pt>
                <c:pt idx="37">
                  <c:v>-18.770610999999999</c:v>
                </c:pt>
                <c:pt idx="38">
                  <c:v>-17.551987</c:v>
                </c:pt>
                <c:pt idx="39">
                  <c:v>-16.657710999999999</c:v>
                </c:pt>
                <c:pt idx="40">
                  <c:v>-16.056957000000001</c:v>
                </c:pt>
                <c:pt idx="41">
                  <c:v>-15.159420000000001</c:v>
                </c:pt>
                <c:pt idx="42">
                  <c:v>-13.92883</c:v>
                </c:pt>
                <c:pt idx="43">
                  <c:v>-13.060719000000001</c:v>
                </c:pt>
                <c:pt idx="44">
                  <c:v>-12.398053000000001</c:v>
                </c:pt>
                <c:pt idx="45">
                  <c:v>-11.541248</c:v>
                </c:pt>
                <c:pt idx="46">
                  <c:v>-10.639027</c:v>
                </c:pt>
                <c:pt idx="47">
                  <c:v>-9.9961958000000006</c:v>
                </c:pt>
                <c:pt idx="48">
                  <c:v>-9.5004147999999997</c:v>
                </c:pt>
                <c:pt idx="49">
                  <c:v>-8.8567762000000005</c:v>
                </c:pt>
                <c:pt idx="50">
                  <c:v>-8.1930084000000001</c:v>
                </c:pt>
                <c:pt idx="51">
                  <c:v>-7.6886368000000003</c:v>
                </c:pt>
                <c:pt idx="52">
                  <c:v>-7.2115482999999996</c:v>
                </c:pt>
                <c:pt idx="53">
                  <c:v>-6.6707391999999999</c:v>
                </c:pt>
                <c:pt idx="54">
                  <c:v>-6.1577605999999996</c:v>
                </c:pt>
                <c:pt idx="55">
                  <c:v>-5.7602687000000001</c:v>
                </c:pt>
                <c:pt idx="56">
                  <c:v>-5.3764576999999996</c:v>
                </c:pt>
                <c:pt idx="57">
                  <c:v>-4.9854589000000002</c:v>
                </c:pt>
                <c:pt idx="58">
                  <c:v>-4.6445445999999997</c:v>
                </c:pt>
                <c:pt idx="59">
                  <c:v>-4.3680830000000004</c:v>
                </c:pt>
                <c:pt idx="60">
                  <c:v>-4.1120839</c:v>
                </c:pt>
                <c:pt idx="61">
                  <c:v>-3.8573298</c:v>
                </c:pt>
                <c:pt idx="62">
                  <c:v>-3.6550189999999998</c:v>
                </c:pt>
                <c:pt idx="63">
                  <c:v>-3.4772748999999998</c:v>
                </c:pt>
                <c:pt idx="64">
                  <c:v>-3.3116604999999999</c:v>
                </c:pt>
                <c:pt idx="65">
                  <c:v>-3.1553388</c:v>
                </c:pt>
                <c:pt idx="66">
                  <c:v>-3.0282686000000001</c:v>
                </c:pt>
                <c:pt idx="67">
                  <c:v>-2.9115964999999999</c:v>
                </c:pt>
                <c:pt idx="68">
                  <c:v>-2.8031554000000001</c:v>
                </c:pt>
                <c:pt idx="69">
                  <c:v>-2.709336</c:v>
                </c:pt>
                <c:pt idx="70">
                  <c:v>-2.6273743999999999</c:v>
                </c:pt>
                <c:pt idx="71">
                  <c:v>-2.5537062000000001</c:v>
                </c:pt>
                <c:pt idx="72">
                  <c:v>-2.4862931000000001</c:v>
                </c:pt>
                <c:pt idx="73">
                  <c:v>-2.4324886999999999</c:v>
                </c:pt>
                <c:pt idx="74">
                  <c:v>-2.3848817000000002</c:v>
                </c:pt>
                <c:pt idx="75">
                  <c:v>-2.3391725999999999</c:v>
                </c:pt>
                <c:pt idx="76">
                  <c:v>-2.2966875999999998</c:v>
                </c:pt>
                <c:pt idx="77">
                  <c:v>-2.2655981000000001</c:v>
                </c:pt>
                <c:pt idx="78">
                  <c:v>-2.2322337999999999</c:v>
                </c:pt>
                <c:pt idx="79">
                  <c:v>-2.2031841000000001</c:v>
                </c:pt>
                <c:pt idx="80">
                  <c:v>-2.1802659000000002</c:v>
                </c:pt>
                <c:pt idx="81">
                  <c:v>-2.1578591</c:v>
                </c:pt>
                <c:pt idx="82">
                  <c:v>-2.1385722</c:v>
                </c:pt>
                <c:pt idx="83">
                  <c:v>-2.1209517</c:v>
                </c:pt>
                <c:pt idx="84">
                  <c:v>-2.1057746000000002</c:v>
                </c:pt>
                <c:pt idx="85">
                  <c:v>-2.0918771999999999</c:v>
                </c:pt>
                <c:pt idx="86">
                  <c:v>-2.0797503000000002</c:v>
                </c:pt>
                <c:pt idx="87">
                  <c:v>-2.0631892999999999</c:v>
                </c:pt>
                <c:pt idx="88">
                  <c:v>-2.0557667999999998</c:v>
                </c:pt>
                <c:pt idx="89">
                  <c:v>-2.043828</c:v>
                </c:pt>
                <c:pt idx="90">
                  <c:v>-2.0330482000000001</c:v>
                </c:pt>
                <c:pt idx="91">
                  <c:v>-2.0318010000000002</c:v>
                </c:pt>
                <c:pt idx="92">
                  <c:v>-2.0259708999999999</c:v>
                </c:pt>
                <c:pt idx="93">
                  <c:v>-2.020715</c:v>
                </c:pt>
                <c:pt idx="94">
                  <c:v>-2.0195713</c:v>
                </c:pt>
                <c:pt idx="95">
                  <c:v>-2.0174810999999999</c:v>
                </c:pt>
                <c:pt idx="96">
                  <c:v>-2.0182741000000002</c:v>
                </c:pt>
                <c:pt idx="97">
                  <c:v>-2.0252892999999998</c:v>
                </c:pt>
                <c:pt idx="98">
                  <c:v>-0.21360298</c:v>
                </c:pt>
                <c:pt idx="99">
                  <c:v>1.5966427000000001</c:v>
                </c:pt>
                <c:pt idx="100">
                  <c:v>3.4049806999999999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A1E-A080-14B740E739BA}"/>
            </c:ext>
          </c:extLst>
        </c:ser>
        <c:ser>
          <c:idx val="0"/>
          <c:order val="1"/>
          <c:tx>
            <c:v>IF RL-LSLO 12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Response'!$T$3:$T$103</c:f>
              <c:numCache>
                <c:formatCode>General</c:formatCode>
                <c:ptCount val="101"/>
                <c:pt idx="0">
                  <c:v>-25.627503999999998</c:v>
                </c:pt>
                <c:pt idx="1">
                  <c:v>-26.875686999999999</c:v>
                </c:pt>
                <c:pt idx="2">
                  <c:v>-27.653419</c:v>
                </c:pt>
                <c:pt idx="3">
                  <c:v>-28.344231000000001</c:v>
                </c:pt>
                <c:pt idx="4">
                  <c:v>-28.659571</c:v>
                </c:pt>
                <c:pt idx="5">
                  <c:v>-28.044739</c:v>
                </c:pt>
                <c:pt idx="6">
                  <c:v>-26.339188</c:v>
                </c:pt>
                <c:pt idx="7">
                  <c:v>-25.112252999999999</c:v>
                </c:pt>
                <c:pt idx="8">
                  <c:v>-23.712790999999999</c:v>
                </c:pt>
                <c:pt idx="9">
                  <c:v>-22.357309000000001</c:v>
                </c:pt>
                <c:pt idx="10">
                  <c:v>-21.307736999999999</c:v>
                </c:pt>
                <c:pt idx="11">
                  <c:v>-20.624428000000002</c:v>
                </c:pt>
                <c:pt idx="12">
                  <c:v>-19.677866000000002</c:v>
                </c:pt>
                <c:pt idx="13">
                  <c:v>-18.703507999999999</c:v>
                </c:pt>
                <c:pt idx="14">
                  <c:v>-17.871732999999999</c:v>
                </c:pt>
                <c:pt idx="15">
                  <c:v>-17.124796</c:v>
                </c:pt>
                <c:pt idx="16">
                  <c:v>-16.301127999999999</c:v>
                </c:pt>
                <c:pt idx="17">
                  <c:v>-15.559939</c:v>
                </c:pt>
                <c:pt idx="18">
                  <c:v>-15.082158</c:v>
                </c:pt>
                <c:pt idx="19">
                  <c:v>-14.735352000000001</c:v>
                </c:pt>
                <c:pt idx="20">
                  <c:v>-14.253795999999999</c:v>
                </c:pt>
                <c:pt idx="21">
                  <c:v>-13.76225</c:v>
                </c:pt>
                <c:pt idx="22">
                  <c:v>-13.470712000000001</c:v>
                </c:pt>
                <c:pt idx="23">
                  <c:v>-13.272024</c:v>
                </c:pt>
                <c:pt idx="24">
                  <c:v>-12.962667</c:v>
                </c:pt>
                <c:pt idx="25">
                  <c:v>-12.719046000000001</c:v>
                </c:pt>
                <c:pt idx="26">
                  <c:v>-12.707087</c:v>
                </c:pt>
                <c:pt idx="27">
                  <c:v>-12.853211</c:v>
                </c:pt>
                <c:pt idx="28">
                  <c:v>-12.938625</c:v>
                </c:pt>
                <c:pt idx="29">
                  <c:v>-13.106229000000001</c:v>
                </c:pt>
                <c:pt idx="30">
                  <c:v>-13.446254</c:v>
                </c:pt>
                <c:pt idx="31">
                  <c:v>-13.903791999999999</c:v>
                </c:pt>
                <c:pt idx="32">
                  <c:v>-14.194057000000001</c:v>
                </c:pt>
                <c:pt idx="33">
                  <c:v>-14.341968</c:v>
                </c:pt>
                <c:pt idx="34">
                  <c:v>-14.439971999999999</c:v>
                </c:pt>
                <c:pt idx="35">
                  <c:v>-14.500094000000001</c:v>
                </c:pt>
                <c:pt idx="36">
                  <c:v>-14.345245999999999</c:v>
                </c:pt>
                <c:pt idx="37">
                  <c:v>-13.954784999999999</c:v>
                </c:pt>
                <c:pt idx="38">
                  <c:v>-13.520061</c:v>
                </c:pt>
                <c:pt idx="39">
                  <c:v>-13.145956999999999</c:v>
                </c:pt>
                <c:pt idx="40">
                  <c:v>-12.599425</c:v>
                </c:pt>
                <c:pt idx="41">
                  <c:v>-11.869192999999999</c:v>
                </c:pt>
                <c:pt idx="42">
                  <c:v>-11.223636000000001</c:v>
                </c:pt>
                <c:pt idx="43">
                  <c:v>-10.718303000000001</c:v>
                </c:pt>
                <c:pt idx="44">
                  <c:v>-10.084474</c:v>
                </c:pt>
                <c:pt idx="45">
                  <c:v>-9.3686123000000006</c:v>
                </c:pt>
                <c:pt idx="46">
                  <c:v>-8.8219975999999996</c:v>
                </c:pt>
                <c:pt idx="47">
                  <c:v>-8.3401375000000009</c:v>
                </c:pt>
                <c:pt idx="48">
                  <c:v>-7.7763152</c:v>
                </c:pt>
                <c:pt idx="49">
                  <c:v>-7.2405971999999998</c:v>
                </c:pt>
                <c:pt idx="50">
                  <c:v>-6.8384910000000003</c:v>
                </c:pt>
                <c:pt idx="51">
                  <c:v>-6.4444919000000001</c:v>
                </c:pt>
                <c:pt idx="52">
                  <c:v>-6.0378546999999996</c:v>
                </c:pt>
                <c:pt idx="53">
                  <c:v>-5.6950946</c:v>
                </c:pt>
                <c:pt idx="54">
                  <c:v>-5.4027190000000003</c:v>
                </c:pt>
                <c:pt idx="55">
                  <c:v>-5.1139669000000003</c:v>
                </c:pt>
                <c:pt idx="56">
                  <c:v>-4.8319292000000003</c:v>
                </c:pt>
                <c:pt idx="57">
                  <c:v>-4.5919489999999996</c:v>
                </c:pt>
                <c:pt idx="58">
                  <c:v>-4.3774939000000002</c:v>
                </c:pt>
                <c:pt idx="59">
                  <c:v>-4.1532273000000002</c:v>
                </c:pt>
                <c:pt idx="60">
                  <c:v>-3.9510418999999999</c:v>
                </c:pt>
                <c:pt idx="61">
                  <c:v>-3.7693688999999999</c:v>
                </c:pt>
                <c:pt idx="62">
                  <c:v>-3.6017036</c:v>
                </c:pt>
                <c:pt idx="63">
                  <c:v>-3.4310166999999998</c:v>
                </c:pt>
                <c:pt idx="64">
                  <c:v>-3.2843081999999999</c:v>
                </c:pt>
                <c:pt idx="65">
                  <c:v>-3.1509073000000001</c:v>
                </c:pt>
                <c:pt idx="66">
                  <c:v>-3.0263057</c:v>
                </c:pt>
                <c:pt idx="67">
                  <c:v>-2.9047831999999998</c:v>
                </c:pt>
                <c:pt idx="68">
                  <c:v>-2.7996235</c:v>
                </c:pt>
                <c:pt idx="69">
                  <c:v>-2.7024932000000002</c:v>
                </c:pt>
                <c:pt idx="70">
                  <c:v>-2.6132618999999999</c:v>
                </c:pt>
                <c:pt idx="71">
                  <c:v>-2.5342099999999999</c:v>
                </c:pt>
                <c:pt idx="72">
                  <c:v>-2.4649947000000001</c:v>
                </c:pt>
                <c:pt idx="73">
                  <c:v>-2.40361</c:v>
                </c:pt>
                <c:pt idx="74">
                  <c:v>-2.3482077000000001</c:v>
                </c:pt>
                <c:pt idx="75">
                  <c:v>-2.3008304000000002</c:v>
                </c:pt>
                <c:pt idx="76">
                  <c:v>-2.2563202000000002</c:v>
                </c:pt>
                <c:pt idx="77">
                  <c:v>-2.2185744999999999</c:v>
                </c:pt>
                <c:pt idx="78">
                  <c:v>-2.1868832</c:v>
                </c:pt>
                <c:pt idx="79">
                  <c:v>-2.1598318000000001</c:v>
                </c:pt>
                <c:pt idx="80">
                  <c:v>-2.1364071</c:v>
                </c:pt>
                <c:pt idx="81">
                  <c:v>-2.1172494999999998</c:v>
                </c:pt>
                <c:pt idx="82">
                  <c:v>-2.0993173000000001</c:v>
                </c:pt>
                <c:pt idx="83">
                  <c:v>-2.0814265999999999</c:v>
                </c:pt>
                <c:pt idx="84">
                  <c:v>-2.0647726</c:v>
                </c:pt>
                <c:pt idx="85">
                  <c:v>-2.0478103000000001</c:v>
                </c:pt>
                <c:pt idx="86">
                  <c:v>-2.0309224000000001</c:v>
                </c:pt>
                <c:pt idx="87">
                  <c:v>-2.0156046999999999</c:v>
                </c:pt>
                <c:pt idx="88">
                  <c:v>-2.0010753000000001</c:v>
                </c:pt>
                <c:pt idx="89">
                  <c:v>-1.9879165000000001</c:v>
                </c:pt>
                <c:pt idx="90">
                  <c:v>-1.9770178</c:v>
                </c:pt>
                <c:pt idx="91">
                  <c:v>-1.9681491</c:v>
                </c:pt>
                <c:pt idx="92">
                  <c:v>-1.9613267999999999</c:v>
                </c:pt>
                <c:pt idx="93">
                  <c:v>-1.9564208000000001</c:v>
                </c:pt>
                <c:pt idx="94">
                  <c:v>-1.9527346000000001</c:v>
                </c:pt>
                <c:pt idx="95">
                  <c:v>-1.9497366</c:v>
                </c:pt>
                <c:pt idx="96">
                  <c:v>-1.9507066</c:v>
                </c:pt>
                <c:pt idx="97">
                  <c:v>-1.9521474000000001</c:v>
                </c:pt>
                <c:pt idx="98">
                  <c:v>-1.8297013</c:v>
                </c:pt>
                <c:pt idx="99">
                  <c:v>-1.7082636</c:v>
                </c:pt>
                <c:pt idx="100">
                  <c:v>-1.5869466999999999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B-4A1E-A080-14B740E7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3936"/>
        <c:axId val="116274304"/>
      </c:scatterChart>
      <c:valAx>
        <c:axId val="116263936"/>
        <c:scaling>
          <c:orientation val="minMax"/>
          <c:max val="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274304"/>
        <c:crosses val="autoZero"/>
        <c:crossBetween val="midCat"/>
        <c:majorUnit val="0.5"/>
      </c:valAx>
      <c:valAx>
        <c:axId val="11627430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26393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476905933427924"/>
          <c:y val="0.69222826154426986"/>
          <c:w val="0.51389494002361769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-32.413218999999998</c:v>
                </c:pt>
                <c:pt idx="1">
                  <c:v>-32.291739999999997</c:v>
                </c:pt>
                <c:pt idx="2">
                  <c:v>-32.280403</c:v>
                </c:pt>
                <c:pt idx="3">
                  <c:v>-32.271194000000001</c:v>
                </c:pt>
                <c:pt idx="4">
                  <c:v>-32.196658999999997</c:v>
                </c:pt>
                <c:pt idx="5">
                  <c:v>-32.111033999999997</c:v>
                </c:pt>
                <c:pt idx="6">
                  <c:v>-32.286434</c:v>
                </c:pt>
                <c:pt idx="7">
                  <c:v>-32.332980999999997</c:v>
                </c:pt>
                <c:pt idx="8">
                  <c:v>-32.449264999999997</c:v>
                </c:pt>
                <c:pt idx="9">
                  <c:v>-32.737782000000003</c:v>
                </c:pt>
                <c:pt idx="10">
                  <c:v>-33.062710000000003</c:v>
                </c:pt>
                <c:pt idx="11">
                  <c:v>-33.410088000000002</c:v>
                </c:pt>
                <c:pt idx="12">
                  <c:v>-33.790359000000002</c:v>
                </c:pt>
                <c:pt idx="13">
                  <c:v>-34.234451</c:v>
                </c:pt>
                <c:pt idx="14">
                  <c:v>-34.608727000000002</c:v>
                </c:pt>
                <c:pt idx="15">
                  <c:v>-35.078785000000003</c:v>
                </c:pt>
                <c:pt idx="16">
                  <c:v>-35.504188999999997</c:v>
                </c:pt>
                <c:pt idx="17">
                  <c:v>-35.936905000000003</c:v>
                </c:pt>
                <c:pt idx="18">
                  <c:v>-36.393630999999999</c:v>
                </c:pt>
                <c:pt idx="19">
                  <c:v>-36.846755999999999</c:v>
                </c:pt>
                <c:pt idx="20">
                  <c:v>-37.378399000000002</c:v>
                </c:pt>
                <c:pt idx="21">
                  <c:v>-37.858479000000003</c:v>
                </c:pt>
                <c:pt idx="22">
                  <c:v>-38.441467000000003</c:v>
                </c:pt>
                <c:pt idx="23">
                  <c:v>-38.996524999999998</c:v>
                </c:pt>
                <c:pt idx="24">
                  <c:v>-39.562721000000003</c:v>
                </c:pt>
                <c:pt idx="25">
                  <c:v>-40.121448999999998</c:v>
                </c:pt>
                <c:pt idx="26">
                  <c:v>-40.679493000000001</c:v>
                </c:pt>
                <c:pt idx="27">
                  <c:v>-41.169578999999999</c:v>
                </c:pt>
                <c:pt idx="28">
                  <c:v>-41.685318000000002</c:v>
                </c:pt>
                <c:pt idx="29">
                  <c:v>-42.132632999999998</c:v>
                </c:pt>
                <c:pt idx="30">
                  <c:v>-42.492130000000003</c:v>
                </c:pt>
                <c:pt idx="31">
                  <c:v>-42.929276000000002</c:v>
                </c:pt>
                <c:pt idx="32">
                  <c:v>-43.303913000000001</c:v>
                </c:pt>
                <c:pt idx="33">
                  <c:v>-43.545237999999998</c:v>
                </c:pt>
                <c:pt idx="34">
                  <c:v>-44.185459000000002</c:v>
                </c:pt>
                <c:pt idx="35">
                  <c:v>-44.661456999999999</c:v>
                </c:pt>
                <c:pt idx="36">
                  <c:v>-45.101177</c:v>
                </c:pt>
                <c:pt idx="37">
                  <c:v>-45.723934</c:v>
                </c:pt>
                <c:pt idx="38">
                  <c:v>-46.222580000000001</c:v>
                </c:pt>
                <c:pt idx="39">
                  <c:v>-46.635531999999998</c:v>
                </c:pt>
                <c:pt idx="40">
                  <c:v>-46.865875000000003</c:v>
                </c:pt>
                <c:pt idx="41">
                  <c:v>-47.173648999999997</c:v>
                </c:pt>
                <c:pt idx="42">
                  <c:v>-47.282330000000002</c:v>
                </c:pt>
                <c:pt idx="43">
                  <c:v>-47.609141999999999</c:v>
                </c:pt>
                <c:pt idx="44">
                  <c:v>-47.502780999999999</c:v>
                </c:pt>
                <c:pt idx="45">
                  <c:v>-47.639491999999997</c:v>
                </c:pt>
                <c:pt idx="46">
                  <c:v>-47.785907999999999</c:v>
                </c:pt>
                <c:pt idx="47">
                  <c:v>-47.546405999999998</c:v>
                </c:pt>
                <c:pt idx="48">
                  <c:v>-47.484802000000002</c:v>
                </c:pt>
                <c:pt idx="49">
                  <c:v>-47.311233999999999</c:v>
                </c:pt>
                <c:pt idx="50">
                  <c:v>-47.382548999999997</c:v>
                </c:pt>
                <c:pt idx="51">
                  <c:v>-47.084293000000002</c:v>
                </c:pt>
                <c:pt idx="52">
                  <c:v>-47.199866999999998</c:v>
                </c:pt>
                <c:pt idx="53">
                  <c:v>-47.014481000000004</c:v>
                </c:pt>
                <c:pt idx="54">
                  <c:v>-46.987648</c:v>
                </c:pt>
                <c:pt idx="55">
                  <c:v>-46.753284000000001</c:v>
                </c:pt>
                <c:pt idx="56">
                  <c:v>-46.574249000000002</c:v>
                </c:pt>
                <c:pt idx="57">
                  <c:v>-46.430560999999997</c:v>
                </c:pt>
                <c:pt idx="58">
                  <c:v>-46.247284000000001</c:v>
                </c:pt>
                <c:pt idx="59">
                  <c:v>-46.157969999999999</c:v>
                </c:pt>
                <c:pt idx="60">
                  <c:v>-46.056313000000003</c:v>
                </c:pt>
                <c:pt idx="61">
                  <c:v>-45.827601999999999</c:v>
                </c:pt>
                <c:pt idx="62">
                  <c:v>-45.717789000000003</c:v>
                </c:pt>
                <c:pt idx="63">
                  <c:v>-45.530655000000003</c:v>
                </c:pt>
                <c:pt idx="64">
                  <c:v>-45.517746000000002</c:v>
                </c:pt>
                <c:pt idx="65">
                  <c:v>-45.338371000000002</c:v>
                </c:pt>
                <c:pt idx="66">
                  <c:v>-45.425792999999999</c:v>
                </c:pt>
                <c:pt idx="67">
                  <c:v>-45.250183</c:v>
                </c:pt>
                <c:pt idx="68">
                  <c:v>-45.127968000000003</c:v>
                </c:pt>
                <c:pt idx="69">
                  <c:v>-45.101188999999998</c:v>
                </c:pt>
                <c:pt idx="70">
                  <c:v>-45.017662000000001</c:v>
                </c:pt>
                <c:pt idx="71">
                  <c:v>-45.204757999999998</c:v>
                </c:pt>
                <c:pt idx="72">
                  <c:v>-45.153885000000002</c:v>
                </c:pt>
                <c:pt idx="73">
                  <c:v>-45.406180999999997</c:v>
                </c:pt>
                <c:pt idx="74">
                  <c:v>-45.211353000000003</c:v>
                </c:pt>
                <c:pt idx="75">
                  <c:v>-45.380676000000001</c:v>
                </c:pt>
                <c:pt idx="76">
                  <c:v>-45.400036</c:v>
                </c:pt>
                <c:pt idx="77">
                  <c:v>-45.547767999999998</c:v>
                </c:pt>
                <c:pt idx="78">
                  <c:v>-45.791794000000003</c:v>
                </c:pt>
                <c:pt idx="79">
                  <c:v>-45.925590999999997</c:v>
                </c:pt>
                <c:pt idx="80">
                  <c:v>-46.039135000000002</c:v>
                </c:pt>
                <c:pt idx="81">
                  <c:v>-45.984352000000001</c:v>
                </c:pt>
                <c:pt idx="82">
                  <c:v>-46.169392000000002</c:v>
                </c:pt>
                <c:pt idx="83">
                  <c:v>-45.875473</c:v>
                </c:pt>
                <c:pt idx="84">
                  <c:v>-45.877437999999998</c:v>
                </c:pt>
                <c:pt idx="85">
                  <c:v>-45.733131</c:v>
                </c:pt>
                <c:pt idx="86">
                  <c:v>-45.573425</c:v>
                </c:pt>
                <c:pt idx="87">
                  <c:v>-45.412864999999996</c:v>
                </c:pt>
                <c:pt idx="88">
                  <c:v>-45.284678999999997</c:v>
                </c:pt>
                <c:pt idx="89">
                  <c:v>-45.168018000000004</c:v>
                </c:pt>
                <c:pt idx="90">
                  <c:v>-45.049197999999997</c:v>
                </c:pt>
                <c:pt idx="91">
                  <c:v>-44.995697</c:v>
                </c:pt>
                <c:pt idx="92">
                  <c:v>-44.816986</c:v>
                </c:pt>
                <c:pt idx="93">
                  <c:v>-44.663485999999999</c:v>
                </c:pt>
                <c:pt idx="94">
                  <c:v>-44.162188999999998</c:v>
                </c:pt>
                <c:pt idx="95">
                  <c:v>-43.626747000000002</c:v>
                </c:pt>
                <c:pt idx="96">
                  <c:v>-43.066913999999997</c:v>
                </c:pt>
                <c:pt idx="97">
                  <c:v>-42.289188000000003</c:v>
                </c:pt>
                <c:pt idx="98">
                  <c:v>-41.907558000000002</c:v>
                </c:pt>
                <c:pt idx="99">
                  <c:v>-41.590622000000003</c:v>
                </c:pt>
                <c:pt idx="100">
                  <c:v>-41.122227000000002</c:v>
                </c:pt>
                <c:pt idx="101">
                  <c:v>-40.685642000000001</c:v>
                </c:pt>
                <c:pt idx="102">
                  <c:v>-40.532814000000002</c:v>
                </c:pt>
                <c:pt idx="103">
                  <c:v>-39.783901</c:v>
                </c:pt>
                <c:pt idx="104">
                  <c:v>-39.194538000000001</c:v>
                </c:pt>
                <c:pt idx="105">
                  <c:v>-38.809826000000001</c:v>
                </c:pt>
                <c:pt idx="106">
                  <c:v>-38.248066000000001</c:v>
                </c:pt>
                <c:pt idx="107">
                  <c:v>-37.706772000000001</c:v>
                </c:pt>
                <c:pt idx="108">
                  <c:v>-37.406204000000002</c:v>
                </c:pt>
                <c:pt idx="109">
                  <c:v>-37.115386999999998</c:v>
                </c:pt>
                <c:pt idx="110">
                  <c:v>-36.562004000000002</c:v>
                </c:pt>
                <c:pt idx="111">
                  <c:v>-36.162132</c:v>
                </c:pt>
                <c:pt idx="112">
                  <c:v>-35.531410000000001</c:v>
                </c:pt>
                <c:pt idx="113">
                  <c:v>-34.737788999999999</c:v>
                </c:pt>
                <c:pt idx="114">
                  <c:v>-34.001801</c:v>
                </c:pt>
                <c:pt idx="115">
                  <c:v>-33.526062000000003</c:v>
                </c:pt>
                <c:pt idx="116">
                  <c:v>-33.014862000000001</c:v>
                </c:pt>
                <c:pt idx="117">
                  <c:v>-32.581104000000003</c:v>
                </c:pt>
                <c:pt idx="118">
                  <c:v>-32.327140999999997</c:v>
                </c:pt>
                <c:pt idx="119">
                  <c:v>-31.950821000000001</c:v>
                </c:pt>
                <c:pt idx="120">
                  <c:v>-31.124451000000001</c:v>
                </c:pt>
                <c:pt idx="121">
                  <c:v>-30.527083999999999</c:v>
                </c:pt>
                <c:pt idx="122">
                  <c:v>-30.148721999999999</c:v>
                </c:pt>
                <c:pt idx="123">
                  <c:v>-29.721938999999999</c:v>
                </c:pt>
                <c:pt idx="124">
                  <c:v>-29.388342000000002</c:v>
                </c:pt>
                <c:pt idx="125">
                  <c:v>-29.492929</c:v>
                </c:pt>
                <c:pt idx="126">
                  <c:v>-29.280989000000002</c:v>
                </c:pt>
                <c:pt idx="127">
                  <c:v>-29.001111999999999</c:v>
                </c:pt>
                <c:pt idx="128">
                  <c:v>-28.716272</c:v>
                </c:pt>
                <c:pt idx="129">
                  <c:v>-28.343371999999999</c:v>
                </c:pt>
                <c:pt idx="130">
                  <c:v>-28.043780999999999</c:v>
                </c:pt>
                <c:pt idx="131">
                  <c:v>-27.792973</c:v>
                </c:pt>
                <c:pt idx="132">
                  <c:v>-27.548249999999999</c:v>
                </c:pt>
                <c:pt idx="133">
                  <c:v>-27.369122999999998</c:v>
                </c:pt>
                <c:pt idx="134">
                  <c:v>-27.131512000000001</c:v>
                </c:pt>
                <c:pt idx="135">
                  <c:v>-26.739360999999999</c:v>
                </c:pt>
                <c:pt idx="136">
                  <c:v>-26.676397000000001</c:v>
                </c:pt>
                <c:pt idx="137">
                  <c:v>-26.545078</c:v>
                </c:pt>
                <c:pt idx="138">
                  <c:v>-26.497076</c:v>
                </c:pt>
                <c:pt idx="139">
                  <c:v>-26.655598000000001</c:v>
                </c:pt>
                <c:pt idx="140">
                  <c:v>-26.674305</c:v>
                </c:pt>
                <c:pt idx="141">
                  <c:v>-26.473580999999999</c:v>
                </c:pt>
                <c:pt idx="142">
                  <c:v>-25.876121999999999</c:v>
                </c:pt>
                <c:pt idx="143">
                  <c:v>-25.496109000000001</c:v>
                </c:pt>
                <c:pt idx="144">
                  <c:v>-25.423428000000001</c:v>
                </c:pt>
                <c:pt idx="145">
                  <c:v>-25.475292</c:v>
                </c:pt>
                <c:pt idx="146">
                  <c:v>-25.455916999999999</c:v>
                </c:pt>
                <c:pt idx="147">
                  <c:v>-25.897819999999999</c:v>
                </c:pt>
                <c:pt idx="148">
                  <c:v>-26.178549</c:v>
                </c:pt>
                <c:pt idx="149">
                  <c:v>-26.009329000000001</c:v>
                </c:pt>
                <c:pt idx="150">
                  <c:v>-25.972479</c:v>
                </c:pt>
                <c:pt idx="151">
                  <c:v>-26.140726000000001</c:v>
                </c:pt>
                <c:pt idx="152">
                  <c:v>-26.1999</c:v>
                </c:pt>
                <c:pt idx="153">
                  <c:v>-26.246231000000002</c:v>
                </c:pt>
                <c:pt idx="154">
                  <c:v>-26.628844999999998</c:v>
                </c:pt>
                <c:pt idx="155">
                  <c:v>-27.038440999999999</c:v>
                </c:pt>
                <c:pt idx="156">
                  <c:v>-27.241994999999999</c:v>
                </c:pt>
                <c:pt idx="157">
                  <c:v>-27.651527000000002</c:v>
                </c:pt>
                <c:pt idx="158">
                  <c:v>-27.455839000000001</c:v>
                </c:pt>
                <c:pt idx="159">
                  <c:v>-27.527424</c:v>
                </c:pt>
                <c:pt idx="160">
                  <c:v>-27.655536999999999</c:v>
                </c:pt>
                <c:pt idx="161">
                  <c:v>-27.857983000000001</c:v>
                </c:pt>
                <c:pt idx="162">
                  <c:v>-28.017441000000002</c:v>
                </c:pt>
                <c:pt idx="163">
                  <c:v>-28.713051</c:v>
                </c:pt>
                <c:pt idx="164">
                  <c:v>-28.799810000000001</c:v>
                </c:pt>
                <c:pt idx="165">
                  <c:v>-29.078741000000001</c:v>
                </c:pt>
                <c:pt idx="166">
                  <c:v>-29.368668</c:v>
                </c:pt>
                <c:pt idx="167">
                  <c:v>-29.556093000000001</c:v>
                </c:pt>
                <c:pt idx="168">
                  <c:v>-29.701359</c:v>
                </c:pt>
                <c:pt idx="169">
                  <c:v>-29.530232999999999</c:v>
                </c:pt>
                <c:pt idx="170">
                  <c:v>-29.796085000000001</c:v>
                </c:pt>
                <c:pt idx="171">
                  <c:v>-30.087679000000001</c:v>
                </c:pt>
                <c:pt idx="172">
                  <c:v>-30.296952999999998</c:v>
                </c:pt>
                <c:pt idx="173">
                  <c:v>-30.748697</c:v>
                </c:pt>
                <c:pt idx="174">
                  <c:v>-32.135246000000002</c:v>
                </c:pt>
                <c:pt idx="175">
                  <c:v>-32.689673999999997</c:v>
                </c:pt>
                <c:pt idx="176">
                  <c:v>-33.54665</c:v>
                </c:pt>
                <c:pt idx="177">
                  <c:v>-34.906844999999997</c:v>
                </c:pt>
                <c:pt idx="178">
                  <c:v>-36.072780999999999</c:v>
                </c:pt>
                <c:pt idx="179">
                  <c:v>-37.048636999999999</c:v>
                </c:pt>
                <c:pt idx="180">
                  <c:v>-38.728648999999997</c:v>
                </c:pt>
                <c:pt idx="181">
                  <c:v>-40.306975999999999</c:v>
                </c:pt>
                <c:pt idx="182">
                  <c:v>-42.173878000000002</c:v>
                </c:pt>
                <c:pt idx="183">
                  <c:v>-44.268008999999999</c:v>
                </c:pt>
                <c:pt idx="184">
                  <c:v>-45.719920999999999</c:v>
                </c:pt>
                <c:pt idx="185">
                  <c:v>-45.922606999999999</c:v>
                </c:pt>
                <c:pt idx="186">
                  <c:v>-45.338551000000002</c:v>
                </c:pt>
                <c:pt idx="187">
                  <c:v>-43.412936999999999</c:v>
                </c:pt>
                <c:pt idx="188">
                  <c:v>-40.642746000000002</c:v>
                </c:pt>
                <c:pt idx="189">
                  <c:v>-37.957577000000001</c:v>
                </c:pt>
                <c:pt idx="190">
                  <c:v>-35.444485</c:v>
                </c:pt>
                <c:pt idx="191">
                  <c:v>-33.294074999999999</c:v>
                </c:pt>
                <c:pt idx="192">
                  <c:v>-31.605854000000001</c:v>
                </c:pt>
                <c:pt idx="193">
                  <c:v>-30.243015</c:v>
                </c:pt>
                <c:pt idx="194">
                  <c:v>-29.030913999999999</c:v>
                </c:pt>
                <c:pt idx="195">
                  <c:v>-28.107737</c:v>
                </c:pt>
                <c:pt idx="196">
                  <c:v>-27.194416</c:v>
                </c:pt>
                <c:pt idx="197">
                  <c:v>-26.366184000000001</c:v>
                </c:pt>
                <c:pt idx="198">
                  <c:v>-25.664061</c:v>
                </c:pt>
                <c:pt idx="199">
                  <c:v>-25.087337000000002</c:v>
                </c:pt>
                <c:pt idx="200">
                  <c:v>-24.699611999999998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6-407A-A578-F0807B1A2F67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-44.534775000000003</c:v>
                </c:pt>
                <c:pt idx="1">
                  <c:v>-43.864505999999999</c:v>
                </c:pt>
                <c:pt idx="2">
                  <c:v>-42.926437</c:v>
                </c:pt>
                <c:pt idx="3">
                  <c:v>-41.826946</c:v>
                </c:pt>
                <c:pt idx="4">
                  <c:v>-41.418273999999997</c:v>
                </c:pt>
                <c:pt idx="5">
                  <c:v>-40.288066999999998</c:v>
                </c:pt>
                <c:pt idx="6">
                  <c:v>-39.306049000000002</c:v>
                </c:pt>
                <c:pt idx="7">
                  <c:v>-38.613028999999997</c:v>
                </c:pt>
                <c:pt idx="8">
                  <c:v>-37.816966999999998</c:v>
                </c:pt>
                <c:pt idx="9">
                  <c:v>-36.660198000000001</c:v>
                </c:pt>
                <c:pt idx="10">
                  <c:v>-35.640301000000001</c:v>
                </c:pt>
                <c:pt idx="11">
                  <c:v>-34.924388999999998</c:v>
                </c:pt>
                <c:pt idx="12">
                  <c:v>-33.893059000000001</c:v>
                </c:pt>
                <c:pt idx="13">
                  <c:v>-33.025536000000002</c:v>
                </c:pt>
                <c:pt idx="14">
                  <c:v>-32.278595000000003</c:v>
                </c:pt>
                <c:pt idx="15">
                  <c:v>-31.616454999999998</c:v>
                </c:pt>
                <c:pt idx="16">
                  <c:v>-30.841595000000002</c:v>
                </c:pt>
                <c:pt idx="17">
                  <c:v>-30.209139</c:v>
                </c:pt>
                <c:pt idx="18">
                  <c:v>-29.675854000000001</c:v>
                </c:pt>
                <c:pt idx="19">
                  <c:v>-29.120756</c:v>
                </c:pt>
                <c:pt idx="20">
                  <c:v>-28.622610000000002</c:v>
                </c:pt>
                <c:pt idx="21">
                  <c:v>-28.188858</c:v>
                </c:pt>
                <c:pt idx="22">
                  <c:v>-27.808512</c:v>
                </c:pt>
                <c:pt idx="23">
                  <c:v>-27.375330000000002</c:v>
                </c:pt>
                <c:pt idx="24">
                  <c:v>-27.011790999999999</c:v>
                </c:pt>
                <c:pt idx="25">
                  <c:v>-26.719645</c:v>
                </c:pt>
                <c:pt idx="26">
                  <c:v>-26.423414000000001</c:v>
                </c:pt>
                <c:pt idx="27">
                  <c:v>-26.192923</c:v>
                </c:pt>
                <c:pt idx="28">
                  <c:v>-25.995923999999999</c:v>
                </c:pt>
                <c:pt idx="29">
                  <c:v>-25.836102</c:v>
                </c:pt>
                <c:pt idx="30">
                  <c:v>-25.636049</c:v>
                </c:pt>
                <c:pt idx="31">
                  <c:v>-25.466024000000001</c:v>
                </c:pt>
                <c:pt idx="32">
                  <c:v>-25.312061</c:v>
                </c:pt>
                <c:pt idx="33">
                  <c:v>-25.134943</c:v>
                </c:pt>
                <c:pt idx="34">
                  <c:v>-24.986338</c:v>
                </c:pt>
                <c:pt idx="35">
                  <c:v>-24.829737000000002</c:v>
                </c:pt>
                <c:pt idx="36">
                  <c:v>-24.65015</c:v>
                </c:pt>
                <c:pt idx="37">
                  <c:v>-24.473821999999998</c:v>
                </c:pt>
                <c:pt idx="38">
                  <c:v>-24.369837</c:v>
                </c:pt>
                <c:pt idx="39">
                  <c:v>-24.270614999999999</c:v>
                </c:pt>
                <c:pt idx="40">
                  <c:v>-24.225646999999999</c:v>
                </c:pt>
                <c:pt idx="41">
                  <c:v>-24.191977000000001</c:v>
                </c:pt>
                <c:pt idx="42">
                  <c:v>-24.218146999999998</c:v>
                </c:pt>
                <c:pt idx="43">
                  <c:v>-24.141047</c:v>
                </c:pt>
                <c:pt idx="44">
                  <c:v>-24.103945</c:v>
                </c:pt>
                <c:pt idx="45">
                  <c:v>-24.050421</c:v>
                </c:pt>
                <c:pt idx="46">
                  <c:v>-23.982958</c:v>
                </c:pt>
                <c:pt idx="47">
                  <c:v>-23.802579999999999</c:v>
                </c:pt>
                <c:pt idx="48">
                  <c:v>-23.717133</c:v>
                </c:pt>
                <c:pt idx="49">
                  <c:v>-23.590191000000001</c:v>
                </c:pt>
                <c:pt idx="50">
                  <c:v>-23.363472000000002</c:v>
                </c:pt>
                <c:pt idx="51">
                  <c:v>-23.174471</c:v>
                </c:pt>
                <c:pt idx="52">
                  <c:v>-23.014489999999999</c:v>
                </c:pt>
                <c:pt idx="53">
                  <c:v>-22.826741999999999</c:v>
                </c:pt>
                <c:pt idx="54">
                  <c:v>-22.547263999999998</c:v>
                </c:pt>
                <c:pt idx="55">
                  <c:v>-22.398636</c:v>
                </c:pt>
                <c:pt idx="56">
                  <c:v>-22.25197</c:v>
                </c:pt>
                <c:pt idx="57">
                  <c:v>-22.054068000000001</c:v>
                </c:pt>
                <c:pt idx="58">
                  <c:v>-21.857595</c:v>
                </c:pt>
                <c:pt idx="59">
                  <c:v>-21.752714000000001</c:v>
                </c:pt>
                <c:pt idx="60">
                  <c:v>-21.61224</c:v>
                </c:pt>
                <c:pt idx="61">
                  <c:v>-21.420501999999999</c:v>
                </c:pt>
                <c:pt idx="62">
                  <c:v>-21.311440000000001</c:v>
                </c:pt>
                <c:pt idx="63">
                  <c:v>-21.224829</c:v>
                </c:pt>
                <c:pt idx="64">
                  <c:v>-21.094978000000001</c:v>
                </c:pt>
                <c:pt idx="65">
                  <c:v>-20.959225</c:v>
                </c:pt>
                <c:pt idx="66">
                  <c:v>-20.892385000000001</c:v>
                </c:pt>
                <c:pt idx="67">
                  <c:v>-20.842690000000001</c:v>
                </c:pt>
                <c:pt idx="68">
                  <c:v>-20.731898999999999</c:v>
                </c:pt>
                <c:pt idx="69">
                  <c:v>-20.695574000000001</c:v>
                </c:pt>
                <c:pt idx="70">
                  <c:v>-20.679476000000001</c:v>
                </c:pt>
                <c:pt idx="71">
                  <c:v>-20.645510000000002</c:v>
                </c:pt>
                <c:pt idx="72">
                  <c:v>-20.582539000000001</c:v>
                </c:pt>
                <c:pt idx="73">
                  <c:v>-20.597788000000001</c:v>
                </c:pt>
                <c:pt idx="74">
                  <c:v>-20.636612</c:v>
                </c:pt>
                <c:pt idx="75">
                  <c:v>-20.655863</c:v>
                </c:pt>
                <c:pt idx="76">
                  <c:v>-20.682141999999999</c:v>
                </c:pt>
                <c:pt idx="77">
                  <c:v>-20.759260000000001</c:v>
                </c:pt>
                <c:pt idx="78">
                  <c:v>-20.809885000000001</c:v>
                </c:pt>
                <c:pt idx="79">
                  <c:v>-20.853232999999999</c:v>
                </c:pt>
                <c:pt idx="80">
                  <c:v>-20.924879000000001</c:v>
                </c:pt>
                <c:pt idx="81">
                  <c:v>-21.029888</c:v>
                </c:pt>
                <c:pt idx="82">
                  <c:v>-21.109831</c:v>
                </c:pt>
                <c:pt idx="83">
                  <c:v>-21.208957999999999</c:v>
                </c:pt>
                <c:pt idx="84">
                  <c:v>-21.324421000000001</c:v>
                </c:pt>
                <c:pt idx="85">
                  <c:v>-21.438735999999999</c:v>
                </c:pt>
                <c:pt idx="86">
                  <c:v>-21.508118</c:v>
                </c:pt>
                <c:pt idx="87">
                  <c:v>-21.607907999999998</c:v>
                </c:pt>
                <c:pt idx="88">
                  <c:v>-21.691179000000002</c:v>
                </c:pt>
                <c:pt idx="89">
                  <c:v>-21.743041999999999</c:v>
                </c:pt>
                <c:pt idx="90">
                  <c:v>-21.776609000000001</c:v>
                </c:pt>
                <c:pt idx="91">
                  <c:v>-21.840980999999999</c:v>
                </c:pt>
                <c:pt idx="92">
                  <c:v>-21.865573999999999</c:v>
                </c:pt>
                <c:pt idx="93">
                  <c:v>-21.883275999999999</c:v>
                </c:pt>
                <c:pt idx="94">
                  <c:v>-21.897482</c:v>
                </c:pt>
                <c:pt idx="95">
                  <c:v>-21.914739999999998</c:v>
                </c:pt>
                <c:pt idx="96">
                  <c:v>-21.924372000000002</c:v>
                </c:pt>
                <c:pt idx="97">
                  <c:v>-21.93535</c:v>
                </c:pt>
                <c:pt idx="98">
                  <c:v>-21.963049000000002</c:v>
                </c:pt>
                <c:pt idx="99">
                  <c:v>-21.987691999999999</c:v>
                </c:pt>
                <c:pt idx="100">
                  <c:v>-22.036228000000001</c:v>
                </c:pt>
                <c:pt idx="101">
                  <c:v>-22.078861</c:v>
                </c:pt>
                <c:pt idx="102">
                  <c:v>-22.139551000000001</c:v>
                </c:pt>
                <c:pt idx="103">
                  <c:v>-22.213470000000001</c:v>
                </c:pt>
                <c:pt idx="104">
                  <c:v>-22.301178</c:v>
                </c:pt>
                <c:pt idx="105">
                  <c:v>-22.369703000000001</c:v>
                </c:pt>
                <c:pt idx="106">
                  <c:v>-22.473807999999998</c:v>
                </c:pt>
                <c:pt idx="107">
                  <c:v>-22.619016999999999</c:v>
                </c:pt>
                <c:pt idx="108">
                  <c:v>-22.724899000000001</c:v>
                </c:pt>
                <c:pt idx="109">
                  <c:v>-22.851191</c:v>
                </c:pt>
                <c:pt idx="110">
                  <c:v>-23.025423</c:v>
                </c:pt>
                <c:pt idx="111">
                  <c:v>-23.220806</c:v>
                </c:pt>
                <c:pt idx="112">
                  <c:v>-23.351441999999999</c:v>
                </c:pt>
                <c:pt idx="113">
                  <c:v>-23.517776000000001</c:v>
                </c:pt>
                <c:pt idx="114">
                  <c:v>-23.764105000000001</c:v>
                </c:pt>
                <c:pt idx="115">
                  <c:v>-23.989789999999999</c:v>
                </c:pt>
                <c:pt idx="116">
                  <c:v>-24.190432000000001</c:v>
                </c:pt>
                <c:pt idx="117">
                  <c:v>-24.489801</c:v>
                </c:pt>
                <c:pt idx="118">
                  <c:v>-24.833677000000002</c:v>
                </c:pt>
                <c:pt idx="119">
                  <c:v>-25.067264999999999</c:v>
                </c:pt>
                <c:pt idx="120">
                  <c:v>-25.356112</c:v>
                </c:pt>
                <c:pt idx="121">
                  <c:v>-25.671044999999999</c:v>
                </c:pt>
                <c:pt idx="122">
                  <c:v>-25.906872</c:v>
                </c:pt>
                <c:pt idx="123">
                  <c:v>-26.052813</c:v>
                </c:pt>
                <c:pt idx="124">
                  <c:v>-26.239702000000001</c:v>
                </c:pt>
                <c:pt idx="125">
                  <c:v>-26.381577</c:v>
                </c:pt>
                <c:pt idx="126">
                  <c:v>-26.41168</c:v>
                </c:pt>
                <c:pt idx="127">
                  <c:v>-26.424966999999999</c:v>
                </c:pt>
                <c:pt idx="128">
                  <c:v>-26.454618</c:v>
                </c:pt>
                <c:pt idx="129">
                  <c:v>-26.483250000000002</c:v>
                </c:pt>
                <c:pt idx="130">
                  <c:v>-26.35474</c:v>
                </c:pt>
                <c:pt idx="131">
                  <c:v>-26.261181000000001</c:v>
                </c:pt>
                <c:pt idx="132">
                  <c:v>-26.202929000000001</c:v>
                </c:pt>
                <c:pt idx="133">
                  <c:v>-26.049869999999999</c:v>
                </c:pt>
                <c:pt idx="134">
                  <c:v>-25.870809999999999</c:v>
                </c:pt>
                <c:pt idx="135">
                  <c:v>-25.741478000000001</c:v>
                </c:pt>
                <c:pt idx="136">
                  <c:v>-25.615997</c:v>
                </c:pt>
                <c:pt idx="137">
                  <c:v>-25.438134999999999</c:v>
                </c:pt>
                <c:pt idx="138">
                  <c:v>-25.324776</c:v>
                </c:pt>
                <c:pt idx="139">
                  <c:v>-25.148478000000001</c:v>
                </c:pt>
                <c:pt idx="140">
                  <c:v>-25.010155000000001</c:v>
                </c:pt>
                <c:pt idx="141">
                  <c:v>-24.828147999999999</c:v>
                </c:pt>
                <c:pt idx="142">
                  <c:v>-24.658484999999999</c:v>
                </c:pt>
                <c:pt idx="143">
                  <c:v>-24.488862999999998</c:v>
                </c:pt>
                <c:pt idx="144">
                  <c:v>-24.355629</c:v>
                </c:pt>
                <c:pt idx="145">
                  <c:v>-24.223763000000002</c:v>
                </c:pt>
                <c:pt idx="146">
                  <c:v>-24.125413999999999</c:v>
                </c:pt>
                <c:pt idx="147">
                  <c:v>-24.033787</c:v>
                </c:pt>
                <c:pt idx="148">
                  <c:v>-23.944357</c:v>
                </c:pt>
                <c:pt idx="149">
                  <c:v>-23.835514</c:v>
                </c:pt>
                <c:pt idx="150">
                  <c:v>-23.719065000000001</c:v>
                </c:pt>
                <c:pt idx="151">
                  <c:v>-23.594743999999999</c:v>
                </c:pt>
                <c:pt idx="152">
                  <c:v>-23.431353000000001</c:v>
                </c:pt>
                <c:pt idx="153">
                  <c:v>-23.252644</c:v>
                </c:pt>
                <c:pt idx="154">
                  <c:v>-23.043575000000001</c:v>
                </c:pt>
                <c:pt idx="155">
                  <c:v>-22.800369</c:v>
                </c:pt>
                <c:pt idx="156">
                  <c:v>-22.528744</c:v>
                </c:pt>
                <c:pt idx="157">
                  <c:v>-22.210018000000002</c:v>
                </c:pt>
                <c:pt idx="158">
                  <c:v>-21.826035999999998</c:v>
                </c:pt>
                <c:pt idx="159">
                  <c:v>-21.415220000000001</c:v>
                </c:pt>
                <c:pt idx="160">
                  <c:v>-20.993791999999999</c:v>
                </c:pt>
                <c:pt idx="161">
                  <c:v>-20.505065999999999</c:v>
                </c:pt>
                <c:pt idx="162">
                  <c:v>-20.017868</c:v>
                </c:pt>
                <c:pt idx="163">
                  <c:v>-19.560108</c:v>
                </c:pt>
                <c:pt idx="164">
                  <c:v>-19.101769999999998</c:v>
                </c:pt>
                <c:pt idx="165">
                  <c:v>-18.598731999999998</c:v>
                </c:pt>
                <c:pt idx="166">
                  <c:v>-18.067173</c:v>
                </c:pt>
                <c:pt idx="167">
                  <c:v>-17.516362999999998</c:v>
                </c:pt>
                <c:pt idx="168">
                  <c:v>-16.933069</c:v>
                </c:pt>
                <c:pt idx="169">
                  <c:v>-16.319378</c:v>
                </c:pt>
                <c:pt idx="170">
                  <c:v>-15.714</c:v>
                </c:pt>
                <c:pt idx="171">
                  <c:v>-15.168175</c:v>
                </c:pt>
                <c:pt idx="172">
                  <c:v>-14.625384</c:v>
                </c:pt>
                <c:pt idx="173">
                  <c:v>-14.116892999999999</c:v>
                </c:pt>
                <c:pt idx="174">
                  <c:v>-13.646107000000001</c:v>
                </c:pt>
                <c:pt idx="175">
                  <c:v>-13.23264</c:v>
                </c:pt>
                <c:pt idx="176">
                  <c:v>-12.87772</c:v>
                </c:pt>
                <c:pt idx="177">
                  <c:v>-12.61342</c:v>
                </c:pt>
                <c:pt idx="178">
                  <c:v>-12.443028</c:v>
                </c:pt>
                <c:pt idx="179">
                  <c:v>-12.403371</c:v>
                </c:pt>
                <c:pt idx="180">
                  <c:v>-12.48706</c:v>
                </c:pt>
                <c:pt idx="181">
                  <c:v>-12.70368</c:v>
                </c:pt>
                <c:pt idx="182">
                  <c:v>-13.051736</c:v>
                </c:pt>
                <c:pt idx="183">
                  <c:v>-13.512171</c:v>
                </c:pt>
                <c:pt idx="184">
                  <c:v>-14.072171000000001</c:v>
                </c:pt>
                <c:pt idx="185">
                  <c:v>-14.719166</c:v>
                </c:pt>
                <c:pt idx="186">
                  <c:v>-15.46069</c:v>
                </c:pt>
                <c:pt idx="187">
                  <c:v>-16.288353000000001</c:v>
                </c:pt>
                <c:pt idx="188">
                  <c:v>-17.198784</c:v>
                </c:pt>
                <c:pt idx="189">
                  <c:v>-18.201843</c:v>
                </c:pt>
                <c:pt idx="190">
                  <c:v>-19.306616000000002</c:v>
                </c:pt>
                <c:pt idx="191">
                  <c:v>-20.505495</c:v>
                </c:pt>
                <c:pt idx="192">
                  <c:v>-21.795425000000002</c:v>
                </c:pt>
                <c:pt idx="193">
                  <c:v>-23.182342999999999</c:v>
                </c:pt>
                <c:pt idx="194">
                  <c:v>-24.644714</c:v>
                </c:pt>
                <c:pt idx="195">
                  <c:v>-26.157833</c:v>
                </c:pt>
                <c:pt idx="196">
                  <c:v>-27.681560999999999</c:v>
                </c:pt>
                <c:pt idx="197">
                  <c:v>-29.148069</c:v>
                </c:pt>
                <c:pt idx="198">
                  <c:v>-30.469873</c:v>
                </c:pt>
                <c:pt idx="199">
                  <c:v>-31.476130999999999</c:v>
                </c:pt>
                <c:pt idx="200">
                  <c:v>-32.171309999999998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6-407A-A578-F0807B1A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44"/>
        <c:axId val="116412416"/>
      </c:scatterChart>
      <c:valAx>
        <c:axId val="116406144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412416"/>
        <c:crosses val="autoZero"/>
        <c:crossBetween val="midCat"/>
        <c:majorUnit val="2"/>
      </c:valAx>
      <c:valAx>
        <c:axId val="116412416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40614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20438066126662"/>
          <c:y val="0.69520231846019254"/>
          <c:w val="0.28184035736801683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-67.565376000000001</c:v>
              </c:pt>
              <c:pt idx="1">
                <c:v>-66.835875999999999</c:v>
              </c:pt>
              <c:pt idx="2">
                <c:v>-65.854118</c:v>
              </c:pt>
              <c:pt idx="3">
                <c:v>-64.304878000000002</c:v>
              </c:pt>
              <c:pt idx="4">
                <c:v>-63.861046000000002</c:v>
              </c:pt>
              <c:pt idx="5">
                <c:v>-63.461441000000001</c:v>
              </c:pt>
              <c:pt idx="6">
                <c:v>-64.443222000000006</c:v>
              </c:pt>
              <c:pt idx="7">
                <c:v>-65.252212999999998</c:v>
              </c:pt>
              <c:pt idx="8">
                <c:v>-67.598213000000001</c:v>
              </c:pt>
              <c:pt idx="9">
                <c:v>-68.810531999999995</c:v>
              </c:pt>
              <c:pt idx="10">
                <c:v>-70.007407999999998</c:v>
              </c:pt>
              <c:pt idx="11">
                <c:v>-67.411118000000002</c:v>
              </c:pt>
              <c:pt idx="12">
                <c:v>-64.543960999999996</c:v>
              </c:pt>
              <c:pt idx="13">
                <c:v>-61.006962000000001</c:v>
              </c:pt>
              <c:pt idx="14">
                <c:v>-59.436607000000002</c:v>
              </c:pt>
              <c:pt idx="15">
                <c:v>-57.813282000000001</c:v>
              </c:pt>
              <c:pt idx="16">
                <c:v>-56.329605000000001</c:v>
              </c:pt>
              <c:pt idx="17">
                <c:v>-54.865524000000001</c:v>
              </c:pt>
              <c:pt idx="18">
                <c:v>-53.897033999999998</c:v>
              </c:pt>
              <c:pt idx="19">
                <c:v>-53.034973000000001</c:v>
              </c:pt>
              <c:pt idx="20">
                <c:v>-52.398701000000003</c:v>
              </c:pt>
              <c:pt idx="21">
                <c:v>-51.629795000000001</c:v>
              </c:pt>
              <c:pt idx="22">
                <c:v>-50.960299999999997</c:v>
              </c:pt>
              <c:pt idx="23">
                <c:v>-50.461101999999997</c:v>
              </c:pt>
              <c:pt idx="24">
                <c:v>-50.341911000000003</c:v>
              </c:pt>
              <c:pt idx="25">
                <c:v>-50.085144</c:v>
              </c:pt>
              <c:pt idx="26">
                <c:v>-50.140887999999997</c:v>
              </c:pt>
              <c:pt idx="27">
                <c:v>-50.055999999999997</c:v>
              </c:pt>
              <c:pt idx="28">
                <c:v>-50.375762999999999</c:v>
              </c:pt>
              <c:pt idx="29">
                <c:v>-50.250293999999997</c:v>
              </c:pt>
              <c:pt idx="30">
                <c:v>-50.282642000000003</c:v>
              </c:pt>
              <c:pt idx="31">
                <c:v>-50.302914000000001</c:v>
              </c:pt>
              <c:pt idx="32">
                <c:v>-50.519371</c:v>
              </c:pt>
              <c:pt idx="33">
                <c:v>-50.919846</c:v>
              </c:pt>
              <c:pt idx="34">
                <c:v>-51.332980999999997</c:v>
              </c:pt>
              <c:pt idx="35">
                <c:v>-51.995978999999998</c:v>
              </c:pt>
              <c:pt idx="36">
                <c:v>-52.403441999999998</c:v>
              </c:pt>
              <c:pt idx="37">
                <c:v>-52.872841000000001</c:v>
              </c:pt>
              <c:pt idx="38">
                <c:v>-53.076110999999997</c:v>
              </c:pt>
              <c:pt idx="39">
                <c:v>-53.314613000000001</c:v>
              </c:pt>
              <c:pt idx="40">
                <c:v>-53.312130000000003</c:v>
              </c:pt>
              <c:pt idx="41">
                <c:v>-53.213745000000003</c:v>
              </c:pt>
              <c:pt idx="42">
                <c:v>-52.846245000000003</c:v>
              </c:pt>
              <c:pt idx="43">
                <c:v>-52.326447000000002</c:v>
              </c:pt>
              <c:pt idx="44">
                <c:v>-51.974570999999997</c:v>
              </c:pt>
              <c:pt idx="45">
                <c:v>-51.613422</c:v>
              </c:pt>
              <c:pt idx="46">
                <c:v>-51.656543999999997</c:v>
              </c:pt>
              <c:pt idx="47">
                <c:v>-51.217784999999999</c:v>
              </c:pt>
              <c:pt idx="48">
                <c:v>-50.952655999999998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6A-4465-97EA-53C6AB8E1EB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-66.813957000000002</c:v>
              </c:pt>
              <c:pt idx="1">
                <c:v>-63.347282</c:v>
              </c:pt>
              <c:pt idx="2">
                <c:v>-59.395511999999997</c:v>
              </c:pt>
              <c:pt idx="3">
                <c:v>-57.795009999999998</c:v>
              </c:pt>
              <c:pt idx="4">
                <c:v>-57.370220000000003</c:v>
              </c:pt>
              <c:pt idx="5">
                <c:v>-57.492393</c:v>
              </c:pt>
              <c:pt idx="6">
                <c:v>-56.387596000000002</c:v>
              </c:pt>
              <c:pt idx="7">
                <c:v>-55.618732000000001</c:v>
              </c:pt>
              <c:pt idx="8">
                <c:v>-54.655124999999998</c:v>
              </c:pt>
              <c:pt idx="9">
                <c:v>-53.898299999999999</c:v>
              </c:pt>
              <c:pt idx="10">
                <c:v>-53.512844000000001</c:v>
              </c:pt>
              <c:pt idx="11">
                <c:v>-52.891818999999998</c:v>
              </c:pt>
              <c:pt idx="12">
                <c:v>-52.212173</c:v>
              </c:pt>
              <c:pt idx="13">
                <c:v>-51.432555999999998</c:v>
              </c:pt>
              <c:pt idx="14">
                <c:v>-50.845207000000002</c:v>
              </c:pt>
              <c:pt idx="15">
                <c:v>-50.404162999999997</c:v>
              </c:pt>
              <c:pt idx="16">
                <c:v>-50.108806999999999</c:v>
              </c:pt>
              <c:pt idx="17">
                <c:v>-49.848605999999997</c:v>
              </c:pt>
              <c:pt idx="18">
                <c:v>-49.831726000000003</c:v>
              </c:pt>
              <c:pt idx="19">
                <c:v>-49.702357999999997</c:v>
              </c:pt>
              <c:pt idx="20">
                <c:v>-49.517158999999999</c:v>
              </c:pt>
              <c:pt idx="21">
                <c:v>-49.124415999999997</c:v>
              </c:pt>
              <c:pt idx="22">
                <c:v>-48.600731000000003</c:v>
              </c:pt>
              <c:pt idx="23">
                <c:v>-48.289433000000002</c:v>
              </c:pt>
              <c:pt idx="24">
                <c:v>-48.394202999999997</c:v>
              </c:pt>
              <c:pt idx="25">
                <c:v>-48.383259000000002</c:v>
              </c:pt>
              <c:pt idx="26">
                <c:v>-47.958064999999998</c:v>
              </c:pt>
              <c:pt idx="27">
                <c:v>-47.038955999999999</c:v>
              </c:pt>
              <c:pt idx="28">
                <c:v>-46.432507000000001</c:v>
              </c:pt>
              <c:pt idx="29">
                <c:v>-46.157646</c:v>
              </c:pt>
              <c:pt idx="30">
                <c:v>-45.907058999999997</c:v>
              </c:pt>
              <c:pt idx="31">
                <c:v>-45.495975000000001</c:v>
              </c:pt>
              <c:pt idx="32">
                <c:v>-45.293467999999997</c:v>
              </c:pt>
              <c:pt idx="33">
                <c:v>-45.454163000000001</c:v>
              </c:pt>
              <c:pt idx="34">
                <c:v>-46.200226000000001</c:v>
              </c:pt>
              <c:pt idx="35">
                <c:v>-47.012816999999998</c:v>
              </c:pt>
              <c:pt idx="36">
                <c:v>-47.785496000000002</c:v>
              </c:pt>
              <c:pt idx="37">
                <c:v>-47.976871000000003</c:v>
              </c:pt>
              <c:pt idx="38">
                <c:v>-48.264561</c:v>
              </c:pt>
              <c:pt idx="39">
                <c:v>-48.831454999999998</c:v>
              </c:pt>
              <c:pt idx="40">
                <c:v>-49.801743000000002</c:v>
              </c:pt>
              <c:pt idx="41">
                <c:v>-50.058757999999997</c:v>
              </c:pt>
              <c:pt idx="42">
                <c:v>-50.175217000000004</c:v>
              </c:pt>
              <c:pt idx="43">
                <c:v>-50.252029</c:v>
              </c:pt>
              <c:pt idx="44">
                <c:v>-50.968510000000002</c:v>
              </c:pt>
              <c:pt idx="45">
                <c:v>-51.267155000000002</c:v>
              </c:pt>
              <c:pt idx="46">
                <c:v>-51.15213</c:v>
              </c:pt>
              <c:pt idx="47">
                <c:v>-50.384574999999998</c:v>
              </c:pt>
              <c:pt idx="48">
                <c:v>-49.749564999999997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6A-4465-97EA-53C6AB8E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2480"/>
        <c:axId val="116622848"/>
      </c:scatterChart>
      <c:valAx>
        <c:axId val="116612480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22848"/>
        <c:crosses val="autoZero"/>
        <c:crossBetween val="midCat"/>
        <c:majorUnit val="2"/>
      </c:valAx>
      <c:valAx>
        <c:axId val="1166228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12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4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Response'!$E$3:$E$103</c:f>
              <c:numCache>
                <c:formatCode>General</c:formatCode>
                <c:ptCount val="101"/>
                <c:pt idx="0">
                  <c:v>-5.7363999999999749E-2</c:v>
                </c:pt>
                <c:pt idx="1">
                  <c:v>-6.6069099999999992E-2</c:v>
                </c:pt>
                <c:pt idx="2">
                  <c:v>0</c:v>
                </c:pt>
                <c:pt idx="3">
                  <c:v>-6.8014599999999703E-2</c:v>
                </c:pt>
                <c:pt idx="4">
                  <c:v>-4.9573399999999879E-2</c:v>
                </c:pt>
                <c:pt idx="5">
                  <c:v>-7.0089399999999635E-2</c:v>
                </c:pt>
                <c:pt idx="6">
                  <c:v>-0.1020455999999994</c:v>
                </c:pt>
                <c:pt idx="7">
                  <c:v>-3.564549999999933E-2</c:v>
                </c:pt>
                <c:pt idx="8">
                  <c:v>-4.7218799999999561E-2</c:v>
                </c:pt>
                <c:pt idx="9">
                  <c:v>-4.0798699999999855E-2</c:v>
                </c:pt>
                <c:pt idx="10">
                  <c:v>-6.0582199999999808E-2</c:v>
                </c:pt>
                <c:pt idx="11">
                  <c:v>-1.8822699999999415E-2</c:v>
                </c:pt>
                <c:pt idx="12">
                  <c:v>5.8537900000000143E-2</c:v>
                </c:pt>
                <c:pt idx="13">
                  <c:v>0.11191320000000005</c:v>
                </c:pt>
                <c:pt idx="14">
                  <c:v>7.5744100000000536E-2</c:v>
                </c:pt>
                <c:pt idx="15">
                  <c:v>0.10039380000000087</c:v>
                </c:pt>
                <c:pt idx="16">
                  <c:v>4.5309500000000114E-2</c:v>
                </c:pt>
                <c:pt idx="17">
                  <c:v>3.6061300000000074E-2</c:v>
                </c:pt>
                <c:pt idx="18">
                  <c:v>4.1070400000000618E-2</c:v>
                </c:pt>
                <c:pt idx="19">
                  <c:v>9.9633700000000047E-2</c:v>
                </c:pt>
                <c:pt idx="20">
                  <c:v>0.14523790000000059</c:v>
                </c:pt>
                <c:pt idx="21">
                  <c:v>0.18086530000000067</c:v>
                </c:pt>
                <c:pt idx="22">
                  <c:v>0.13242820000000055</c:v>
                </c:pt>
                <c:pt idx="23">
                  <c:v>0.15106010000000047</c:v>
                </c:pt>
                <c:pt idx="24">
                  <c:v>0.14301490000000072</c:v>
                </c:pt>
                <c:pt idx="25">
                  <c:v>0.14499610000000018</c:v>
                </c:pt>
                <c:pt idx="26">
                  <c:v>0.12437200000000015</c:v>
                </c:pt>
                <c:pt idx="27">
                  <c:v>0.15407610000000016</c:v>
                </c:pt>
                <c:pt idx="28">
                  <c:v>0.1952386000000006</c:v>
                </c:pt>
                <c:pt idx="29">
                  <c:v>0.24394030000000022</c:v>
                </c:pt>
                <c:pt idx="30">
                  <c:v>0.22945400000000049</c:v>
                </c:pt>
                <c:pt idx="31">
                  <c:v>0.28145170000000075</c:v>
                </c:pt>
                <c:pt idx="32">
                  <c:v>0.30134910000000037</c:v>
                </c:pt>
                <c:pt idx="33">
                  <c:v>0.2706799000000002</c:v>
                </c:pt>
                <c:pt idx="34">
                  <c:v>0.16548540000000056</c:v>
                </c:pt>
                <c:pt idx="35">
                  <c:v>9.7477900000000339E-2</c:v>
                </c:pt>
                <c:pt idx="36">
                  <c:v>3.0863300000000038E-2</c:v>
                </c:pt>
                <c:pt idx="37">
                  <c:v>-7.3986499999999289E-2</c:v>
                </c:pt>
                <c:pt idx="38">
                  <c:v>-0.25338749999999965</c:v>
                </c:pt>
                <c:pt idx="39">
                  <c:v>-0.36076359999999941</c:v>
                </c:pt>
                <c:pt idx="40">
                  <c:v>-0.45657730000000019</c:v>
                </c:pt>
                <c:pt idx="41">
                  <c:v>-0.60800080000000012</c:v>
                </c:pt>
                <c:pt idx="42">
                  <c:v>-0.8280410999999992</c:v>
                </c:pt>
                <c:pt idx="43">
                  <c:v>-0.98457530000000038</c:v>
                </c:pt>
                <c:pt idx="44">
                  <c:v>-1.1317443999999997</c:v>
                </c:pt>
                <c:pt idx="45">
                  <c:v>-1.3350619999999997</c:v>
                </c:pt>
                <c:pt idx="46">
                  <c:v>-1.6351861999999988</c:v>
                </c:pt>
                <c:pt idx="47">
                  <c:v>-1.8696747</c:v>
                </c:pt>
                <c:pt idx="48">
                  <c:v>-2.0333815</c:v>
                </c:pt>
                <c:pt idx="49">
                  <c:v>-2.2030716000000004</c:v>
                </c:pt>
                <c:pt idx="50">
                  <c:v>-2.4300106000000001</c:v>
                </c:pt>
                <c:pt idx="51">
                  <c:v>-2.6675376000000002</c:v>
                </c:pt>
                <c:pt idx="52">
                  <c:v>-2.9251955999999995</c:v>
                </c:pt>
                <c:pt idx="53">
                  <c:v>-3.1879216000000001</c:v>
                </c:pt>
                <c:pt idx="54">
                  <c:v>-3.5484786000000001</c:v>
                </c:pt>
                <c:pt idx="55">
                  <c:v>-3.8955575999999992</c:v>
                </c:pt>
                <c:pt idx="56">
                  <c:v>-4.3133346000000001</c:v>
                </c:pt>
                <c:pt idx="57">
                  <c:v>-4.7217745999999989</c:v>
                </c:pt>
                <c:pt idx="58">
                  <c:v>-5.2037185999999993</c:v>
                </c:pt>
                <c:pt idx="59">
                  <c:v>-5.6626845999999995</c:v>
                </c:pt>
                <c:pt idx="60">
                  <c:v>-6.1776115999999996</c:v>
                </c:pt>
                <c:pt idx="61">
                  <c:v>-6.7257395999999998</c:v>
                </c:pt>
                <c:pt idx="62">
                  <c:v>-7.3189815999999999</c:v>
                </c:pt>
                <c:pt idx="63">
                  <c:v>-7.9157445999999991</c:v>
                </c:pt>
                <c:pt idx="64">
                  <c:v>-8.5484586</c:v>
                </c:pt>
                <c:pt idx="65">
                  <c:v>-9.2238825999999996</c:v>
                </c:pt>
                <c:pt idx="66">
                  <c:v>-9.9259646000000004</c:v>
                </c:pt>
                <c:pt idx="67">
                  <c:v>-10.6425646</c:v>
                </c:pt>
                <c:pt idx="68">
                  <c:v>-11.4530466</c:v>
                </c:pt>
                <c:pt idx="69">
                  <c:v>-12.3005256</c:v>
                </c:pt>
                <c:pt idx="70">
                  <c:v>-13.2115616</c:v>
                </c:pt>
                <c:pt idx="71">
                  <c:v>-14.1247136</c:v>
                </c:pt>
                <c:pt idx="72">
                  <c:v>-15.114831599999999</c:v>
                </c:pt>
                <c:pt idx="73">
                  <c:v>-16.103307600000001</c:v>
                </c:pt>
                <c:pt idx="74">
                  <c:v>-17.170642600000001</c:v>
                </c:pt>
                <c:pt idx="75">
                  <c:v>-18.2935236</c:v>
                </c:pt>
                <c:pt idx="76">
                  <c:v>-19.4949166</c:v>
                </c:pt>
                <c:pt idx="77">
                  <c:v>-20.718728600000002</c:v>
                </c:pt>
                <c:pt idx="78">
                  <c:v>-22.026544600000001</c:v>
                </c:pt>
                <c:pt idx="79">
                  <c:v>-23.403282600000001</c:v>
                </c:pt>
                <c:pt idx="80">
                  <c:v>-24.8452716</c:v>
                </c:pt>
                <c:pt idx="81">
                  <c:v>-26.429035600000002</c:v>
                </c:pt>
                <c:pt idx="82">
                  <c:v>-28.275875600000003</c:v>
                </c:pt>
                <c:pt idx="83">
                  <c:v>-30.490699600000003</c:v>
                </c:pt>
                <c:pt idx="84">
                  <c:v>-33.075698599999996</c:v>
                </c:pt>
                <c:pt idx="85">
                  <c:v>-36.421161599999998</c:v>
                </c:pt>
                <c:pt idx="86">
                  <c:v>-40.340602599999997</c:v>
                </c:pt>
                <c:pt idx="87">
                  <c:v>-42.574008599999999</c:v>
                </c:pt>
                <c:pt idx="88">
                  <c:v>-42.298366599999994</c:v>
                </c:pt>
                <c:pt idx="89">
                  <c:v>-39.455722599999994</c:v>
                </c:pt>
                <c:pt idx="90">
                  <c:v>-36.658042599999995</c:v>
                </c:pt>
                <c:pt idx="91">
                  <c:v>-34.427520599999994</c:v>
                </c:pt>
                <c:pt idx="92">
                  <c:v>-32.689353599999997</c:v>
                </c:pt>
                <c:pt idx="93">
                  <c:v>-31.456424600000002</c:v>
                </c:pt>
                <c:pt idx="94">
                  <c:v>-30.254157600000003</c:v>
                </c:pt>
                <c:pt idx="95">
                  <c:v>-29.486385600000002</c:v>
                </c:pt>
                <c:pt idx="96">
                  <c:v>-28.825958600000003</c:v>
                </c:pt>
                <c:pt idx="97">
                  <c:v>-28.287219600000004</c:v>
                </c:pt>
                <c:pt idx="98">
                  <c:v>-28.113330600000001</c:v>
                </c:pt>
                <c:pt idx="99">
                  <c:v>-27.984329599999999</c:v>
                </c:pt>
                <c:pt idx="100">
                  <c:v>-28.157089600000003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8-4173-93F1-A72A21A9D472}"/>
            </c:ext>
          </c:extLst>
        </c:ser>
        <c:ser>
          <c:idx val="0"/>
          <c:order val="1"/>
          <c:tx>
            <c:v>4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Response'!$O$3:$O$103</c:f>
              <c:numCache>
                <c:formatCode>General</c:formatCode>
                <c:ptCount val="101"/>
                <c:pt idx="0">
                  <c:v>-0.72722669999999923</c:v>
                </c:pt>
                <c:pt idx="1">
                  <c:v>-0.75793409999999994</c:v>
                </c:pt>
                <c:pt idx="2">
                  <c:v>-0.69345429999999908</c:v>
                </c:pt>
                <c:pt idx="3">
                  <c:v>-0.76511809999999869</c:v>
                </c:pt>
                <c:pt idx="4">
                  <c:v>-0.72440390000000043</c:v>
                </c:pt>
                <c:pt idx="5">
                  <c:v>-0.74776509999999874</c:v>
                </c:pt>
                <c:pt idx="6">
                  <c:v>-0.70745419999999903</c:v>
                </c:pt>
                <c:pt idx="7">
                  <c:v>-0.61747689999999977</c:v>
                </c:pt>
                <c:pt idx="8">
                  <c:v>-0.57624099999999956</c:v>
                </c:pt>
                <c:pt idx="9">
                  <c:v>-0.55351879999999909</c:v>
                </c:pt>
                <c:pt idx="10">
                  <c:v>-0.52172519999999878</c:v>
                </c:pt>
                <c:pt idx="11">
                  <c:v>-0.46194509999999944</c:v>
                </c:pt>
                <c:pt idx="12">
                  <c:v>-0.29931259999999948</c:v>
                </c:pt>
                <c:pt idx="13">
                  <c:v>-0.17371079999999939</c:v>
                </c:pt>
                <c:pt idx="14">
                  <c:v>-0.11302659999999953</c:v>
                </c:pt>
                <c:pt idx="15">
                  <c:v>-3.4131499999999981E-2</c:v>
                </c:pt>
                <c:pt idx="16">
                  <c:v>-2.7521599999999147E-2</c:v>
                </c:pt>
                <c:pt idx="17">
                  <c:v>-1.0644399999999443E-2</c:v>
                </c:pt>
                <c:pt idx="18">
                  <c:v>-1.5896299999999641E-2</c:v>
                </c:pt>
                <c:pt idx="19">
                  <c:v>-1.5336999999999712E-2</c:v>
                </c:pt>
                <c:pt idx="20">
                  <c:v>0</c:v>
                </c:pt>
                <c:pt idx="21">
                  <c:v>9.0389000000001829E-3</c:v>
                </c:pt>
                <c:pt idx="22">
                  <c:v>-5.725289999999994E-2</c:v>
                </c:pt>
                <c:pt idx="23">
                  <c:v>-9.9513099999999355E-2</c:v>
                </c:pt>
                <c:pt idx="24">
                  <c:v>-0.14638469999999959</c:v>
                </c:pt>
                <c:pt idx="25">
                  <c:v>-0.17603869999999944</c:v>
                </c:pt>
                <c:pt idx="26">
                  <c:v>-0.2131615</c:v>
                </c:pt>
                <c:pt idx="27">
                  <c:v>-0.26323179999999979</c:v>
                </c:pt>
                <c:pt idx="28">
                  <c:v>-0.31280469999999916</c:v>
                </c:pt>
                <c:pt idx="29">
                  <c:v>-0.34728099999999884</c:v>
                </c:pt>
                <c:pt idx="30">
                  <c:v>-0.41735979999999984</c:v>
                </c:pt>
                <c:pt idx="31">
                  <c:v>-0.44440129999999911</c:v>
                </c:pt>
                <c:pt idx="32">
                  <c:v>-0.49420499999999912</c:v>
                </c:pt>
                <c:pt idx="33">
                  <c:v>-0.55739359999999927</c:v>
                </c:pt>
                <c:pt idx="34">
                  <c:v>-0.6446518999999995</c:v>
                </c:pt>
                <c:pt idx="35">
                  <c:v>-0.70646239999999949</c:v>
                </c:pt>
                <c:pt idx="36">
                  <c:v>-0.7460255999999994</c:v>
                </c:pt>
                <c:pt idx="37">
                  <c:v>-0.79514649999999953</c:v>
                </c:pt>
                <c:pt idx="38">
                  <c:v>-0.89276269999999869</c:v>
                </c:pt>
                <c:pt idx="39">
                  <c:v>-0.96774909999999892</c:v>
                </c:pt>
                <c:pt idx="40">
                  <c:v>-1.0417980999999994</c:v>
                </c:pt>
                <c:pt idx="41">
                  <c:v>-1.1557669999999991</c:v>
                </c:pt>
                <c:pt idx="42">
                  <c:v>-1.3070664000000001</c:v>
                </c:pt>
                <c:pt idx="43">
                  <c:v>-1.4276384999999987</c:v>
                </c:pt>
                <c:pt idx="44">
                  <c:v>-1.5413689999999995</c:v>
                </c:pt>
                <c:pt idx="45">
                  <c:v>-1.6873440999999989</c:v>
                </c:pt>
                <c:pt idx="46">
                  <c:v>-1.9227337999999996</c:v>
                </c:pt>
                <c:pt idx="47">
                  <c:v>-2.1091084999999996</c:v>
                </c:pt>
                <c:pt idx="48">
                  <c:v>-2.2818960999999991</c:v>
                </c:pt>
                <c:pt idx="49">
                  <c:v>-2.4586918999999998</c:v>
                </c:pt>
                <c:pt idx="50">
                  <c:v>-2.7032288999999992</c:v>
                </c:pt>
                <c:pt idx="51">
                  <c:v>-2.9716338999999987</c:v>
                </c:pt>
                <c:pt idx="52">
                  <c:v>-3.2777528999999994</c:v>
                </c:pt>
                <c:pt idx="53">
                  <c:v>-3.6098158999999992</c:v>
                </c:pt>
                <c:pt idx="54">
                  <c:v>-4.0191948999999987</c:v>
                </c:pt>
                <c:pt idx="55">
                  <c:v>-4.427594899999999</c:v>
                </c:pt>
                <c:pt idx="56">
                  <c:v>-4.9203058999999989</c:v>
                </c:pt>
                <c:pt idx="57">
                  <c:v>-5.4081438999999989</c:v>
                </c:pt>
                <c:pt idx="58">
                  <c:v>-5.943295899999999</c:v>
                </c:pt>
                <c:pt idx="59">
                  <c:v>-6.4131698999999998</c:v>
                </c:pt>
                <c:pt idx="60">
                  <c:v>-6.9386638999999999</c:v>
                </c:pt>
                <c:pt idx="61">
                  <c:v>-7.5027068999999997</c:v>
                </c:pt>
                <c:pt idx="62">
                  <c:v>-8.1285609000000001</c:v>
                </c:pt>
                <c:pt idx="63">
                  <c:v>-8.7421248999999985</c:v>
                </c:pt>
                <c:pt idx="64">
                  <c:v>-9.3590229000000011</c:v>
                </c:pt>
                <c:pt idx="65">
                  <c:v>-9.9617298999999999</c:v>
                </c:pt>
                <c:pt idx="66">
                  <c:v>-10.579750899999999</c:v>
                </c:pt>
                <c:pt idx="67">
                  <c:v>-11.1847859</c:v>
                </c:pt>
                <c:pt idx="68">
                  <c:v>-11.919771899999999</c:v>
                </c:pt>
                <c:pt idx="69">
                  <c:v>-12.630979899999998</c:v>
                </c:pt>
                <c:pt idx="70">
                  <c:v>-13.466493899999998</c:v>
                </c:pt>
                <c:pt idx="71">
                  <c:v>-14.260433900000001</c:v>
                </c:pt>
                <c:pt idx="72">
                  <c:v>-15.1813719</c:v>
                </c:pt>
                <c:pt idx="73">
                  <c:v>-16.090826899999996</c:v>
                </c:pt>
                <c:pt idx="74">
                  <c:v>-17.075990900000001</c:v>
                </c:pt>
                <c:pt idx="75">
                  <c:v>-18.131340899999998</c:v>
                </c:pt>
                <c:pt idx="76">
                  <c:v>-19.228031899999998</c:v>
                </c:pt>
                <c:pt idx="77">
                  <c:v>-20.398784900000003</c:v>
                </c:pt>
                <c:pt idx="78">
                  <c:v>-21.567302900000001</c:v>
                </c:pt>
                <c:pt idx="79">
                  <c:v>-22.886377899999999</c:v>
                </c:pt>
                <c:pt idx="80">
                  <c:v>-24.274211899999997</c:v>
                </c:pt>
                <c:pt idx="81">
                  <c:v>-25.836242899999995</c:v>
                </c:pt>
                <c:pt idx="82">
                  <c:v>-27.592891899999998</c:v>
                </c:pt>
                <c:pt idx="83">
                  <c:v>-29.629585899999995</c:v>
                </c:pt>
                <c:pt idx="84">
                  <c:v>-32.014930899999996</c:v>
                </c:pt>
                <c:pt idx="85">
                  <c:v>-34.852058899999996</c:v>
                </c:pt>
                <c:pt idx="86">
                  <c:v>-37.620899899999998</c:v>
                </c:pt>
                <c:pt idx="87">
                  <c:v>-39.512424899999999</c:v>
                </c:pt>
                <c:pt idx="88">
                  <c:v>-39.459697899999995</c:v>
                </c:pt>
                <c:pt idx="89">
                  <c:v>-38.137912899999996</c:v>
                </c:pt>
                <c:pt idx="90">
                  <c:v>-36.401004899999997</c:v>
                </c:pt>
                <c:pt idx="91">
                  <c:v>-35.071281899999995</c:v>
                </c:pt>
                <c:pt idx="92">
                  <c:v>-34.069633899999999</c:v>
                </c:pt>
                <c:pt idx="93">
                  <c:v>-33.270477899999996</c:v>
                </c:pt>
                <c:pt idx="94">
                  <c:v>-32.716384900000001</c:v>
                </c:pt>
                <c:pt idx="95">
                  <c:v>-32.258052899999996</c:v>
                </c:pt>
                <c:pt idx="96">
                  <c:v>-31.964294899999999</c:v>
                </c:pt>
                <c:pt idx="97">
                  <c:v>-31.794719899999997</c:v>
                </c:pt>
                <c:pt idx="98">
                  <c:v>-31.7664799</c:v>
                </c:pt>
                <c:pt idx="99">
                  <c:v>-31.777771899999998</c:v>
                </c:pt>
                <c:pt idx="100">
                  <c:v>-31.805637900000001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8-4173-93F1-A72A21A9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0.5"/>
      </c:valAx>
      <c:valAx>
        <c:axId val="111429120"/>
        <c:scaling>
          <c:orientation val="minMax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-52.766643999999999</c:v>
              </c:pt>
              <c:pt idx="1">
                <c:v>-55.183086000000003</c:v>
              </c:pt>
              <c:pt idx="2">
                <c:v>-60.747703999999999</c:v>
              </c:pt>
              <c:pt idx="3">
                <c:v>-64.043907000000004</c:v>
              </c:pt>
              <c:pt idx="4">
                <c:v>-62.983787999999997</c:v>
              </c:pt>
              <c:pt idx="5">
                <c:v>-57.442534999999999</c:v>
              </c:pt>
              <c:pt idx="6">
                <c:v>-52.698523999999999</c:v>
              </c:pt>
              <c:pt idx="7">
                <c:v>-49.751469</c:v>
              </c:pt>
              <c:pt idx="8">
                <c:v>-47.750351000000002</c:v>
              </c:pt>
              <c:pt idx="9">
                <c:v>-46.055732999999996</c:v>
              </c:pt>
              <c:pt idx="10">
                <c:v>-44.899757000000001</c:v>
              </c:pt>
              <c:pt idx="11">
                <c:v>-43.937179999999998</c:v>
              </c:pt>
              <c:pt idx="12">
                <c:v>-43.455227000000001</c:v>
              </c:pt>
              <c:pt idx="13">
                <c:v>-42.961533000000003</c:v>
              </c:pt>
              <c:pt idx="14">
                <c:v>-42.813910999999997</c:v>
              </c:pt>
              <c:pt idx="15">
                <c:v>-43.058993999999998</c:v>
              </c:pt>
              <c:pt idx="16">
                <c:v>-43.486469</c:v>
              </c:pt>
              <c:pt idx="17">
                <c:v>-44.186039000000001</c:v>
              </c:pt>
              <c:pt idx="18">
                <c:v>-44.705711000000001</c:v>
              </c:pt>
              <c:pt idx="19">
                <c:v>-45.753796000000001</c:v>
              </c:pt>
              <c:pt idx="20">
                <c:v>-46.936461999999999</c:v>
              </c:pt>
              <c:pt idx="21">
                <c:v>-47.813923000000003</c:v>
              </c:pt>
              <c:pt idx="22">
                <c:v>-47.370261999999997</c:v>
              </c:pt>
              <c:pt idx="23">
                <c:v>-45.650393999999999</c:v>
              </c:pt>
              <c:pt idx="24">
                <c:v>-43.275672999999998</c:v>
              </c:pt>
              <c:pt idx="25">
                <c:v>-41.038165999999997</c:v>
              </c:pt>
              <c:pt idx="26">
                <c:v>-39.933444999999999</c:v>
              </c:pt>
              <c:pt idx="27">
                <c:v>-39.291859000000002</c:v>
              </c:pt>
              <c:pt idx="28">
                <c:v>-39.515957</c:v>
              </c:pt>
              <c:pt idx="29">
                <c:v>-38.867142000000001</c:v>
              </c:pt>
              <c:pt idx="30">
                <c:v>-38.861125999999999</c:v>
              </c:pt>
              <c:pt idx="31">
                <c:v>-39.202713000000003</c:v>
              </c:pt>
              <c:pt idx="32">
                <c:v>-39.902439000000001</c:v>
              </c:pt>
              <c:pt idx="33">
                <c:v>-40.604267</c:v>
              </c:pt>
              <c:pt idx="34">
                <c:v>-41.296306999999999</c:v>
              </c:pt>
              <c:pt idx="35">
                <c:v>-42.424824000000001</c:v>
              </c:pt>
              <c:pt idx="36">
                <c:v>-43.506236999999999</c:v>
              </c:pt>
              <c:pt idx="37">
                <c:v>-44.381591999999998</c:v>
              </c:pt>
              <c:pt idx="38">
                <c:v>-45.424103000000002</c:v>
              </c:pt>
              <c:pt idx="39">
                <c:v>-46.432330999999998</c:v>
              </c:pt>
              <c:pt idx="40">
                <c:v>-47.583266999999999</c:v>
              </c:pt>
              <c:pt idx="41">
                <c:v>-48.693278999999997</c:v>
              </c:pt>
              <c:pt idx="42">
                <c:v>-49.487366000000002</c:v>
              </c:pt>
              <c:pt idx="43">
                <c:v>-49.864753999999998</c:v>
              </c:pt>
              <c:pt idx="44">
                <c:v>-49.864303999999997</c:v>
              </c:pt>
              <c:pt idx="45">
                <c:v>-49.950806</c:v>
              </c:pt>
              <c:pt idx="46">
                <c:v>-52.951748000000002</c:v>
              </c:pt>
              <c:pt idx="47">
                <c:v>-54.389544999999998</c:v>
              </c:pt>
              <c:pt idx="48">
                <c:v>-55.772320000000001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E7-4505-9A74-95B92529372F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-58.380310000000001</c:v>
              </c:pt>
              <c:pt idx="1">
                <c:v>-58.233153999999999</c:v>
              </c:pt>
              <c:pt idx="2">
                <c:v>-58.088763999999998</c:v>
              </c:pt>
              <c:pt idx="3">
                <c:v>-57.903202</c:v>
              </c:pt>
              <c:pt idx="4">
                <c:v>-58.052661999999998</c:v>
              </c:pt>
              <c:pt idx="5">
                <c:v>-57.93985</c:v>
              </c:pt>
              <c:pt idx="6">
                <c:v>-57.835014000000001</c:v>
              </c:pt>
              <c:pt idx="7">
                <c:v>-57.591361999999997</c:v>
              </c:pt>
              <c:pt idx="8">
                <c:v>-56.722900000000003</c:v>
              </c:pt>
              <c:pt idx="9">
                <c:v>-56.570469000000003</c:v>
              </c:pt>
              <c:pt idx="10">
                <c:v>-55.524841000000002</c:v>
              </c:pt>
              <c:pt idx="11">
                <c:v>-54.840538000000002</c:v>
              </c:pt>
              <c:pt idx="12">
                <c:v>-52.617519000000001</c:v>
              </c:pt>
              <c:pt idx="13">
                <c:v>-50.540694999999999</c:v>
              </c:pt>
              <c:pt idx="14">
                <c:v>-48.422328999999998</c:v>
              </c:pt>
              <c:pt idx="15">
                <c:v>-47.551696999999997</c:v>
              </c:pt>
              <c:pt idx="16">
                <c:v>-45.958159999999999</c:v>
              </c:pt>
              <c:pt idx="17">
                <c:v>-44.900706999999997</c:v>
              </c:pt>
              <c:pt idx="18">
                <c:v>-42.792254999999997</c:v>
              </c:pt>
              <c:pt idx="19">
                <c:v>-41.729621999999999</c:v>
              </c:pt>
              <c:pt idx="20">
                <c:v>-40.550052999999998</c:v>
              </c:pt>
              <c:pt idx="21">
                <c:v>-39.784306000000001</c:v>
              </c:pt>
              <c:pt idx="22">
                <c:v>-39.102218999999998</c:v>
              </c:pt>
              <c:pt idx="23">
                <c:v>-38.480946000000003</c:v>
              </c:pt>
              <c:pt idx="24">
                <c:v>-37.810310000000001</c:v>
              </c:pt>
              <c:pt idx="25">
                <c:v>-37.359673000000001</c:v>
              </c:pt>
              <c:pt idx="26">
                <c:v>-36.697696999999998</c:v>
              </c:pt>
              <c:pt idx="27">
                <c:v>-36.477969999999999</c:v>
              </c:pt>
              <c:pt idx="28">
                <c:v>-36.209625000000003</c:v>
              </c:pt>
              <c:pt idx="29">
                <c:v>-36.670085999999998</c:v>
              </c:pt>
              <c:pt idx="30">
                <c:v>-36.932034000000002</c:v>
              </c:pt>
              <c:pt idx="31">
                <c:v>-37.095950999999999</c:v>
              </c:pt>
              <c:pt idx="32">
                <c:v>-37.029654999999998</c:v>
              </c:pt>
              <c:pt idx="33">
                <c:v>-37.379398000000002</c:v>
              </c:pt>
              <c:pt idx="34">
                <c:v>-37.705368</c:v>
              </c:pt>
              <c:pt idx="35">
                <c:v>-37.989975000000001</c:v>
              </c:pt>
              <c:pt idx="36">
                <c:v>-38.154738999999999</c:v>
              </c:pt>
              <c:pt idx="37">
                <c:v>-38.920245999999999</c:v>
              </c:pt>
              <c:pt idx="38">
                <c:v>-39.488948999999998</c:v>
              </c:pt>
              <c:pt idx="39">
                <c:v>-40.205387000000002</c:v>
              </c:pt>
              <c:pt idx="40">
                <c:v>-40.498730000000002</c:v>
              </c:pt>
              <c:pt idx="41">
                <c:v>-40.873927999999999</c:v>
              </c:pt>
              <c:pt idx="42">
                <c:v>-41.263412000000002</c:v>
              </c:pt>
              <c:pt idx="43">
                <c:v>-42.056094999999999</c:v>
              </c:pt>
              <c:pt idx="44">
                <c:v>-42.119624999999999</c:v>
              </c:pt>
              <c:pt idx="45">
                <c:v>-41.891646999999999</c:v>
              </c:pt>
              <c:pt idx="46">
                <c:v>-41.052405999999998</c:v>
              </c:pt>
              <c:pt idx="47">
                <c:v>-40.766525000000001</c:v>
              </c:pt>
              <c:pt idx="48">
                <c:v>-40.489910000000002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E7-4505-9A74-95B92529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2768"/>
        <c:axId val="116679040"/>
      </c:scatterChart>
      <c:valAx>
        <c:axId val="11667276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79040"/>
        <c:crosses val="autoZero"/>
        <c:crossBetween val="midCat"/>
        <c:majorUnit val="2"/>
      </c:valAx>
      <c:valAx>
        <c:axId val="1166790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727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-51.443511999999998</c:v>
              </c:pt>
              <c:pt idx="1">
                <c:v>-53.622073999999998</c:v>
              </c:pt>
              <c:pt idx="2">
                <c:v>-62.60125</c:v>
              </c:pt>
              <c:pt idx="3">
                <c:v>-65.048843000000005</c:v>
              </c:pt>
              <c:pt idx="4">
                <c:v>-64.192672999999999</c:v>
              </c:pt>
              <c:pt idx="5">
                <c:v>-55.380248999999999</c:v>
              </c:pt>
              <c:pt idx="6">
                <c:v>-51.977378999999999</c:v>
              </c:pt>
              <c:pt idx="7">
                <c:v>-50.206164999999999</c:v>
              </c:pt>
              <c:pt idx="8">
                <c:v>-49.965893000000001</c:v>
              </c:pt>
              <c:pt idx="9">
                <c:v>-49.592449000000002</c:v>
              </c:pt>
              <c:pt idx="10">
                <c:v>-49.601714999999999</c:v>
              </c:pt>
              <c:pt idx="11">
                <c:v>-48.155106000000004</c:v>
              </c:pt>
              <c:pt idx="12">
                <c:v>-45.875529999999998</c:v>
              </c:pt>
              <c:pt idx="13">
                <c:v>-43.809685000000002</c:v>
              </c:pt>
              <c:pt idx="14">
                <c:v>-42.873427999999997</c:v>
              </c:pt>
              <c:pt idx="15">
                <c:v>-42.902531000000003</c:v>
              </c:pt>
              <c:pt idx="16">
                <c:v>-43.475417999999998</c:v>
              </c:pt>
              <c:pt idx="17">
                <c:v>-44.139816000000003</c:v>
              </c:pt>
              <c:pt idx="18">
                <c:v>-45.081263999999997</c:v>
              </c:pt>
              <c:pt idx="19">
                <c:v>-45.571114000000001</c:v>
              </c:pt>
              <c:pt idx="20">
                <c:v>-46.048774999999999</c:v>
              </c:pt>
              <c:pt idx="21">
                <c:v>-46.451706000000001</c:v>
              </c:pt>
              <c:pt idx="22">
                <c:v>-46.858974000000003</c:v>
              </c:pt>
              <c:pt idx="23">
                <c:v>-47.348396000000001</c:v>
              </c:pt>
              <c:pt idx="24">
                <c:v>-47.907665000000001</c:v>
              </c:pt>
              <c:pt idx="25">
                <c:v>-48.845466999999999</c:v>
              </c:pt>
              <c:pt idx="26">
                <c:v>-49.766902999999999</c:v>
              </c:pt>
              <c:pt idx="27">
                <c:v>-51.121243</c:v>
              </c:pt>
              <c:pt idx="28">
                <c:v>-52.662556000000002</c:v>
              </c:pt>
              <c:pt idx="29">
                <c:v>-54.577091000000003</c:v>
              </c:pt>
              <c:pt idx="30">
                <c:v>-56.2836</c:v>
              </c:pt>
              <c:pt idx="31">
                <c:v>-58.095683999999999</c:v>
              </c:pt>
              <c:pt idx="32">
                <c:v>-61.096828000000002</c:v>
              </c:pt>
              <c:pt idx="33">
                <c:v>-66.314544999999995</c:v>
              </c:pt>
              <c:pt idx="34">
                <c:v>-67.438927000000007</c:v>
              </c:pt>
              <c:pt idx="35">
                <c:v>-65.296477999999993</c:v>
              </c:pt>
              <c:pt idx="36">
                <c:v>-59.477882000000001</c:v>
              </c:pt>
              <c:pt idx="37">
                <c:v>-56.382286000000001</c:v>
              </c:pt>
              <c:pt idx="38">
                <c:v>-54.598720999999998</c:v>
              </c:pt>
              <c:pt idx="39">
                <c:v>-53.459342999999997</c:v>
              </c:pt>
              <c:pt idx="40">
                <c:v>-52.546405999999998</c:v>
              </c:pt>
              <c:pt idx="41">
                <c:v>-51.484344</c:v>
              </c:pt>
              <c:pt idx="42">
                <c:v>-50.269011999999996</c:v>
              </c:pt>
              <c:pt idx="43">
                <c:v>-49.086292</c:v>
              </c:pt>
              <c:pt idx="44">
                <c:v>-47.904083</c:v>
              </c:pt>
              <c:pt idx="45">
                <c:v>-46.994053000000001</c:v>
              </c:pt>
              <c:pt idx="46">
                <c:v>-46.772162999999999</c:v>
              </c:pt>
              <c:pt idx="47">
                <c:v>-46.862456999999999</c:v>
              </c:pt>
              <c:pt idx="48">
                <c:v>-47.083812999999999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0F-4F9B-8787-5390F1C4EBBE}"/>
            </c:ext>
          </c:extLst>
        </c:ser>
        <c:ser>
          <c:idx val="1"/>
          <c:order val="1"/>
          <c:tx>
            <c:v>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-31.269020000000001</c:v>
              </c:pt>
              <c:pt idx="1">
                <c:v>-30.796168999999999</c:v>
              </c:pt>
              <c:pt idx="2">
                <c:v>-30.098427000000001</c:v>
              </c:pt>
              <c:pt idx="3">
                <c:v>-29.451439000000001</c:v>
              </c:pt>
              <c:pt idx="4">
                <c:v>-28.989142999999999</c:v>
              </c:pt>
              <c:pt idx="5">
                <c:v>-28.586936999999999</c:v>
              </c:pt>
              <c:pt idx="6">
                <c:v>-28.011762999999998</c:v>
              </c:pt>
              <c:pt idx="7">
                <c:v>-27.634577</c:v>
              </c:pt>
              <c:pt idx="8">
                <c:v>-27.114236999999999</c:v>
              </c:pt>
              <c:pt idx="9">
                <c:v>-26.837433000000001</c:v>
              </c:pt>
              <c:pt idx="10">
                <c:v>-26.381202999999999</c:v>
              </c:pt>
              <c:pt idx="11">
                <c:v>-26.262791</c:v>
              </c:pt>
              <c:pt idx="12">
                <c:v>-26.086075000000001</c:v>
              </c:pt>
              <c:pt idx="13">
                <c:v>-26.071622999999999</c:v>
              </c:pt>
              <c:pt idx="14">
                <c:v>-25.989778999999999</c:v>
              </c:pt>
              <c:pt idx="15">
                <c:v>-26.121199000000001</c:v>
              </c:pt>
              <c:pt idx="16">
                <c:v>-26.113385999999998</c:v>
              </c:pt>
              <c:pt idx="17">
                <c:v>-26.147587000000001</c:v>
              </c:pt>
              <c:pt idx="18">
                <c:v>-26.210455</c:v>
              </c:pt>
              <c:pt idx="19">
                <c:v>-26.414943999999998</c:v>
              </c:pt>
              <c:pt idx="20">
                <c:v>-26.631015999999999</c:v>
              </c:pt>
              <c:pt idx="21">
                <c:v>-26.809666</c:v>
              </c:pt>
              <c:pt idx="22">
                <c:v>-26.968592000000001</c:v>
              </c:pt>
              <c:pt idx="23">
                <c:v>-27.214285</c:v>
              </c:pt>
              <c:pt idx="24">
                <c:v>-27.403822000000002</c:v>
              </c:pt>
              <c:pt idx="25">
                <c:v>-27.634186</c:v>
              </c:pt>
              <c:pt idx="26">
                <c:v>-27.662158999999999</c:v>
              </c:pt>
              <c:pt idx="27">
                <c:v>-27.624707999999998</c:v>
              </c:pt>
              <c:pt idx="28">
                <c:v>-27.454875999999999</c:v>
              </c:pt>
              <c:pt idx="29">
                <c:v>-27.312052000000001</c:v>
              </c:pt>
              <c:pt idx="30">
                <c:v>-27.365486000000001</c:v>
              </c:pt>
              <c:pt idx="31">
                <c:v>-27.468836</c:v>
              </c:pt>
              <c:pt idx="32">
                <c:v>-27.882850999999999</c:v>
              </c:pt>
              <c:pt idx="33">
                <c:v>-28.029833</c:v>
              </c:pt>
              <c:pt idx="34">
                <c:v>-28.302923</c:v>
              </c:pt>
              <c:pt idx="35">
                <c:v>-28.236878999999998</c:v>
              </c:pt>
              <c:pt idx="36">
                <c:v>-28.161476</c:v>
              </c:pt>
              <c:pt idx="37">
                <c:v>-28.110043999999998</c:v>
              </c:pt>
              <c:pt idx="38">
                <c:v>-28.278172000000001</c:v>
              </c:pt>
              <c:pt idx="39">
                <c:v>-28.642365000000002</c:v>
              </c:pt>
              <c:pt idx="40">
                <c:v>-28.897124999999999</c:v>
              </c:pt>
              <c:pt idx="41">
                <c:v>-29.182234000000001</c:v>
              </c:pt>
              <c:pt idx="42">
                <c:v>-29.469056999999999</c:v>
              </c:pt>
              <c:pt idx="43">
                <c:v>-29.796514999999999</c:v>
              </c:pt>
              <c:pt idx="44">
                <c:v>-29.918413000000001</c:v>
              </c:pt>
              <c:pt idx="45">
                <c:v>-30.002507999999999</c:v>
              </c:pt>
              <c:pt idx="46">
                <c:v>-30.347345000000001</c:v>
              </c:pt>
              <c:pt idx="47">
                <c:v>-30.983898</c:v>
              </c:pt>
              <c:pt idx="48">
                <c:v>-31.513898999999999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0F-4F9B-8787-5390F1C4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9776"/>
        <c:axId val="117021696"/>
      </c:scatterChart>
      <c:valAx>
        <c:axId val="11701977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4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021696"/>
        <c:crosses val="autoZero"/>
        <c:crossBetween val="midCat"/>
        <c:majorUnit val="2"/>
      </c:valAx>
      <c:valAx>
        <c:axId val="1170216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0197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033284088591"/>
          <c:y val="0.66907225138524351"/>
          <c:w val="0.28205468044122006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-56.831592999999998</c:v>
              </c:pt>
              <c:pt idx="1">
                <c:v>-55.494114000000003</c:v>
              </c:pt>
              <c:pt idx="2">
                <c:v>-53.996699999999997</c:v>
              </c:pt>
              <c:pt idx="3">
                <c:v>-52.782001000000001</c:v>
              </c:pt>
              <c:pt idx="4">
                <c:v>-52.782944000000001</c:v>
              </c:pt>
              <c:pt idx="5">
                <c:v>-52.611927000000001</c:v>
              </c:pt>
              <c:pt idx="6">
                <c:v>-53.040599999999998</c:v>
              </c:pt>
              <c:pt idx="7">
                <c:v>-53.147587000000001</c:v>
              </c:pt>
              <c:pt idx="8">
                <c:v>-53.715747999999998</c:v>
              </c:pt>
              <c:pt idx="9">
                <c:v>-55.201430999999999</c:v>
              </c:pt>
              <c:pt idx="10">
                <c:v>-56.393520000000002</c:v>
              </c:pt>
              <c:pt idx="11">
                <c:v>-57.861590999999997</c:v>
              </c:pt>
              <c:pt idx="12">
                <c:v>-60.214882000000003</c:v>
              </c:pt>
              <c:pt idx="13">
                <c:v>-64.684509000000006</c:v>
              </c:pt>
              <c:pt idx="14">
                <c:v>-68.448211999999998</c:v>
              </c:pt>
              <c:pt idx="15">
                <c:v>-67.445250999999999</c:v>
              </c:pt>
              <c:pt idx="16">
                <c:v>-62.621166000000002</c:v>
              </c:pt>
              <c:pt idx="17">
                <c:v>-57.381622</c:v>
              </c:pt>
              <c:pt idx="18">
                <c:v>-54.436478000000001</c:v>
              </c:pt>
              <c:pt idx="19">
                <c:v>-52.396610000000003</c:v>
              </c:pt>
              <c:pt idx="20">
                <c:v>-50.817203999999997</c:v>
              </c:pt>
              <c:pt idx="21">
                <c:v>-49.653500000000001</c:v>
              </c:pt>
              <c:pt idx="22">
                <c:v>-49.312958000000002</c:v>
              </c:pt>
              <c:pt idx="23">
                <c:v>-49.058501999999997</c:v>
              </c:pt>
              <c:pt idx="24">
                <c:v>-48.838946999999997</c:v>
              </c:pt>
              <c:pt idx="25">
                <c:v>-48.423378</c:v>
              </c:pt>
              <c:pt idx="26">
                <c:v>-48.303356000000001</c:v>
              </c:pt>
              <c:pt idx="27">
                <c:v>-47.753914000000002</c:v>
              </c:pt>
              <c:pt idx="28">
                <c:v>-47.614345999999998</c:v>
              </c:pt>
              <c:pt idx="29">
                <c:v>-47.188648000000001</c:v>
              </c:pt>
              <c:pt idx="30">
                <c:v>-47.327697999999998</c:v>
              </c:pt>
              <c:pt idx="31">
                <c:v>-47.517273000000003</c:v>
              </c:pt>
              <c:pt idx="32">
                <c:v>-47.724136000000001</c:v>
              </c:pt>
              <c:pt idx="33">
                <c:v>-49.171120000000002</c:v>
              </c:pt>
              <c:pt idx="34">
                <c:v>-50.353698999999999</c:v>
              </c:pt>
              <c:pt idx="35">
                <c:v>-51.202002999999998</c:v>
              </c:pt>
              <c:pt idx="36">
                <c:v>-50.971989000000001</c:v>
              </c:pt>
              <c:pt idx="37">
                <c:v>-50.512439999999998</c:v>
              </c:pt>
              <c:pt idx="38">
                <c:v>-50.397095</c:v>
              </c:pt>
              <c:pt idx="39">
                <c:v>-50.316738000000001</c:v>
              </c:pt>
              <c:pt idx="40">
                <c:v>-50.249172000000002</c:v>
              </c:pt>
              <c:pt idx="41">
                <c:v>-50.288505999999998</c:v>
              </c:pt>
              <c:pt idx="42">
                <c:v>-50.379463000000001</c:v>
              </c:pt>
              <c:pt idx="43">
                <c:v>-50.597782000000002</c:v>
              </c:pt>
              <c:pt idx="44">
                <c:v>-51.172131</c:v>
              </c:pt>
              <c:pt idx="45">
                <c:v>-51.079574999999998</c:v>
              </c:pt>
              <c:pt idx="46">
                <c:v>-51.031979</c:v>
              </c:pt>
              <c:pt idx="47">
                <c:v>-50.386738000000001</c:v>
              </c:pt>
              <c:pt idx="48">
                <c:v>-50.306975999999999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33-435D-8A8D-AA57406360E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-49.571506999999997</c:v>
              </c:pt>
              <c:pt idx="1">
                <c:v>-49.096901000000003</c:v>
              </c:pt>
              <c:pt idx="2">
                <c:v>-48.470058000000002</c:v>
              </c:pt>
              <c:pt idx="3">
                <c:v>-48.132347000000003</c:v>
              </c:pt>
              <c:pt idx="4">
                <c:v>-47.690055999999998</c:v>
              </c:pt>
              <c:pt idx="5">
                <c:v>-47.510058999999998</c:v>
              </c:pt>
              <c:pt idx="6">
                <c:v>-47.446064</c:v>
              </c:pt>
              <c:pt idx="7">
                <c:v>-48.085625</c:v>
              </c:pt>
              <c:pt idx="8">
                <c:v>-48.812508000000001</c:v>
              </c:pt>
              <c:pt idx="9">
                <c:v>-49.975791999999998</c:v>
              </c:pt>
              <c:pt idx="10">
                <c:v>-51.343941000000001</c:v>
              </c:pt>
              <c:pt idx="11">
                <c:v>-53.338073999999999</c:v>
              </c:pt>
              <c:pt idx="12">
                <c:v>-56.165725999999999</c:v>
              </c:pt>
              <c:pt idx="13">
                <c:v>-59.331257000000001</c:v>
              </c:pt>
              <c:pt idx="14">
                <c:v>-61.074986000000003</c:v>
              </c:pt>
              <c:pt idx="15">
                <c:v>-60.498641999999997</c:v>
              </c:pt>
              <c:pt idx="16">
                <c:v>-57.801853000000001</c:v>
              </c:pt>
              <c:pt idx="17">
                <c:v>-55.131926999999997</c:v>
              </c:pt>
              <c:pt idx="18">
                <c:v>-53.097220999999998</c:v>
              </c:pt>
              <c:pt idx="19">
                <c:v>-51.666794000000003</c:v>
              </c:pt>
              <c:pt idx="20">
                <c:v>-50.73518</c:v>
              </c:pt>
              <c:pt idx="21">
                <c:v>-50.225624000000003</c:v>
              </c:pt>
              <c:pt idx="22">
                <c:v>-50.142220000000002</c:v>
              </c:pt>
              <c:pt idx="23">
                <c:v>-50.317554000000001</c:v>
              </c:pt>
              <c:pt idx="24">
                <c:v>-50.573078000000002</c:v>
              </c:pt>
              <c:pt idx="25">
                <c:v>-51.109192</c:v>
              </c:pt>
              <c:pt idx="26">
                <c:v>-52.016894999999998</c:v>
              </c:pt>
              <c:pt idx="27">
                <c:v>-53.272758000000003</c:v>
              </c:pt>
              <c:pt idx="28">
                <c:v>-57.386291999999997</c:v>
              </c:pt>
              <c:pt idx="29">
                <c:v>-60.017769000000001</c:v>
              </c:pt>
              <c:pt idx="30">
                <c:v>-59.436878</c:v>
              </c:pt>
              <c:pt idx="31">
                <c:v>-54.613151999999999</c:v>
              </c:pt>
              <c:pt idx="32">
                <c:v>-50.938003999999999</c:v>
              </c:pt>
              <c:pt idx="33">
                <c:v>-48.484870999999998</c:v>
              </c:pt>
              <c:pt idx="34">
                <c:v>-46.057502999999997</c:v>
              </c:pt>
              <c:pt idx="35">
                <c:v>-43.187294000000001</c:v>
              </c:pt>
              <c:pt idx="36">
                <c:v>-41.920001999999997</c:v>
              </c:pt>
              <c:pt idx="37">
                <c:v>-41.785125999999998</c:v>
              </c:pt>
              <c:pt idx="38">
                <c:v>-42.049007000000003</c:v>
              </c:pt>
              <c:pt idx="39">
                <c:v>-42.461803000000003</c:v>
              </c:pt>
              <c:pt idx="40">
                <c:v>-42.954085999999997</c:v>
              </c:pt>
              <c:pt idx="41">
                <c:v>-43.530743000000001</c:v>
              </c:pt>
              <c:pt idx="42">
                <c:v>-44.063637</c:v>
              </c:pt>
              <c:pt idx="43">
                <c:v>-44.501888000000001</c:v>
              </c:pt>
              <c:pt idx="44">
                <c:v>-45.245398999999999</c:v>
              </c:pt>
              <c:pt idx="45">
                <c:v>-46.130997000000001</c:v>
              </c:pt>
              <c:pt idx="46">
                <c:v>-47.443824999999997</c:v>
              </c:pt>
              <c:pt idx="47">
                <c:v>-48.061442999999997</c:v>
              </c:pt>
              <c:pt idx="48">
                <c:v>-48.413196999999997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33-435D-8A8D-AA574063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0208"/>
        <c:axId val="116832128"/>
      </c:scatterChart>
      <c:valAx>
        <c:axId val="11683020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832128"/>
        <c:crosses val="autoZero"/>
        <c:crossBetween val="midCat"/>
        <c:majorUnit val="2"/>
      </c:valAx>
      <c:valAx>
        <c:axId val="11683212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83020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Harm-A'!$N$3:$N$51</c:f>
              <c:numCache>
                <c:formatCode>0.00</c:formatCode>
                <c:ptCount val="49"/>
                <c:pt idx="0">
                  <c:v>-69.829926</c:v>
                </c:pt>
                <c:pt idx="1">
                  <c:v>-71.954955999999996</c:v>
                </c:pt>
                <c:pt idx="2">
                  <c:v>-74.922173000000001</c:v>
                </c:pt>
                <c:pt idx="3">
                  <c:v>-78.498108000000002</c:v>
                </c:pt>
                <c:pt idx="4">
                  <c:v>-82.192513000000005</c:v>
                </c:pt>
                <c:pt idx="5">
                  <c:v>-82.838050999999993</c:v>
                </c:pt>
                <c:pt idx="6">
                  <c:v>-82.739731000000006</c:v>
                </c:pt>
                <c:pt idx="7">
                  <c:v>-78.386680999999996</c:v>
                </c:pt>
                <c:pt idx="8">
                  <c:v>-75.915183999999996</c:v>
                </c:pt>
                <c:pt idx="9">
                  <c:v>-72.576660000000004</c:v>
                </c:pt>
                <c:pt idx="10">
                  <c:v>-71.327056999999996</c:v>
                </c:pt>
                <c:pt idx="11">
                  <c:v>-70.369675000000001</c:v>
                </c:pt>
                <c:pt idx="12">
                  <c:v>-69.638503999999998</c:v>
                </c:pt>
                <c:pt idx="13">
                  <c:v>-68.898216000000005</c:v>
                </c:pt>
                <c:pt idx="14">
                  <c:v>-68.059280000000001</c:v>
                </c:pt>
                <c:pt idx="15">
                  <c:v>-67.449691999999999</c:v>
                </c:pt>
                <c:pt idx="16">
                  <c:v>-66.946976000000006</c:v>
                </c:pt>
                <c:pt idx="17">
                  <c:v>-66.388985000000005</c:v>
                </c:pt>
                <c:pt idx="18">
                  <c:v>-65.626350000000002</c:v>
                </c:pt>
                <c:pt idx="19">
                  <c:v>-64.989517000000006</c:v>
                </c:pt>
                <c:pt idx="20">
                  <c:v>-64.379852</c:v>
                </c:pt>
                <c:pt idx="21">
                  <c:v>-63.877223999999998</c:v>
                </c:pt>
                <c:pt idx="22">
                  <c:v>-63.409312999999997</c:v>
                </c:pt>
                <c:pt idx="23">
                  <c:v>-62.797942999999997</c:v>
                </c:pt>
                <c:pt idx="24">
                  <c:v>-62.152050000000003</c:v>
                </c:pt>
                <c:pt idx="25">
                  <c:v>-61.547905</c:v>
                </c:pt>
                <c:pt idx="26">
                  <c:v>-61.115828999999998</c:v>
                </c:pt>
                <c:pt idx="27">
                  <c:v>-60.868167999999997</c:v>
                </c:pt>
                <c:pt idx="28">
                  <c:v>-60.629997000000003</c:v>
                </c:pt>
                <c:pt idx="29">
                  <c:v>-60.908821000000003</c:v>
                </c:pt>
                <c:pt idx="30">
                  <c:v>-61.09478</c:v>
                </c:pt>
                <c:pt idx="31">
                  <c:v>-61.229121999999997</c:v>
                </c:pt>
                <c:pt idx="32">
                  <c:v>-61.071983000000003</c:v>
                </c:pt>
                <c:pt idx="33">
                  <c:v>-61.041533999999999</c:v>
                </c:pt>
                <c:pt idx="34">
                  <c:v>-60.945754999999998</c:v>
                </c:pt>
                <c:pt idx="35">
                  <c:v>-60.990958999999997</c:v>
                </c:pt>
                <c:pt idx="36">
                  <c:v>-61.17371</c:v>
                </c:pt>
                <c:pt idx="37">
                  <c:v>-61.338569999999997</c:v>
                </c:pt>
                <c:pt idx="38">
                  <c:v>-61.333835999999998</c:v>
                </c:pt>
                <c:pt idx="39">
                  <c:v>-61.273293000000002</c:v>
                </c:pt>
                <c:pt idx="40">
                  <c:v>-61.379581000000002</c:v>
                </c:pt>
                <c:pt idx="41">
                  <c:v>-61.300097999999998</c:v>
                </c:pt>
                <c:pt idx="42">
                  <c:v>-61.150886999999997</c:v>
                </c:pt>
                <c:pt idx="43">
                  <c:v>-60.879269000000001</c:v>
                </c:pt>
                <c:pt idx="44">
                  <c:v>-60.699084999999997</c:v>
                </c:pt>
                <c:pt idx="45">
                  <c:v>-60.616923999999997</c:v>
                </c:pt>
                <c:pt idx="46">
                  <c:v>-60.764941999999998</c:v>
                </c:pt>
                <c:pt idx="47">
                  <c:v>-60.973114000000002</c:v>
                </c:pt>
                <c:pt idx="48">
                  <c:v>-61.123398000000002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1-4F67-B69D-B92F1ACDEE8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Harm-B'!$N$3:$N$51</c:f>
              <c:numCache>
                <c:formatCode>0.00</c:formatCode>
                <c:ptCount val="49"/>
                <c:pt idx="0">
                  <c:v>-75.649039999999999</c:v>
                </c:pt>
                <c:pt idx="1">
                  <c:v>-75.109595999999996</c:v>
                </c:pt>
                <c:pt idx="2">
                  <c:v>-74.625388999999998</c:v>
                </c:pt>
                <c:pt idx="3">
                  <c:v>-74.307198</c:v>
                </c:pt>
                <c:pt idx="4">
                  <c:v>-74.063903999999994</c:v>
                </c:pt>
                <c:pt idx="5">
                  <c:v>-73.907348999999996</c:v>
                </c:pt>
                <c:pt idx="6">
                  <c:v>-73.378722999999994</c:v>
                </c:pt>
                <c:pt idx="7">
                  <c:v>-73.233604</c:v>
                </c:pt>
                <c:pt idx="8">
                  <c:v>-72.682693</c:v>
                </c:pt>
                <c:pt idx="9">
                  <c:v>-72.497146999999998</c:v>
                </c:pt>
                <c:pt idx="10">
                  <c:v>-72.255500999999995</c:v>
                </c:pt>
                <c:pt idx="11">
                  <c:v>-72.160149000000004</c:v>
                </c:pt>
                <c:pt idx="12">
                  <c:v>-72.182631999999998</c:v>
                </c:pt>
                <c:pt idx="13">
                  <c:v>-72.017493999999999</c:v>
                </c:pt>
                <c:pt idx="14">
                  <c:v>-72.031852999999998</c:v>
                </c:pt>
                <c:pt idx="15">
                  <c:v>-72.100005999999993</c:v>
                </c:pt>
                <c:pt idx="16">
                  <c:v>-71.999313000000001</c:v>
                </c:pt>
                <c:pt idx="17">
                  <c:v>-71.768623000000005</c:v>
                </c:pt>
                <c:pt idx="18">
                  <c:v>-70.990859999999998</c:v>
                </c:pt>
                <c:pt idx="19">
                  <c:v>-71.295058999999995</c:v>
                </c:pt>
                <c:pt idx="20">
                  <c:v>-71.060364000000007</c:v>
                </c:pt>
                <c:pt idx="21">
                  <c:v>-71.476280000000003</c:v>
                </c:pt>
                <c:pt idx="22">
                  <c:v>-71.019722000000002</c:v>
                </c:pt>
                <c:pt idx="23">
                  <c:v>-70.388167999999993</c:v>
                </c:pt>
                <c:pt idx="24">
                  <c:v>-68.861182999999997</c:v>
                </c:pt>
                <c:pt idx="25">
                  <c:v>-67.467620999999994</c:v>
                </c:pt>
                <c:pt idx="26">
                  <c:v>-66.728888999999995</c:v>
                </c:pt>
                <c:pt idx="27">
                  <c:v>-66.189612999999994</c:v>
                </c:pt>
                <c:pt idx="28">
                  <c:v>-66.580948000000006</c:v>
                </c:pt>
                <c:pt idx="29">
                  <c:v>-67.498940000000005</c:v>
                </c:pt>
                <c:pt idx="30">
                  <c:v>-68.852874999999997</c:v>
                </c:pt>
                <c:pt idx="31">
                  <c:v>-69.165833000000006</c:v>
                </c:pt>
                <c:pt idx="32">
                  <c:v>-69.401283000000006</c:v>
                </c:pt>
                <c:pt idx="33">
                  <c:v>-69.846901000000003</c:v>
                </c:pt>
                <c:pt idx="34">
                  <c:v>-70.380882</c:v>
                </c:pt>
                <c:pt idx="35">
                  <c:v>-71.402221999999995</c:v>
                </c:pt>
                <c:pt idx="36">
                  <c:v>-73.119072000000003</c:v>
                </c:pt>
                <c:pt idx="37">
                  <c:v>-74.876716999999999</c:v>
                </c:pt>
                <c:pt idx="38">
                  <c:v>-76.063704999999999</c:v>
                </c:pt>
                <c:pt idx="39">
                  <c:v>-77.087151000000006</c:v>
                </c:pt>
                <c:pt idx="40">
                  <c:v>-77.423987999999994</c:v>
                </c:pt>
                <c:pt idx="41">
                  <c:v>-77.892899</c:v>
                </c:pt>
                <c:pt idx="42">
                  <c:v>-78.039124000000001</c:v>
                </c:pt>
                <c:pt idx="43">
                  <c:v>-78.135200999999995</c:v>
                </c:pt>
                <c:pt idx="44">
                  <c:v>-77.577370000000002</c:v>
                </c:pt>
                <c:pt idx="45">
                  <c:v>-76.437965000000005</c:v>
                </c:pt>
                <c:pt idx="46">
                  <c:v>-75.530899000000005</c:v>
                </c:pt>
                <c:pt idx="47">
                  <c:v>-74.174819999999997</c:v>
                </c:pt>
                <c:pt idx="48">
                  <c:v>-72.935164999999998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1-4F67-B69D-B92F1ACDEE8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10</c:v>
                </c:pt>
                <c:pt idx="1">
                  <c:v>10.041666666667</c:v>
                </c:pt>
                <c:pt idx="2">
                  <c:v>10.083333333333</c:v>
                </c:pt>
                <c:pt idx="3">
                  <c:v>10.125</c:v>
                </c:pt>
                <c:pt idx="4">
                  <c:v>10.166666666667</c:v>
                </c:pt>
                <c:pt idx="5">
                  <c:v>10.208333333333</c:v>
                </c:pt>
                <c:pt idx="6">
                  <c:v>10.25</c:v>
                </c:pt>
                <c:pt idx="7">
                  <c:v>10.291666666667</c:v>
                </c:pt>
                <c:pt idx="8">
                  <c:v>10.333333333333</c:v>
                </c:pt>
                <c:pt idx="9">
                  <c:v>10.375</c:v>
                </c:pt>
                <c:pt idx="10">
                  <c:v>10.416666666667</c:v>
                </c:pt>
                <c:pt idx="11">
                  <c:v>10.458333333333</c:v>
                </c:pt>
                <c:pt idx="12">
                  <c:v>10.5</c:v>
                </c:pt>
                <c:pt idx="13">
                  <c:v>10.541666666667</c:v>
                </c:pt>
                <c:pt idx="14">
                  <c:v>10.583333333333</c:v>
                </c:pt>
                <c:pt idx="15">
                  <c:v>10.625</c:v>
                </c:pt>
                <c:pt idx="16">
                  <c:v>10.666666666667</c:v>
                </c:pt>
                <c:pt idx="17">
                  <c:v>10.708333333333</c:v>
                </c:pt>
                <c:pt idx="18">
                  <c:v>10.75</c:v>
                </c:pt>
                <c:pt idx="19">
                  <c:v>10.791666666667</c:v>
                </c:pt>
                <c:pt idx="20">
                  <c:v>10.833333333333</c:v>
                </c:pt>
                <c:pt idx="21">
                  <c:v>10.875</c:v>
                </c:pt>
                <c:pt idx="22">
                  <c:v>10.916666666667</c:v>
                </c:pt>
                <c:pt idx="23">
                  <c:v>10.958333333333</c:v>
                </c:pt>
                <c:pt idx="24">
                  <c:v>11</c:v>
                </c:pt>
                <c:pt idx="25">
                  <c:v>11.041666666667</c:v>
                </c:pt>
                <c:pt idx="26">
                  <c:v>11.083333333333</c:v>
                </c:pt>
                <c:pt idx="27">
                  <c:v>11.125</c:v>
                </c:pt>
                <c:pt idx="28">
                  <c:v>11.166666666667</c:v>
                </c:pt>
                <c:pt idx="29">
                  <c:v>11.208333333333</c:v>
                </c:pt>
                <c:pt idx="30">
                  <c:v>11.25</c:v>
                </c:pt>
                <c:pt idx="31">
                  <c:v>11.291666666667</c:v>
                </c:pt>
                <c:pt idx="32">
                  <c:v>11.333333333333</c:v>
                </c:pt>
                <c:pt idx="33">
                  <c:v>11.375</c:v>
                </c:pt>
                <c:pt idx="34">
                  <c:v>11.416666666667</c:v>
                </c:pt>
                <c:pt idx="35">
                  <c:v>11.458333333333</c:v>
                </c:pt>
                <c:pt idx="36">
                  <c:v>11.5</c:v>
                </c:pt>
                <c:pt idx="37">
                  <c:v>11.541666666667</c:v>
                </c:pt>
                <c:pt idx="38">
                  <c:v>11.583333333333</c:v>
                </c:pt>
                <c:pt idx="39">
                  <c:v>11.625</c:v>
                </c:pt>
                <c:pt idx="40">
                  <c:v>11.666666666667</c:v>
                </c:pt>
                <c:pt idx="41">
                  <c:v>11.708333333333</c:v>
                </c:pt>
                <c:pt idx="42">
                  <c:v>11.75</c:v>
                </c:pt>
                <c:pt idx="43">
                  <c:v>11.791666666667</c:v>
                </c:pt>
                <c:pt idx="44">
                  <c:v>11.833333333333</c:v>
                </c:pt>
                <c:pt idx="45">
                  <c:v>11.875</c:v>
                </c:pt>
                <c:pt idx="46">
                  <c:v>11.916666666667</c:v>
                </c:pt>
                <c:pt idx="47">
                  <c:v>11.958333333333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Harm-A'!$V$3:$V$51</c:f>
              <c:numCache>
                <c:formatCode>0.00</c:formatCode>
                <c:ptCount val="49"/>
                <c:pt idx="0">
                  <c:v>-72.841239999999999</c:v>
                </c:pt>
                <c:pt idx="1">
                  <c:v>-71.799949999999995</c:v>
                </c:pt>
                <c:pt idx="2">
                  <c:v>-70.699264999999997</c:v>
                </c:pt>
                <c:pt idx="3">
                  <c:v>-73.511855999999995</c:v>
                </c:pt>
                <c:pt idx="4">
                  <c:v>-72.027298000000002</c:v>
                </c:pt>
                <c:pt idx="5">
                  <c:v>-71.746986000000007</c:v>
                </c:pt>
                <c:pt idx="6">
                  <c:v>-71.911034000000001</c:v>
                </c:pt>
                <c:pt idx="7">
                  <c:v>-71.340468999999999</c:v>
                </c:pt>
                <c:pt idx="8">
                  <c:v>-71.824554000000006</c:v>
                </c:pt>
                <c:pt idx="9">
                  <c:v>-69.848381000000003</c:v>
                </c:pt>
                <c:pt idx="10">
                  <c:v>-70.525931999999997</c:v>
                </c:pt>
                <c:pt idx="11">
                  <c:v>-70.401000999999994</c:v>
                </c:pt>
                <c:pt idx="12">
                  <c:v>-70.589134000000001</c:v>
                </c:pt>
                <c:pt idx="13">
                  <c:v>-70.580696000000003</c:v>
                </c:pt>
                <c:pt idx="14">
                  <c:v>-70.910178999999999</c:v>
                </c:pt>
                <c:pt idx="15">
                  <c:v>-72.559464000000006</c:v>
                </c:pt>
                <c:pt idx="16">
                  <c:v>-70.250549000000007</c:v>
                </c:pt>
                <c:pt idx="17">
                  <c:v>-71.722565000000003</c:v>
                </c:pt>
                <c:pt idx="18">
                  <c:v>-71.255341000000001</c:v>
                </c:pt>
                <c:pt idx="19">
                  <c:v>-71.150184999999993</c:v>
                </c:pt>
                <c:pt idx="20">
                  <c:v>-69.536841999999993</c:v>
                </c:pt>
                <c:pt idx="21">
                  <c:v>-69.589950999999999</c:v>
                </c:pt>
                <c:pt idx="22">
                  <c:v>-70.717140000000001</c:v>
                </c:pt>
                <c:pt idx="23">
                  <c:v>-69.239311000000001</c:v>
                </c:pt>
                <c:pt idx="24">
                  <c:v>-68.753844999999998</c:v>
                </c:pt>
                <c:pt idx="25">
                  <c:v>-68.266425999999996</c:v>
                </c:pt>
                <c:pt idx="26">
                  <c:v>-69.863906999999998</c:v>
                </c:pt>
                <c:pt idx="27">
                  <c:v>-69.684830000000005</c:v>
                </c:pt>
                <c:pt idx="28">
                  <c:v>-68.987801000000005</c:v>
                </c:pt>
                <c:pt idx="29">
                  <c:v>-69.901184000000001</c:v>
                </c:pt>
                <c:pt idx="30">
                  <c:v>-69.884688999999995</c:v>
                </c:pt>
                <c:pt idx="31">
                  <c:v>-70.239852999999997</c:v>
                </c:pt>
                <c:pt idx="32">
                  <c:v>-69.178855999999996</c:v>
                </c:pt>
                <c:pt idx="33">
                  <c:v>-70.474716000000001</c:v>
                </c:pt>
                <c:pt idx="34">
                  <c:v>-70.470657000000003</c:v>
                </c:pt>
                <c:pt idx="35">
                  <c:v>-69.617125999999999</c:v>
                </c:pt>
                <c:pt idx="36">
                  <c:v>-69.470946999999995</c:v>
                </c:pt>
                <c:pt idx="37">
                  <c:v>-69.211410999999998</c:v>
                </c:pt>
                <c:pt idx="38">
                  <c:v>-70.627785000000003</c:v>
                </c:pt>
                <c:pt idx="39">
                  <c:v>-68.922218000000001</c:v>
                </c:pt>
                <c:pt idx="40">
                  <c:v>-69.312492000000006</c:v>
                </c:pt>
                <c:pt idx="41">
                  <c:v>-69.979073</c:v>
                </c:pt>
                <c:pt idx="42">
                  <c:v>-69.890349999999998</c:v>
                </c:pt>
                <c:pt idx="43">
                  <c:v>-69.442718999999997</c:v>
                </c:pt>
                <c:pt idx="44">
                  <c:v>-69.749358999999998</c:v>
                </c:pt>
                <c:pt idx="45">
                  <c:v>-71.745987</c:v>
                </c:pt>
                <c:pt idx="46">
                  <c:v>-70.296242000000007</c:v>
                </c:pt>
                <c:pt idx="47">
                  <c:v>-69.864333999999999</c:v>
                </c:pt>
                <c:pt idx="48">
                  <c:v>-70.159041999999999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451-4F67-B69D-B92F1ACDEE8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10</c:v>
                </c:pt>
                <c:pt idx="1">
                  <c:v>10.041666666667</c:v>
                </c:pt>
                <c:pt idx="2">
                  <c:v>10.083333333333</c:v>
                </c:pt>
                <c:pt idx="3">
                  <c:v>10.125</c:v>
                </c:pt>
                <c:pt idx="4">
                  <c:v>10.166666666667</c:v>
                </c:pt>
                <c:pt idx="5">
                  <c:v>10.208333333333</c:v>
                </c:pt>
                <c:pt idx="6">
                  <c:v>10.25</c:v>
                </c:pt>
                <c:pt idx="7">
                  <c:v>10.291666666667</c:v>
                </c:pt>
                <c:pt idx="8">
                  <c:v>10.333333333333</c:v>
                </c:pt>
                <c:pt idx="9">
                  <c:v>10.375</c:v>
                </c:pt>
                <c:pt idx="10">
                  <c:v>10.416666666667</c:v>
                </c:pt>
                <c:pt idx="11">
                  <c:v>10.458333333333</c:v>
                </c:pt>
                <c:pt idx="12">
                  <c:v>10.5</c:v>
                </c:pt>
                <c:pt idx="13">
                  <c:v>10.541666666667</c:v>
                </c:pt>
                <c:pt idx="14">
                  <c:v>10.583333333333</c:v>
                </c:pt>
                <c:pt idx="15">
                  <c:v>10.625</c:v>
                </c:pt>
                <c:pt idx="16">
                  <c:v>10.666666666667</c:v>
                </c:pt>
                <c:pt idx="17">
                  <c:v>10.708333333333</c:v>
                </c:pt>
                <c:pt idx="18">
                  <c:v>10.75</c:v>
                </c:pt>
                <c:pt idx="19">
                  <c:v>10.791666666667</c:v>
                </c:pt>
                <c:pt idx="20">
                  <c:v>10.833333333333</c:v>
                </c:pt>
                <c:pt idx="21">
                  <c:v>10.875</c:v>
                </c:pt>
                <c:pt idx="22">
                  <c:v>10.916666666667</c:v>
                </c:pt>
                <c:pt idx="23">
                  <c:v>10.958333333333</c:v>
                </c:pt>
                <c:pt idx="24">
                  <c:v>11</c:v>
                </c:pt>
                <c:pt idx="25">
                  <c:v>11.041666666667</c:v>
                </c:pt>
                <c:pt idx="26">
                  <c:v>11.083333333333</c:v>
                </c:pt>
                <c:pt idx="27">
                  <c:v>11.125</c:v>
                </c:pt>
                <c:pt idx="28">
                  <c:v>11.166666666667</c:v>
                </c:pt>
                <c:pt idx="29">
                  <c:v>11.208333333333</c:v>
                </c:pt>
                <c:pt idx="30">
                  <c:v>11.25</c:v>
                </c:pt>
                <c:pt idx="31">
                  <c:v>11.291666666667</c:v>
                </c:pt>
                <c:pt idx="32">
                  <c:v>11.333333333333</c:v>
                </c:pt>
                <c:pt idx="33">
                  <c:v>11.375</c:v>
                </c:pt>
                <c:pt idx="34">
                  <c:v>11.416666666667</c:v>
                </c:pt>
                <c:pt idx="35">
                  <c:v>11.458333333333</c:v>
                </c:pt>
                <c:pt idx="36">
                  <c:v>11.5</c:v>
                </c:pt>
                <c:pt idx="37">
                  <c:v>11.541666666667</c:v>
                </c:pt>
                <c:pt idx="38">
                  <c:v>11.583333333333</c:v>
                </c:pt>
                <c:pt idx="39">
                  <c:v>11.625</c:v>
                </c:pt>
                <c:pt idx="40">
                  <c:v>11.666666666667</c:v>
                </c:pt>
                <c:pt idx="41">
                  <c:v>11.708333333333</c:v>
                </c:pt>
                <c:pt idx="42">
                  <c:v>11.75</c:v>
                </c:pt>
                <c:pt idx="43">
                  <c:v>11.791666666667</c:v>
                </c:pt>
                <c:pt idx="44">
                  <c:v>11.833333333333</c:v>
                </c:pt>
                <c:pt idx="45">
                  <c:v>11.875</c:v>
                </c:pt>
                <c:pt idx="46">
                  <c:v>11.916666666667</c:v>
                </c:pt>
                <c:pt idx="47">
                  <c:v>11.958333333333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Harm-B'!$V$3:$V$51</c:f>
              <c:numCache>
                <c:formatCode>0.00</c:formatCode>
                <c:ptCount val="49"/>
                <c:pt idx="0">
                  <c:v>-71.185905000000005</c:v>
                </c:pt>
                <c:pt idx="1">
                  <c:v>-72.267937000000003</c:v>
                </c:pt>
                <c:pt idx="2">
                  <c:v>-71.393326000000002</c:v>
                </c:pt>
                <c:pt idx="3">
                  <c:v>-72.114142999999999</c:v>
                </c:pt>
                <c:pt idx="4">
                  <c:v>-71.678909000000004</c:v>
                </c:pt>
                <c:pt idx="5">
                  <c:v>-70.910033999999996</c:v>
                </c:pt>
                <c:pt idx="6">
                  <c:v>-72.32029</c:v>
                </c:pt>
                <c:pt idx="7">
                  <c:v>-71.977012999999999</c:v>
                </c:pt>
                <c:pt idx="8">
                  <c:v>-72.174537999999998</c:v>
                </c:pt>
                <c:pt idx="9">
                  <c:v>-71.350089999999994</c:v>
                </c:pt>
                <c:pt idx="10">
                  <c:v>-71.924132999999998</c:v>
                </c:pt>
                <c:pt idx="11">
                  <c:v>-72.256325000000004</c:v>
                </c:pt>
                <c:pt idx="12">
                  <c:v>-71.809348999999997</c:v>
                </c:pt>
                <c:pt idx="13">
                  <c:v>-71.670722999999995</c:v>
                </c:pt>
                <c:pt idx="14">
                  <c:v>-71.595664999999997</c:v>
                </c:pt>
                <c:pt idx="15">
                  <c:v>-72.57338</c:v>
                </c:pt>
                <c:pt idx="16">
                  <c:v>-70.864838000000006</c:v>
                </c:pt>
                <c:pt idx="17">
                  <c:v>-71.106505999999996</c:v>
                </c:pt>
                <c:pt idx="18">
                  <c:v>-71.266555999999994</c:v>
                </c:pt>
                <c:pt idx="19">
                  <c:v>-71.458115000000006</c:v>
                </c:pt>
                <c:pt idx="20">
                  <c:v>-70.843704000000002</c:v>
                </c:pt>
                <c:pt idx="21">
                  <c:v>-70.745834000000002</c:v>
                </c:pt>
                <c:pt idx="22">
                  <c:v>-72.432899000000006</c:v>
                </c:pt>
                <c:pt idx="23">
                  <c:v>-71.542229000000006</c:v>
                </c:pt>
                <c:pt idx="24">
                  <c:v>-71.286247000000003</c:v>
                </c:pt>
                <c:pt idx="25">
                  <c:v>-70.845955000000004</c:v>
                </c:pt>
                <c:pt idx="26">
                  <c:v>-72.816986</c:v>
                </c:pt>
                <c:pt idx="27">
                  <c:v>-72.389824000000004</c:v>
                </c:pt>
                <c:pt idx="28">
                  <c:v>-71.676413999999994</c:v>
                </c:pt>
                <c:pt idx="29">
                  <c:v>-72.697852999999995</c:v>
                </c:pt>
                <c:pt idx="30">
                  <c:v>-73.074119999999994</c:v>
                </c:pt>
                <c:pt idx="31">
                  <c:v>-73.585693000000006</c:v>
                </c:pt>
                <c:pt idx="32">
                  <c:v>-72.172295000000005</c:v>
                </c:pt>
                <c:pt idx="33">
                  <c:v>-73.297370999999998</c:v>
                </c:pt>
                <c:pt idx="34">
                  <c:v>-73.353813000000002</c:v>
                </c:pt>
                <c:pt idx="35">
                  <c:v>-73.333793999999997</c:v>
                </c:pt>
                <c:pt idx="36">
                  <c:v>-73.478202999999993</c:v>
                </c:pt>
                <c:pt idx="37">
                  <c:v>-73.786338999999998</c:v>
                </c:pt>
                <c:pt idx="38">
                  <c:v>-75.443404999999998</c:v>
                </c:pt>
                <c:pt idx="39">
                  <c:v>-74.365371999999994</c:v>
                </c:pt>
                <c:pt idx="40">
                  <c:v>-75.104477000000003</c:v>
                </c:pt>
                <c:pt idx="41">
                  <c:v>-75.733101000000005</c:v>
                </c:pt>
                <c:pt idx="42">
                  <c:v>-76.429564999999997</c:v>
                </c:pt>
                <c:pt idx="43">
                  <c:v>-76.251716999999999</c:v>
                </c:pt>
                <c:pt idx="44">
                  <c:v>-75.048271</c:v>
                </c:pt>
                <c:pt idx="45">
                  <c:v>-76.963448</c:v>
                </c:pt>
                <c:pt idx="46">
                  <c:v>-75.182075999999995</c:v>
                </c:pt>
                <c:pt idx="47">
                  <c:v>-74.703795999999997</c:v>
                </c:pt>
                <c:pt idx="48">
                  <c:v>-73.269783000000004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451-4F67-B69D-B92F1ACD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224"/>
        <c:axId val="116902144"/>
        <c:extLst/>
      </c:scatterChart>
      <c:valAx>
        <c:axId val="116900224"/>
        <c:scaling>
          <c:orientation val="minMax"/>
          <c:max val="1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902144"/>
        <c:crosses val="autoZero"/>
        <c:crossBetween val="midCat"/>
        <c:majorUnit val="1"/>
      </c:valAx>
      <c:valAx>
        <c:axId val="1169021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9002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373486696"/>
          <c:y val="0.1108132837561971"/>
          <c:w val="0.74697213657994499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Harm-A'!$M$3:$M$51</c:f>
              <c:numCache>
                <c:formatCode>0.00</c:formatCode>
                <c:ptCount val="49"/>
                <c:pt idx="0">
                  <c:v>-37.598373000000002</c:v>
                </c:pt>
                <c:pt idx="1">
                  <c:v>-37.363059999999997</c:v>
                </c:pt>
                <c:pt idx="2">
                  <c:v>-36.956558000000001</c:v>
                </c:pt>
                <c:pt idx="3">
                  <c:v>-37.184958999999999</c:v>
                </c:pt>
                <c:pt idx="4">
                  <c:v>-37.362403999999998</c:v>
                </c:pt>
                <c:pt idx="5">
                  <c:v>-37.582424000000003</c:v>
                </c:pt>
                <c:pt idx="6">
                  <c:v>-37.592495</c:v>
                </c:pt>
                <c:pt idx="7">
                  <c:v>-37.677902000000003</c:v>
                </c:pt>
                <c:pt idx="8">
                  <c:v>-37.284511999999999</c:v>
                </c:pt>
                <c:pt idx="9">
                  <c:v>-36.664375</c:v>
                </c:pt>
                <c:pt idx="10">
                  <c:v>-36.880614999999999</c:v>
                </c:pt>
                <c:pt idx="11">
                  <c:v>-37.339934999999997</c:v>
                </c:pt>
                <c:pt idx="12">
                  <c:v>-37.744616999999998</c:v>
                </c:pt>
                <c:pt idx="13">
                  <c:v>-38.377617000000001</c:v>
                </c:pt>
                <c:pt idx="14">
                  <c:v>-38.648921999999999</c:v>
                </c:pt>
                <c:pt idx="15">
                  <c:v>-38.174084000000001</c:v>
                </c:pt>
                <c:pt idx="16">
                  <c:v>-37.315474999999999</c:v>
                </c:pt>
                <c:pt idx="17">
                  <c:v>-37.218570999999997</c:v>
                </c:pt>
                <c:pt idx="18">
                  <c:v>-37.463149999999999</c:v>
                </c:pt>
                <c:pt idx="19">
                  <c:v>-37.727612000000001</c:v>
                </c:pt>
                <c:pt idx="20">
                  <c:v>-38.142615999999997</c:v>
                </c:pt>
                <c:pt idx="21">
                  <c:v>-38.124991999999999</c:v>
                </c:pt>
                <c:pt idx="22">
                  <c:v>-37.649734000000002</c:v>
                </c:pt>
                <c:pt idx="23">
                  <c:v>-37.421515999999997</c:v>
                </c:pt>
                <c:pt idx="24">
                  <c:v>-37.694214000000002</c:v>
                </c:pt>
                <c:pt idx="25">
                  <c:v>-37.917273999999999</c:v>
                </c:pt>
                <c:pt idx="26">
                  <c:v>-38.251137</c:v>
                </c:pt>
                <c:pt idx="27">
                  <c:v>-38.575969999999998</c:v>
                </c:pt>
                <c:pt idx="28">
                  <c:v>-38.743721000000001</c:v>
                </c:pt>
                <c:pt idx="29">
                  <c:v>-38.509887999999997</c:v>
                </c:pt>
                <c:pt idx="30">
                  <c:v>-38.481178</c:v>
                </c:pt>
                <c:pt idx="31">
                  <c:v>-38.610439</c:v>
                </c:pt>
                <c:pt idx="32">
                  <c:v>-38.728245000000001</c:v>
                </c:pt>
                <c:pt idx="33">
                  <c:v>-39.024856999999997</c:v>
                </c:pt>
                <c:pt idx="34">
                  <c:v>-39.565604999999998</c:v>
                </c:pt>
                <c:pt idx="35">
                  <c:v>-40.044876000000002</c:v>
                </c:pt>
                <c:pt idx="36">
                  <c:v>-40.433754</c:v>
                </c:pt>
                <c:pt idx="37">
                  <c:v>-40.870635999999998</c:v>
                </c:pt>
                <c:pt idx="38">
                  <c:v>-41.210106000000003</c:v>
                </c:pt>
                <c:pt idx="39">
                  <c:v>-41.250931000000001</c:v>
                </c:pt>
                <c:pt idx="40">
                  <c:v>-41.267262000000002</c:v>
                </c:pt>
                <c:pt idx="41">
                  <c:v>-41.179648999999998</c:v>
                </c:pt>
                <c:pt idx="42">
                  <c:v>-41.143349000000001</c:v>
                </c:pt>
                <c:pt idx="43">
                  <c:v>-40.981963999999998</c:v>
                </c:pt>
                <c:pt idx="44">
                  <c:v>-40.940711999999998</c:v>
                </c:pt>
                <c:pt idx="45">
                  <c:v>-40.799895999999997</c:v>
                </c:pt>
                <c:pt idx="46">
                  <c:v>-40.561248999999997</c:v>
                </c:pt>
                <c:pt idx="47">
                  <c:v>-40.365592999999997</c:v>
                </c:pt>
                <c:pt idx="48">
                  <c:v>-40.290565000000001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470-AB96-51543D77053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Harm-B'!$M$3:$M$51</c:f>
              <c:numCache>
                <c:formatCode>0.00</c:formatCode>
                <c:ptCount val="49"/>
                <c:pt idx="0">
                  <c:v>-63.221043000000002</c:v>
                </c:pt>
                <c:pt idx="1">
                  <c:v>-63.602139000000001</c:v>
                </c:pt>
                <c:pt idx="2">
                  <c:v>-63.734146000000003</c:v>
                </c:pt>
                <c:pt idx="3">
                  <c:v>-63.985317000000002</c:v>
                </c:pt>
                <c:pt idx="4">
                  <c:v>-64.254981999999998</c:v>
                </c:pt>
                <c:pt idx="5">
                  <c:v>-64.178223000000003</c:v>
                </c:pt>
                <c:pt idx="6">
                  <c:v>-63.137172999999997</c:v>
                </c:pt>
                <c:pt idx="7">
                  <c:v>-62.334473000000003</c:v>
                </c:pt>
                <c:pt idx="8">
                  <c:v>-61.558826000000003</c:v>
                </c:pt>
                <c:pt idx="9">
                  <c:v>-61.041030999999997</c:v>
                </c:pt>
                <c:pt idx="10">
                  <c:v>-60.777698999999998</c:v>
                </c:pt>
                <c:pt idx="11">
                  <c:v>-60.814456999999997</c:v>
                </c:pt>
                <c:pt idx="12">
                  <c:v>-60.678027999999998</c:v>
                </c:pt>
                <c:pt idx="13">
                  <c:v>-60.05003</c:v>
                </c:pt>
                <c:pt idx="14">
                  <c:v>-59.675846</c:v>
                </c:pt>
                <c:pt idx="15">
                  <c:v>-59.759075000000003</c:v>
                </c:pt>
                <c:pt idx="16">
                  <c:v>-59.859076999999999</c:v>
                </c:pt>
                <c:pt idx="17">
                  <c:v>-59.803801999999997</c:v>
                </c:pt>
                <c:pt idx="18">
                  <c:v>-59.685699</c:v>
                </c:pt>
                <c:pt idx="19">
                  <c:v>-59.691113000000001</c:v>
                </c:pt>
                <c:pt idx="20">
                  <c:v>-59.318367000000002</c:v>
                </c:pt>
                <c:pt idx="21">
                  <c:v>-60.213501000000001</c:v>
                </c:pt>
                <c:pt idx="22">
                  <c:v>-61.561359000000003</c:v>
                </c:pt>
                <c:pt idx="23">
                  <c:v>-61.917614</c:v>
                </c:pt>
                <c:pt idx="24">
                  <c:v>-60.099342</c:v>
                </c:pt>
                <c:pt idx="25">
                  <c:v>-58.037002999999999</c:v>
                </c:pt>
                <c:pt idx="26">
                  <c:v>-57.438308999999997</c:v>
                </c:pt>
                <c:pt idx="27">
                  <c:v>-56.667178999999997</c:v>
                </c:pt>
                <c:pt idx="28">
                  <c:v>-56.069496000000001</c:v>
                </c:pt>
                <c:pt idx="29">
                  <c:v>-55.650826000000002</c:v>
                </c:pt>
                <c:pt idx="30">
                  <c:v>-55.659607000000001</c:v>
                </c:pt>
                <c:pt idx="31">
                  <c:v>-54.074505000000002</c:v>
                </c:pt>
                <c:pt idx="32">
                  <c:v>-52.346798</c:v>
                </c:pt>
                <c:pt idx="33">
                  <c:v>-51.001007000000001</c:v>
                </c:pt>
                <c:pt idx="34">
                  <c:v>-50.191845000000001</c:v>
                </c:pt>
                <c:pt idx="35">
                  <c:v>-49.381908000000003</c:v>
                </c:pt>
                <c:pt idx="36">
                  <c:v>-49.049438000000002</c:v>
                </c:pt>
                <c:pt idx="37">
                  <c:v>-48.877602000000003</c:v>
                </c:pt>
                <c:pt idx="38">
                  <c:v>-48.207442999999998</c:v>
                </c:pt>
                <c:pt idx="39">
                  <c:v>-47.227210999999997</c:v>
                </c:pt>
                <c:pt idx="40">
                  <c:v>-46.531025</c:v>
                </c:pt>
                <c:pt idx="41">
                  <c:v>-46.130927999999997</c:v>
                </c:pt>
                <c:pt idx="42">
                  <c:v>-45.626984</c:v>
                </c:pt>
                <c:pt idx="43">
                  <c:v>-45.498336999999999</c:v>
                </c:pt>
                <c:pt idx="44">
                  <c:v>-45.425114000000001</c:v>
                </c:pt>
                <c:pt idx="45">
                  <c:v>-45.591000000000001</c:v>
                </c:pt>
                <c:pt idx="46">
                  <c:v>-45.782974000000003</c:v>
                </c:pt>
                <c:pt idx="47">
                  <c:v>-46.332904999999997</c:v>
                </c:pt>
                <c:pt idx="48">
                  <c:v>-46.746586000000001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2-4470-AB96-51543D77053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10</c:v>
                </c:pt>
                <c:pt idx="1">
                  <c:v>10.041666666667</c:v>
                </c:pt>
                <c:pt idx="2">
                  <c:v>10.083333333333</c:v>
                </c:pt>
                <c:pt idx="3">
                  <c:v>10.125</c:v>
                </c:pt>
                <c:pt idx="4">
                  <c:v>10.166666666667</c:v>
                </c:pt>
                <c:pt idx="5">
                  <c:v>10.208333333333</c:v>
                </c:pt>
                <c:pt idx="6">
                  <c:v>10.25</c:v>
                </c:pt>
                <c:pt idx="7">
                  <c:v>10.291666666667</c:v>
                </c:pt>
                <c:pt idx="8">
                  <c:v>10.333333333333</c:v>
                </c:pt>
                <c:pt idx="9">
                  <c:v>10.375</c:v>
                </c:pt>
                <c:pt idx="10">
                  <c:v>10.416666666667</c:v>
                </c:pt>
                <c:pt idx="11">
                  <c:v>10.458333333333</c:v>
                </c:pt>
                <c:pt idx="12">
                  <c:v>10.5</c:v>
                </c:pt>
                <c:pt idx="13">
                  <c:v>10.541666666667</c:v>
                </c:pt>
                <c:pt idx="14">
                  <c:v>10.583333333333</c:v>
                </c:pt>
                <c:pt idx="15">
                  <c:v>10.625</c:v>
                </c:pt>
                <c:pt idx="16">
                  <c:v>10.666666666667</c:v>
                </c:pt>
                <c:pt idx="17">
                  <c:v>10.708333333333</c:v>
                </c:pt>
                <c:pt idx="18">
                  <c:v>10.75</c:v>
                </c:pt>
                <c:pt idx="19">
                  <c:v>10.791666666667</c:v>
                </c:pt>
                <c:pt idx="20">
                  <c:v>10.833333333333</c:v>
                </c:pt>
                <c:pt idx="21">
                  <c:v>10.875</c:v>
                </c:pt>
                <c:pt idx="22">
                  <c:v>10.916666666667</c:v>
                </c:pt>
                <c:pt idx="23">
                  <c:v>10.958333333333</c:v>
                </c:pt>
                <c:pt idx="24">
                  <c:v>11</c:v>
                </c:pt>
                <c:pt idx="25">
                  <c:v>11.041666666667</c:v>
                </c:pt>
                <c:pt idx="26">
                  <c:v>11.083333333333</c:v>
                </c:pt>
                <c:pt idx="27">
                  <c:v>11.125</c:v>
                </c:pt>
                <c:pt idx="28">
                  <c:v>11.166666666667</c:v>
                </c:pt>
                <c:pt idx="29">
                  <c:v>11.208333333333</c:v>
                </c:pt>
                <c:pt idx="30">
                  <c:v>11.25</c:v>
                </c:pt>
                <c:pt idx="31">
                  <c:v>11.291666666667</c:v>
                </c:pt>
                <c:pt idx="32">
                  <c:v>11.333333333333</c:v>
                </c:pt>
                <c:pt idx="33">
                  <c:v>11.375</c:v>
                </c:pt>
                <c:pt idx="34">
                  <c:v>11.416666666667</c:v>
                </c:pt>
                <c:pt idx="35">
                  <c:v>11.458333333333</c:v>
                </c:pt>
                <c:pt idx="36">
                  <c:v>11.5</c:v>
                </c:pt>
                <c:pt idx="37">
                  <c:v>11.541666666667</c:v>
                </c:pt>
                <c:pt idx="38">
                  <c:v>11.583333333333</c:v>
                </c:pt>
                <c:pt idx="39">
                  <c:v>11.625</c:v>
                </c:pt>
                <c:pt idx="40">
                  <c:v>11.666666666667</c:v>
                </c:pt>
                <c:pt idx="41">
                  <c:v>11.708333333333</c:v>
                </c:pt>
                <c:pt idx="42">
                  <c:v>11.75</c:v>
                </c:pt>
                <c:pt idx="43">
                  <c:v>11.791666666667</c:v>
                </c:pt>
                <c:pt idx="44">
                  <c:v>11.833333333333</c:v>
                </c:pt>
                <c:pt idx="45">
                  <c:v>11.875</c:v>
                </c:pt>
                <c:pt idx="46">
                  <c:v>11.916666666667</c:v>
                </c:pt>
                <c:pt idx="47">
                  <c:v>11.958333333333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Harm-A'!$U$3:$U$51</c:f>
              <c:numCache>
                <c:formatCode>0.00</c:formatCode>
                <c:ptCount val="49"/>
                <c:pt idx="0">
                  <c:v>-50.967503000000001</c:v>
                </c:pt>
                <c:pt idx="1">
                  <c:v>-49.667968999999999</c:v>
                </c:pt>
                <c:pt idx="2">
                  <c:v>-49.314430000000002</c:v>
                </c:pt>
                <c:pt idx="3">
                  <c:v>-51.602814000000002</c:v>
                </c:pt>
                <c:pt idx="4">
                  <c:v>-50.874538000000001</c:v>
                </c:pt>
                <c:pt idx="5">
                  <c:v>-50.230376999999997</c:v>
                </c:pt>
                <c:pt idx="6">
                  <c:v>-50.784126000000001</c:v>
                </c:pt>
                <c:pt idx="7">
                  <c:v>-50.934570000000001</c:v>
                </c:pt>
                <c:pt idx="8">
                  <c:v>-51.188369999999999</c:v>
                </c:pt>
                <c:pt idx="9">
                  <c:v>-49.820129000000001</c:v>
                </c:pt>
                <c:pt idx="10">
                  <c:v>-50.600783999999997</c:v>
                </c:pt>
                <c:pt idx="11">
                  <c:v>-50.543007000000003</c:v>
                </c:pt>
                <c:pt idx="12">
                  <c:v>-50.329357000000002</c:v>
                </c:pt>
                <c:pt idx="13">
                  <c:v>-49.931407999999998</c:v>
                </c:pt>
                <c:pt idx="14">
                  <c:v>-50.872528000000003</c:v>
                </c:pt>
                <c:pt idx="15">
                  <c:v>-52.198345000000003</c:v>
                </c:pt>
                <c:pt idx="16">
                  <c:v>-49.798915999999998</c:v>
                </c:pt>
                <c:pt idx="17">
                  <c:v>-51.134922000000003</c:v>
                </c:pt>
                <c:pt idx="18">
                  <c:v>-51.332568999999999</c:v>
                </c:pt>
                <c:pt idx="19">
                  <c:v>-51.700660999999997</c:v>
                </c:pt>
                <c:pt idx="20">
                  <c:v>-50.121322999999997</c:v>
                </c:pt>
                <c:pt idx="21">
                  <c:v>-50.470184000000003</c:v>
                </c:pt>
                <c:pt idx="22">
                  <c:v>-52.638919999999999</c:v>
                </c:pt>
                <c:pt idx="23">
                  <c:v>-51.044922</c:v>
                </c:pt>
                <c:pt idx="24">
                  <c:v>-50.974155000000003</c:v>
                </c:pt>
                <c:pt idx="25">
                  <c:v>-50.839680000000001</c:v>
                </c:pt>
                <c:pt idx="26">
                  <c:v>-52.640788999999998</c:v>
                </c:pt>
                <c:pt idx="27">
                  <c:v>-52.210265999999997</c:v>
                </c:pt>
                <c:pt idx="28">
                  <c:v>-51.274920999999999</c:v>
                </c:pt>
                <c:pt idx="29">
                  <c:v>-51.982295999999998</c:v>
                </c:pt>
                <c:pt idx="30">
                  <c:v>-51.780997999999997</c:v>
                </c:pt>
                <c:pt idx="31">
                  <c:v>-52.112591000000002</c:v>
                </c:pt>
                <c:pt idx="32">
                  <c:v>-50.523552000000002</c:v>
                </c:pt>
                <c:pt idx="33">
                  <c:v>-51.401133999999999</c:v>
                </c:pt>
                <c:pt idx="34">
                  <c:v>-51.646377999999999</c:v>
                </c:pt>
                <c:pt idx="35">
                  <c:v>-50.371898999999999</c:v>
                </c:pt>
                <c:pt idx="36">
                  <c:v>-50.917934000000002</c:v>
                </c:pt>
                <c:pt idx="37">
                  <c:v>-51.373707000000003</c:v>
                </c:pt>
                <c:pt idx="38">
                  <c:v>-52.544578999999999</c:v>
                </c:pt>
                <c:pt idx="39">
                  <c:v>-50.838028000000001</c:v>
                </c:pt>
                <c:pt idx="40">
                  <c:v>-50.865746000000001</c:v>
                </c:pt>
                <c:pt idx="41">
                  <c:v>-51.760303</c:v>
                </c:pt>
                <c:pt idx="42">
                  <c:v>-51.48856</c:v>
                </c:pt>
                <c:pt idx="43">
                  <c:v>-50.676537000000003</c:v>
                </c:pt>
                <c:pt idx="44">
                  <c:v>-50.400100999999999</c:v>
                </c:pt>
                <c:pt idx="45">
                  <c:v>-52.241458999999999</c:v>
                </c:pt>
                <c:pt idx="46">
                  <c:v>-51.087752999999999</c:v>
                </c:pt>
                <c:pt idx="47">
                  <c:v>-49.563625000000002</c:v>
                </c:pt>
                <c:pt idx="48">
                  <c:v>-50.376530000000002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1722-4470-AB96-51543D77053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10</c:v>
                </c:pt>
                <c:pt idx="1">
                  <c:v>10.041666666667</c:v>
                </c:pt>
                <c:pt idx="2">
                  <c:v>10.083333333333</c:v>
                </c:pt>
                <c:pt idx="3">
                  <c:v>10.125</c:v>
                </c:pt>
                <c:pt idx="4">
                  <c:v>10.166666666667</c:v>
                </c:pt>
                <c:pt idx="5">
                  <c:v>10.208333333333</c:v>
                </c:pt>
                <c:pt idx="6">
                  <c:v>10.25</c:v>
                </c:pt>
                <c:pt idx="7">
                  <c:v>10.291666666667</c:v>
                </c:pt>
                <c:pt idx="8">
                  <c:v>10.333333333333</c:v>
                </c:pt>
                <c:pt idx="9">
                  <c:v>10.375</c:v>
                </c:pt>
                <c:pt idx="10">
                  <c:v>10.416666666667</c:v>
                </c:pt>
                <c:pt idx="11">
                  <c:v>10.458333333333</c:v>
                </c:pt>
                <c:pt idx="12">
                  <c:v>10.5</c:v>
                </c:pt>
                <c:pt idx="13">
                  <c:v>10.541666666667</c:v>
                </c:pt>
                <c:pt idx="14">
                  <c:v>10.583333333333</c:v>
                </c:pt>
                <c:pt idx="15">
                  <c:v>10.625</c:v>
                </c:pt>
                <c:pt idx="16">
                  <c:v>10.666666666667</c:v>
                </c:pt>
                <c:pt idx="17">
                  <c:v>10.708333333333</c:v>
                </c:pt>
                <c:pt idx="18">
                  <c:v>10.75</c:v>
                </c:pt>
                <c:pt idx="19">
                  <c:v>10.791666666667</c:v>
                </c:pt>
                <c:pt idx="20">
                  <c:v>10.833333333333</c:v>
                </c:pt>
                <c:pt idx="21">
                  <c:v>10.875</c:v>
                </c:pt>
                <c:pt idx="22">
                  <c:v>10.916666666667</c:v>
                </c:pt>
                <c:pt idx="23">
                  <c:v>10.958333333333</c:v>
                </c:pt>
                <c:pt idx="24">
                  <c:v>11</c:v>
                </c:pt>
                <c:pt idx="25">
                  <c:v>11.041666666667</c:v>
                </c:pt>
                <c:pt idx="26">
                  <c:v>11.083333333333</c:v>
                </c:pt>
                <c:pt idx="27">
                  <c:v>11.125</c:v>
                </c:pt>
                <c:pt idx="28">
                  <c:v>11.166666666667</c:v>
                </c:pt>
                <c:pt idx="29">
                  <c:v>11.208333333333</c:v>
                </c:pt>
                <c:pt idx="30">
                  <c:v>11.25</c:v>
                </c:pt>
                <c:pt idx="31">
                  <c:v>11.291666666667</c:v>
                </c:pt>
                <c:pt idx="32">
                  <c:v>11.333333333333</c:v>
                </c:pt>
                <c:pt idx="33">
                  <c:v>11.375</c:v>
                </c:pt>
                <c:pt idx="34">
                  <c:v>11.416666666667</c:v>
                </c:pt>
                <c:pt idx="35">
                  <c:v>11.458333333333</c:v>
                </c:pt>
                <c:pt idx="36">
                  <c:v>11.5</c:v>
                </c:pt>
                <c:pt idx="37">
                  <c:v>11.541666666667</c:v>
                </c:pt>
                <c:pt idx="38">
                  <c:v>11.583333333333</c:v>
                </c:pt>
                <c:pt idx="39">
                  <c:v>11.625</c:v>
                </c:pt>
                <c:pt idx="40">
                  <c:v>11.666666666667</c:v>
                </c:pt>
                <c:pt idx="41">
                  <c:v>11.708333333333</c:v>
                </c:pt>
                <c:pt idx="42">
                  <c:v>11.75</c:v>
                </c:pt>
                <c:pt idx="43">
                  <c:v>11.791666666667</c:v>
                </c:pt>
                <c:pt idx="44">
                  <c:v>11.833333333333</c:v>
                </c:pt>
                <c:pt idx="45">
                  <c:v>11.875</c:v>
                </c:pt>
                <c:pt idx="46">
                  <c:v>11.916666666667</c:v>
                </c:pt>
                <c:pt idx="47">
                  <c:v>11.958333333333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Harm-B'!$U$3:$U$51</c:f>
              <c:numCache>
                <c:formatCode>0.00</c:formatCode>
                <c:ptCount val="49"/>
                <c:pt idx="0">
                  <c:v>-57.115658000000003</c:v>
                </c:pt>
                <c:pt idx="1">
                  <c:v>-59.144440000000003</c:v>
                </c:pt>
                <c:pt idx="2">
                  <c:v>-57.528446000000002</c:v>
                </c:pt>
                <c:pt idx="3">
                  <c:v>-57.892398999999997</c:v>
                </c:pt>
                <c:pt idx="4">
                  <c:v>-58.006638000000002</c:v>
                </c:pt>
                <c:pt idx="5">
                  <c:v>-57.785502999999999</c:v>
                </c:pt>
                <c:pt idx="6">
                  <c:v>-57.515903000000002</c:v>
                </c:pt>
                <c:pt idx="7">
                  <c:v>-58.006568999999999</c:v>
                </c:pt>
                <c:pt idx="8">
                  <c:v>-59.285026999999999</c:v>
                </c:pt>
                <c:pt idx="9">
                  <c:v>-58.463886000000002</c:v>
                </c:pt>
                <c:pt idx="10">
                  <c:v>-58.294272999999997</c:v>
                </c:pt>
                <c:pt idx="11">
                  <c:v>-58.468719</c:v>
                </c:pt>
                <c:pt idx="12">
                  <c:v>-57.941093000000002</c:v>
                </c:pt>
                <c:pt idx="13">
                  <c:v>-59.158115000000002</c:v>
                </c:pt>
                <c:pt idx="14">
                  <c:v>-57.855857999999998</c:v>
                </c:pt>
                <c:pt idx="15">
                  <c:v>-59.308059999999998</c:v>
                </c:pt>
                <c:pt idx="16">
                  <c:v>-58.280304000000001</c:v>
                </c:pt>
                <c:pt idx="17">
                  <c:v>-58.369942000000002</c:v>
                </c:pt>
                <c:pt idx="18">
                  <c:v>-57.352145999999998</c:v>
                </c:pt>
                <c:pt idx="19">
                  <c:v>-56.903080000000003</c:v>
                </c:pt>
                <c:pt idx="20">
                  <c:v>-58.201186999999997</c:v>
                </c:pt>
                <c:pt idx="21">
                  <c:v>-56.630279999999999</c:v>
                </c:pt>
                <c:pt idx="22">
                  <c:v>-56.301040999999998</c:v>
                </c:pt>
                <c:pt idx="23">
                  <c:v>-55.821232000000002</c:v>
                </c:pt>
                <c:pt idx="24">
                  <c:v>-56.624808999999999</c:v>
                </c:pt>
                <c:pt idx="25">
                  <c:v>-57.254280000000001</c:v>
                </c:pt>
                <c:pt idx="26">
                  <c:v>-57.027873999999997</c:v>
                </c:pt>
                <c:pt idx="27">
                  <c:v>-57.886634999999998</c:v>
                </c:pt>
                <c:pt idx="28">
                  <c:v>-58.519992999999999</c:v>
                </c:pt>
                <c:pt idx="29">
                  <c:v>-61.005637999999998</c:v>
                </c:pt>
                <c:pt idx="30">
                  <c:v>-60.083568999999997</c:v>
                </c:pt>
                <c:pt idx="31">
                  <c:v>-60.329815000000004</c:v>
                </c:pt>
                <c:pt idx="32">
                  <c:v>-63.781917999999997</c:v>
                </c:pt>
                <c:pt idx="33">
                  <c:v>-61.842647999999997</c:v>
                </c:pt>
                <c:pt idx="34">
                  <c:v>-61.308700999999999</c:v>
                </c:pt>
                <c:pt idx="35">
                  <c:v>-60.237850000000002</c:v>
                </c:pt>
                <c:pt idx="36">
                  <c:v>-61.425536999999998</c:v>
                </c:pt>
                <c:pt idx="37">
                  <c:v>-59.977921000000002</c:v>
                </c:pt>
                <c:pt idx="38">
                  <c:v>-58.21228</c:v>
                </c:pt>
                <c:pt idx="39">
                  <c:v>-59.249481000000003</c:v>
                </c:pt>
                <c:pt idx="40">
                  <c:v>-60.734431999999998</c:v>
                </c:pt>
                <c:pt idx="41">
                  <c:v>-61.191063</c:v>
                </c:pt>
                <c:pt idx="42">
                  <c:v>-58.518917000000002</c:v>
                </c:pt>
                <c:pt idx="43">
                  <c:v>-61.477862999999999</c:v>
                </c:pt>
                <c:pt idx="44">
                  <c:v>-62.417957000000001</c:v>
                </c:pt>
                <c:pt idx="45">
                  <c:v>-61.987099000000001</c:v>
                </c:pt>
                <c:pt idx="46">
                  <c:v>-62.386001999999998</c:v>
                </c:pt>
                <c:pt idx="47">
                  <c:v>-62.992229000000002</c:v>
                </c:pt>
                <c:pt idx="48">
                  <c:v>-63.228149000000002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1722-4470-AB96-51543D77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6272"/>
        <c:axId val="118168192"/>
        <c:extLst/>
      </c:scatterChart>
      <c:valAx>
        <c:axId val="118166272"/>
        <c:scaling>
          <c:orientation val="minMax"/>
          <c:max val="1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168192"/>
        <c:crosses val="autoZero"/>
        <c:crossBetween val="midCat"/>
        <c:majorUnit val="1"/>
      </c:valAx>
      <c:valAx>
        <c:axId val="11816819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1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4559919140184785"/>
          <c:y val="0.12467701953922425"/>
          <c:w val="0.72280255559112294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2xLO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4</c:v>
                </c:pt>
                <c:pt idx="1">
                  <c:v>4.1666666666666998</c:v>
                </c:pt>
                <c:pt idx="2">
                  <c:v>4.3333333333332993</c:v>
                </c:pt>
                <c:pt idx="3">
                  <c:v>4.5</c:v>
                </c:pt>
                <c:pt idx="4">
                  <c:v>4.6666666666667007</c:v>
                </c:pt>
                <c:pt idx="5">
                  <c:v>4.8333333333332993</c:v>
                </c:pt>
                <c:pt idx="6">
                  <c:v>5</c:v>
                </c:pt>
                <c:pt idx="7">
                  <c:v>5.1666666666667007</c:v>
                </c:pt>
                <c:pt idx="8">
                  <c:v>5.3333333333332993</c:v>
                </c:pt>
                <c:pt idx="9">
                  <c:v>5.5</c:v>
                </c:pt>
                <c:pt idx="10">
                  <c:v>5.6666666666667007</c:v>
                </c:pt>
                <c:pt idx="11">
                  <c:v>5.8333333333332993</c:v>
                </c:pt>
                <c:pt idx="12">
                  <c:v>6</c:v>
                </c:pt>
                <c:pt idx="13">
                  <c:v>6.1666666666667007</c:v>
                </c:pt>
                <c:pt idx="14">
                  <c:v>6.3333333333332993</c:v>
                </c:pt>
                <c:pt idx="15">
                  <c:v>6.5</c:v>
                </c:pt>
                <c:pt idx="16">
                  <c:v>6.6666666666667007</c:v>
                </c:pt>
                <c:pt idx="17">
                  <c:v>6.8333333333332993</c:v>
                </c:pt>
                <c:pt idx="18">
                  <c:v>7</c:v>
                </c:pt>
                <c:pt idx="19">
                  <c:v>7.1666666666667007</c:v>
                </c:pt>
                <c:pt idx="20">
                  <c:v>7.3333333333332993</c:v>
                </c:pt>
                <c:pt idx="21">
                  <c:v>7.5</c:v>
                </c:pt>
                <c:pt idx="22">
                  <c:v>7.6666666666667007</c:v>
                </c:pt>
                <c:pt idx="23">
                  <c:v>7.8333333333332993</c:v>
                </c:pt>
                <c:pt idx="24">
                  <c:v>8</c:v>
                </c:pt>
                <c:pt idx="25">
                  <c:v>8.1666666666666998</c:v>
                </c:pt>
                <c:pt idx="26">
                  <c:v>8.3333333333333002</c:v>
                </c:pt>
                <c:pt idx="27">
                  <c:v>8.5</c:v>
                </c:pt>
                <c:pt idx="28">
                  <c:v>8.6666666666666998</c:v>
                </c:pt>
                <c:pt idx="29">
                  <c:v>8.8333333333333002</c:v>
                </c:pt>
                <c:pt idx="30">
                  <c:v>9</c:v>
                </c:pt>
                <c:pt idx="31">
                  <c:v>9.1666666666666998</c:v>
                </c:pt>
                <c:pt idx="32">
                  <c:v>9.3333333333333002</c:v>
                </c:pt>
                <c:pt idx="33">
                  <c:v>9.5</c:v>
                </c:pt>
                <c:pt idx="34">
                  <c:v>9.6666666666666998</c:v>
                </c:pt>
                <c:pt idx="35">
                  <c:v>9.8333333333333002</c:v>
                </c:pt>
                <c:pt idx="36">
                  <c:v>10</c:v>
                </c:pt>
                <c:pt idx="37">
                  <c:v>10.166666666667</c:v>
                </c:pt>
                <c:pt idx="38">
                  <c:v>10.333333333333</c:v>
                </c:pt>
                <c:pt idx="39">
                  <c:v>10.5</c:v>
                </c:pt>
                <c:pt idx="40">
                  <c:v>10.666666666667</c:v>
                </c:pt>
                <c:pt idx="41">
                  <c:v>10.833333333333</c:v>
                </c:pt>
                <c:pt idx="42">
                  <c:v>11</c:v>
                </c:pt>
                <c:pt idx="43">
                  <c:v>11.166666666667</c:v>
                </c:pt>
                <c:pt idx="44">
                  <c:v>11.333333333333</c:v>
                </c:pt>
                <c:pt idx="45">
                  <c:v>11.5</c:v>
                </c:pt>
                <c:pt idx="46">
                  <c:v>11.666666666667</c:v>
                </c:pt>
                <c:pt idx="47">
                  <c:v>11.833333333333</c:v>
                </c:pt>
                <c:pt idx="48">
                  <c:v>12</c:v>
                </c:pt>
              </c:numCache>
            </c:numRef>
          </c:xVal>
          <c:yVal>
            <c:numRef>
              <c:f>'LO Harm-A'!$J$3:$J$51</c:f>
              <c:numCache>
                <c:formatCode>0.00</c:formatCode>
                <c:ptCount val="49"/>
                <c:pt idx="0">
                  <c:v>-43.968273000000003</c:v>
                </c:pt>
                <c:pt idx="1">
                  <c:v>-44.965358999999999</c:v>
                </c:pt>
                <c:pt idx="2">
                  <c:v>-45.680636999999997</c:v>
                </c:pt>
                <c:pt idx="3">
                  <c:v>-45.137810000000002</c:v>
                </c:pt>
                <c:pt idx="4">
                  <c:v>-44.658462999999998</c:v>
                </c:pt>
                <c:pt idx="5">
                  <c:v>-44.811211</c:v>
                </c:pt>
                <c:pt idx="6">
                  <c:v>-45.054496999999998</c:v>
                </c:pt>
                <c:pt idx="7">
                  <c:v>-45.158515999999999</c:v>
                </c:pt>
                <c:pt idx="8">
                  <c:v>-44.857891000000002</c:v>
                </c:pt>
                <c:pt idx="9">
                  <c:v>-44.651932000000002</c:v>
                </c:pt>
                <c:pt idx="10">
                  <c:v>-45.009663000000003</c:v>
                </c:pt>
                <c:pt idx="11">
                  <c:v>-45.500667999999997</c:v>
                </c:pt>
                <c:pt idx="12">
                  <c:v>-45.712471000000001</c:v>
                </c:pt>
                <c:pt idx="13">
                  <c:v>-45.919398999999999</c:v>
                </c:pt>
                <c:pt idx="14">
                  <c:v>-46.678882999999999</c:v>
                </c:pt>
                <c:pt idx="15">
                  <c:v>-47.783199000000003</c:v>
                </c:pt>
                <c:pt idx="16">
                  <c:v>-49.079810999999999</c:v>
                </c:pt>
                <c:pt idx="17">
                  <c:v>-49.864952000000002</c:v>
                </c:pt>
                <c:pt idx="18">
                  <c:v>-50.883468999999998</c:v>
                </c:pt>
                <c:pt idx="19">
                  <c:v>-51.971232999999998</c:v>
                </c:pt>
                <c:pt idx="20">
                  <c:v>-53.030251</c:v>
                </c:pt>
                <c:pt idx="21">
                  <c:v>-54.214095999999998</c:v>
                </c:pt>
                <c:pt idx="22">
                  <c:v>-54.902617999999997</c:v>
                </c:pt>
                <c:pt idx="23">
                  <c:v>-55.324043000000003</c:v>
                </c:pt>
                <c:pt idx="24">
                  <c:v>-55.610275000000001</c:v>
                </c:pt>
                <c:pt idx="25">
                  <c:v>-55.650646000000002</c:v>
                </c:pt>
                <c:pt idx="26">
                  <c:v>-56.230277999999998</c:v>
                </c:pt>
                <c:pt idx="27">
                  <c:v>-57.090606999999999</c:v>
                </c:pt>
                <c:pt idx="28">
                  <c:v>-58.238182000000002</c:v>
                </c:pt>
                <c:pt idx="29">
                  <c:v>-59.408980999999997</c:v>
                </c:pt>
                <c:pt idx="30">
                  <c:v>-59.538651000000002</c:v>
                </c:pt>
                <c:pt idx="31">
                  <c:v>-58.548180000000002</c:v>
                </c:pt>
                <c:pt idx="32">
                  <c:v>-55.948929</c:v>
                </c:pt>
                <c:pt idx="33">
                  <c:v>-53.122535999999997</c:v>
                </c:pt>
                <c:pt idx="34">
                  <c:v>-51.456127000000002</c:v>
                </c:pt>
                <c:pt idx="35">
                  <c:v>-51.408709999999999</c:v>
                </c:pt>
                <c:pt idx="36">
                  <c:v>-52.331626999999997</c:v>
                </c:pt>
                <c:pt idx="37">
                  <c:v>-52.993935</c:v>
                </c:pt>
                <c:pt idx="38">
                  <c:v>-53.377926000000002</c:v>
                </c:pt>
                <c:pt idx="39">
                  <c:v>-53.355179</c:v>
                </c:pt>
                <c:pt idx="40">
                  <c:v>-53.358226999999999</c:v>
                </c:pt>
                <c:pt idx="41">
                  <c:v>-53.531081999999998</c:v>
                </c:pt>
                <c:pt idx="42">
                  <c:v>-54.430275000000002</c:v>
                </c:pt>
                <c:pt idx="43">
                  <c:v>-56.587414000000003</c:v>
                </c:pt>
                <c:pt idx="44">
                  <c:v>-58.947963999999999</c:v>
                </c:pt>
                <c:pt idx="45">
                  <c:v>-59.743037999999999</c:v>
                </c:pt>
                <c:pt idx="46">
                  <c:v>-58.068085000000004</c:v>
                </c:pt>
                <c:pt idx="47">
                  <c:v>-55.615898000000001</c:v>
                </c:pt>
                <c:pt idx="48">
                  <c:v>-54.105739999999997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A-B59D-020C9A3AD408}"/>
            </c:ext>
          </c:extLst>
        </c:ser>
        <c:ser>
          <c:idx val="1"/>
          <c:order val="1"/>
          <c:tx>
            <c:v>2xLO 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4</c:v>
                </c:pt>
                <c:pt idx="1">
                  <c:v>4.1666666666666998</c:v>
                </c:pt>
                <c:pt idx="2">
                  <c:v>4.3333333333332993</c:v>
                </c:pt>
                <c:pt idx="3">
                  <c:v>4.5</c:v>
                </c:pt>
                <c:pt idx="4">
                  <c:v>4.6666666666667007</c:v>
                </c:pt>
                <c:pt idx="5">
                  <c:v>4.8333333333332993</c:v>
                </c:pt>
                <c:pt idx="6">
                  <c:v>5</c:v>
                </c:pt>
                <c:pt idx="7">
                  <c:v>5.1666666666667007</c:v>
                </c:pt>
                <c:pt idx="8">
                  <c:v>5.3333333333332993</c:v>
                </c:pt>
                <c:pt idx="9">
                  <c:v>5.5</c:v>
                </c:pt>
                <c:pt idx="10">
                  <c:v>5.6666666666667007</c:v>
                </c:pt>
                <c:pt idx="11">
                  <c:v>5.8333333333332993</c:v>
                </c:pt>
                <c:pt idx="12">
                  <c:v>6</c:v>
                </c:pt>
                <c:pt idx="13">
                  <c:v>6.1666666666667007</c:v>
                </c:pt>
                <c:pt idx="14">
                  <c:v>6.3333333333332993</c:v>
                </c:pt>
                <c:pt idx="15">
                  <c:v>6.5</c:v>
                </c:pt>
                <c:pt idx="16">
                  <c:v>6.6666666666667007</c:v>
                </c:pt>
                <c:pt idx="17">
                  <c:v>6.8333333333332993</c:v>
                </c:pt>
                <c:pt idx="18">
                  <c:v>7</c:v>
                </c:pt>
                <c:pt idx="19">
                  <c:v>7.1666666666667007</c:v>
                </c:pt>
                <c:pt idx="20">
                  <c:v>7.3333333333332993</c:v>
                </c:pt>
                <c:pt idx="21">
                  <c:v>7.5</c:v>
                </c:pt>
                <c:pt idx="22">
                  <c:v>7.6666666666667007</c:v>
                </c:pt>
                <c:pt idx="23">
                  <c:v>7.8333333333332993</c:v>
                </c:pt>
                <c:pt idx="24">
                  <c:v>8</c:v>
                </c:pt>
                <c:pt idx="25">
                  <c:v>8.1666666666666998</c:v>
                </c:pt>
                <c:pt idx="26">
                  <c:v>8.3333333333333002</c:v>
                </c:pt>
                <c:pt idx="27">
                  <c:v>8.5</c:v>
                </c:pt>
                <c:pt idx="28">
                  <c:v>8.6666666666666998</c:v>
                </c:pt>
                <c:pt idx="29">
                  <c:v>8.8333333333333002</c:v>
                </c:pt>
                <c:pt idx="30">
                  <c:v>9</c:v>
                </c:pt>
                <c:pt idx="31">
                  <c:v>9.1666666666666998</c:v>
                </c:pt>
                <c:pt idx="32">
                  <c:v>9.3333333333333002</c:v>
                </c:pt>
                <c:pt idx="33">
                  <c:v>9.5</c:v>
                </c:pt>
                <c:pt idx="34">
                  <c:v>9.6666666666666998</c:v>
                </c:pt>
                <c:pt idx="35">
                  <c:v>9.8333333333333002</c:v>
                </c:pt>
                <c:pt idx="36">
                  <c:v>10</c:v>
                </c:pt>
                <c:pt idx="37">
                  <c:v>10.166666666667</c:v>
                </c:pt>
                <c:pt idx="38">
                  <c:v>10.333333333333</c:v>
                </c:pt>
                <c:pt idx="39">
                  <c:v>10.5</c:v>
                </c:pt>
                <c:pt idx="40">
                  <c:v>10.666666666667</c:v>
                </c:pt>
                <c:pt idx="41">
                  <c:v>10.833333333333</c:v>
                </c:pt>
                <c:pt idx="42">
                  <c:v>11</c:v>
                </c:pt>
                <c:pt idx="43">
                  <c:v>11.166666666667</c:v>
                </c:pt>
                <c:pt idx="44">
                  <c:v>11.333333333333</c:v>
                </c:pt>
                <c:pt idx="45">
                  <c:v>11.5</c:v>
                </c:pt>
                <c:pt idx="46">
                  <c:v>11.666666666667</c:v>
                </c:pt>
                <c:pt idx="47">
                  <c:v>11.833333333333</c:v>
                </c:pt>
                <c:pt idx="48">
                  <c:v>12</c:v>
                </c:pt>
              </c:numCache>
            </c:numRef>
          </c:xVal>
          <c:yVal>
            <c:numRef>
              <c:f>'LO Harm-B'!$J$3:$J$51</c:f>
              <c:numCache>
                <c:formatCode>0.00</c:formatCode>
                <c:ptCount val="49"/>
                <c:pt idx="0">
                  <c:v>-42.242621999999997</c:v>
                </c:pt>
                <c:pt idx="1">
                  <c:v>-42.296546999999997</c:v>
                </c:pt>
                <c:pt idx="2">
                  <c:v>-42.180965</c:v>
                </c:pt>
                <c:pt idx="3">
                  <c:v>-42.037562999999999</c:v>
                </c:pt>
                <c:pt idx="4">
                  <c:v>-41.707419999999999</c:v>
                </c:pt>
                <c:pt idx="5">
                  <c:v>-41.355206000000003</c:v>
                </c:pt>
                <c:pt idx="6">
                  <c:v>-41.100093999999999</c:v>
                </c:pt>
                <c:pt idx="7">
                  <c:v>-40.770888999999997</c:v>
                </c:pt>
                <c:pt idx="8">
                  <c:v>-40.548293999999999</c:v>
                </c:pt>
                <c:pt idx="9">
                  <c:v>-40.324066000000002</c:v>
                </c:pt>
                <c:pt idx="10">
                  <c:v>-40.065925999999997</c:v>
                </c:pt>
                <c:pt idx="11">
                  <c:v>-40.059157999999996</c:v>
                </c:pt>
                <c:pt idx="12">
                  <c:v>-40.102386000000003</c:v>
                </c:pt>
                <c:pt idx="13">
                  <c:v>-40.429896999999997</c:v>
                </c:pt>
                <c:pt idx="14">
                  <c:v>-40.855656000000003</c:v>
                </c:pt>
                <c:pt idx="15">
                  <c:v>-41.089526999999997</c:v>
                </c:pt>
                <c:pt idx="16">
                  <c:v>-41.396903999999999</c:v>
                </c:pt>
                <c:pt idx="17">
                  <c:v>-41.600338000000001</c:v>
                </c:pt>
                <c:pt idx="18">
                  <c:v>-41.920718999999998</c:v>
                </c:pt>
                <c:pt idx="19">
                  <c:v>-42.391846000000001</c:v>
                </c:pt>
                <c:pt idx="20">
                  <c:v>-42.817534999999999</c:v>
                </c:pt>
                <c:pt idx="21">
                  <c:v>-43.288246000000001</c:v>
                </c:pt>
                <c:pt idx="22">
                  <c:v>-43.691147000000001</c:v>
                </c:pt>
                <c:pt idx="23">
                  <c:v>-44.033146000000002</c:v>
                </c:pt>
                <c:pt idx="24">
                  <c:v>-44.606735</c:v>
                </c:pt>
                <c:pt idx="25">
                  <c:v>-45.154944999999998</c:v>
                </c:pt>
                <c:pt idx="26">
                  <c:v>-45.851745999999999</c:v>
                </c:pt>
                <c:pt idx="27">
                  <c:v>-46.35416</c:v>
                </c:pt>
                <c:pt idx="28">
                  <c:v>-46.549599000000001</c:v>
                </c:pt>
                <c:pt idx="29">
                  <c:v>-46.638858999999997</c:v>
                </c:pt>
                <c:pt idx="30">
                  <c:v>-46.764235999999997</c:v>
                </c:pt>
                <c:pt idx="31">
                  <c:v>-47.047916000000001</c:v>
                </c:pt>
                <c:pt idx="32">
                  <c:v>-47.222309000000003</c:v>
                </c:pt>
                <c:pt idx="33">
                  <c:v>-47.203097999999997</c:v>
                </c:pt>
                <c:pt idx="34">
                  <c:v>-46.981388000000003</c:v>
                </c:pt>
                <c:pt idx="35">
                  <c:v>-46.920192999999998</c:v>
                </c:pt>
                <c:pt idx="36">
                  <c:v>-47.225132000000002</c:v>
                </c:pt>
                <c:pt idx="37">
                  <c:v>-48.289192</c:v>
                </c:pt>
                <c:pt idx="38">
                  <c:v>-49.687354999999997</c:v>
                </c:pt>
                <c:pt idx="39">
                  <c:v>-50.805275000000002</c:v>
                </c:pt>
                <c:pt idx="40">
                  <c:v>-51.179298000000003</c:v>
                </c:pt>
                <c:pt idx="41">
                  <c:v>-50.202235999999999</c:v>
                </c:pt>
                <c:pt idx="42">
                  <c:v>-49.043545000000002</c:v>
                </c:pt>
                <c:pt idx="43">
                  <c:v>-48.088379000000003</c:v>
                </c:pt>
                <c:pt idx="44">
                  <c:v>-48.351188999999998</c:v>
                </c:pt>
                <c:pt idx="45">
                  <c:v>-49.113075000000002</c:v>
                </c:pt>
                <c:pt idx="46">
                  <c:v>-50.370846</c:v>
                </c:pt>
                <c:pt idx="47">
                  <c:v>-51.659756000000002</c:v>
                </c:pt>
                <c:pt idx="48">
                  <c:v>-52.604042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F-48EA-B59D-020C9A3AD408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8</c:v>
                </c:pt>
                <c:pt idx="1">
                  <c:v>8.0833333333333002</c:v>
                </c:pt>
                <c:pt idx="2">
                  <c:v>8.1666666666666998</c:v>
                </c:pt>
                <c:pt idx="3">
                  <c:v>8.25</c:v>
                </c:pt>
                <c:pt idx="4">
                  <c:v>8.3333333333333002</c:v>
                </c:pt>
                <c:pt idx="5">
                  <c:v>8.4166666666666998</c:v>
                </c:pt>
                <c:pt idx="6">
                  <c:v>8.5</c:v>
                </c:pt>
                <c:pt idx="7">
                  <c:v>8.5833333333333002</c:v>
                </c:pt>
                <c:pt idx="8">
                  <c:v>8.6666666666666998</c:v>
                </c:pt>
                <c:pt idx="9">
                  <c:v>8.75</c:v>
                </c:pt>
                <c:pt idx="10">
                  <c:v>8.8333333333333002</c:v>
                </c:pt>
                <c:pt idx="11">
                  <c:v>8.9166666666666998</c:v>
                </c:pt>
                <c:pt idx="12">
                  <c:v>9</c:v>
                </c:pt>
                <c:pt idx="13">
                  <c:v>9.0833333333333002</c:v>
                </c:pt>
                <c:pt idx="14">
                  <c:v>9.1666666666666998</c:v>
                </c:pt>
                <c:pt idx="15">
                  <c:v>9.25</c:v>
                </c:pt>
                <c:pt idx="16">
                  <c:v>9.3333333333333002</c:v>
                </c:pt>
                <c:pt idx="17">
                  <c:v>9.4166666666666998</c:v>
                </c:pt>
                <c:pt idx="18">
                  <c:v>9.5</c:v>
                </c:pt>
                <c:pt idx="19">
                  <c:v>9.5833333333333002</c:v>
                </c:pt>
                <c:pt idx="20">
                  <c:v>9.6666666666666998</c:v>
                </c:pt>
                <c:pt idx="21">
                  <c:v>9.75</c:v>
                </c:pt>
                <c:pt idx="22">
                  <c:v>9.8333333333333002</c:v>
                </c:pt>
                <c:pt idx="23">
                  <c:v>9.9166666666666998</c:v>
                </c:pt>
                <c:pt idx="24">
                  <c:v>10</c:v>
                </c:pt>
                <c:pt idx="25">
                  <c:v>10.083333333333</c:v>
                </c:pt>
                <c:pt idx="26">
                  <c:v>10.166666666667</c:v>
                </c:pt>
                <c:pt idx="27">
                  <c:v>10.25</c:v>
                </c:pt>
                <c:pt idx="28">
                  <c:v>10.333333333333</c:v>
                </c:pt>
                <c:pt idx="29">
                  <c:v>10.416666666667</c:v>
                </c:pt>
                <c:pt idx="30">
                  <c:v>10.5</c:v>
                </c:pt>
                <c:pt idx="31">
                  <c:v>10.583333333333</c:v>
                </c:pt>
                <c:pt idx="32">
                  <c:v>10.666666666667</c:v>
                </c:pt>
                <c:pt idx="33">
                  <c:v>10.75</c:v>
                </c:pt>
                <c:pt idx="34">
                  <c:v>10.833333333333</c:v>
                </c:pt>
                <c:pt idx="35">
                  <c:v>10.916666666667</c:v>
                </c:pt>
                <c:pt idx="36">
                  <c:v>11</c:v>
                </c:pt>
                <c:pt idx="37">
                  <c:v>11.083333333333</c:v>
                </c:pt>
                <c:pt idx="38">
                  <c:v>11.166666666667</c:v>
                </c:pt>
                <c:pt idx="39">
                  <c:v>11.25</c:v>
                </c:pt>
                <c:pt idx="40">
                  <c:v>11.333333333333</c:v>
                </c:pt>
                <c:pt idx="41">
                  <c:v>11.416666666667</c:v>
                </c:pt>
                <c:pt idx="42">
                  <c:v>11.5</c:v>
                </c:pt>
                <c:pt idx="43">
                  <c:v>11.583333333333</c:v>
                </c:pt>
                <c:pt idx="44">
                  <c:v>11.666666666667</c:v>
                </c:pt>
                <c:pt idx="45">
                  <c:v>11.75</c:v>
                </c:pt>
                <c:pt idx="46">
                  <c:v>11.833333333333</c:v>
                </c:pt>
                <c:pt idx="47">
                  <c:v>11.916666666667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Harm-A'!$R$3:$R$51</c:f>
              <c:numCache>
                <c:formatCode>0.00</c:formatCode>
                <c:ptCount val="49"/>
                <c:pt idx="0">
                  <c:v>-56.926796000000003</c:v>
                </c:pt>
                <c:pt idx="1">
                  <c:v>-57.652279</c:v>
                </c:pt>
                <c:pt idx="2">
                  <c:v>-58.610638000000002</c:v>
                </c:pt>
                <c:pt idx="3">
                  <c:v>-59.322932999999999</c:v>
                </c:pt>
                <c:pt idx="4">
                  <c:v>-60.131782999999999</c:v>
                </c:pt>
                <c:pt idx="5">
                  <c:v>-60.382922999999998</c:v>
                </c:pt>
                <c:pt idx="6">
                  <c:v>-60.762324999999997</c:v>
                </c:pt>
                <c:pt idx="7">
                  <c:v>-61.211319000000003</c:v>
                </c:pt>
                <c:pt idx="8">
                  <c:v>-61.739764999999998</c:v>
                </c:pt>
                <c:pt idx="9">
                  <c:v>-62.746448999999998</c:v>
                </c:pt>
                <c:pt idx="10">
                  <c:v>-62.712116000000002</c:v>
                </c:pt>
                <c:pt idx="11">
                  <c:v>-63.570045</c:v>
                </c:pt>
                <c:pt idx="12">
                  <c:v>-63.899559000000004</c:v>
                </c:pt>
                <c:pt idx="13">
                  <c:v>-63.996414000000001</c:v>
                </c:pt>
                <c:pt idx="14">
                  <c:v>-65.481277000000006</c:v>
                </c:pt>
                <c:pt idx="15">
                  <c:v>-65.464149000000006</c:v>
                </c:pt>
                <c:pt idx="16">
                  <c:v>-65.892928999999995</c:v>
                </c:pt>
                <c:pt idx="17">
                  <c:v>-66.119675000000001</c:v>
                </c:pt>
                <c:pt idx="18">
                  <c:v>-66.409271000000004</c:v>
                </c:pt>
                <c:pt idx="19">
                  <c:v>-67.442993000000001</c:v>
                </c:pt>
                <c:pt idx="20">
                  <c:v>-68.757980000000003</c:v>
                </c:pt>
                <c:pt idx="21">
                  <c:v>-70.004799000000006</c:v>
                </c:pt>
                <c:pt idx="22">
                  <c:v>-69.581374999999994</c:v>
                </c:pt>
                <c:pt idx="23">
                  <c:v>-70.626983999999993</c:v>
                </c:pt>
                <c:pt idx="24">
                  <c:v>-70.585723999999999</c:v>
                </c:pt>
                <c:pt idx="25">
                  <c:v>-71.462975</c:v>
                </c:pt>
                <c:pt idx="26">
                  <c:v>-72.093795999999998</c:v>
                </c:pt>
                <c:pt idx="27">
                  <c:v>-70.127480000000006</c:v>
                </c:pt>
                <c:pt idx="28">
                  <c:v>-71.837340999999995</c:v>
                </c:pt>
                <c:pt idx="29">
                  <c:v>-67.792747000000006</c:v>
                </c:pt>
                <c:pt idx="30">
                  <c:v>-68.765677999999994</c:v>
                </c:pt>
                <c:pt idx="31">
                  <c:v>-68.691497999999996</c:v>
                </c:pt>
                <c:pt idx="32">
                  <c:v>-67.591926999999998</c:v>
                </c:pt>
                <c:pt idx="33">
                  <c:v>-66.379958999999999</c:v>
                </c:pt>
                <c:pt idx="34">
                  <c:v>-63.681229000000002</c:v>
                </c:pt>
                <c:pt idx="35">
                  <c:v>-62.275424999999998</c:v>
                </c:pt>
                <c:pt idx="36">
                  <c:v>-62.915951</c:v>
                </c:pt>
                <c:pt idx="37">
                  <c:v>-60.350754000000002</c:v>
                </c:pt>
                <c:pt idx="38">
                  <c:v>-61.244540999999998</c:v>
                </c:pt>
                <c:pt idx="39">
                  <c:v>-59.803122999999999</c:v>
                </c:pt>
                <c:pt idx="40">
                  <c:v>-60.406654000000003</c:v>
                </c:pt>
                <c:pt idx="41">
                  <c:v>-59.953933999999997</c:v>
                </c:pt>
                <c:pt idx="42">
                  <c:v>-59.870303999999997</c:v>
                </c:pt>
                <c:pt idx="43">
                  <c:v>-60.100731000000003</c:v>
                </c:pt>
                <c:pt idx="44">
                  <c:v>-60.019779</c:v>
                </c:pt>
                <c:pt idx="45">
                  <c:v>-60.597110999999998</c:v>
                </c:pt>
                <c:pt idx="46">
                  <c:v>-60.505488999999997</c:v>
                </c:pt>
                <c:pt idx="47">
                  <c:v>-61.113407000000002</c:v>
                </c:pt>
                <c:pt idx="48">
                  <c:v>-60.768818000000003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27F-48EA-B59D-020C9A3AD408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8</c:v>
                </c:pt>
                <c:pt idx="1">
                  <c:v>8.0833333333333002</c:v>
                </c:pt>
                <c:pt idx="2">
                  <c:v>8.1666666666666998</c:v>
                </c:pt>
                <c:pt idx="3">
                  <c:v>8.25</c:v>
                </c:pt>
                <c:pt idx="4">
                  <c:v>8.3333333333333002</c:v>
                </c:pt>
                <c:pt idx="5">
                  <c:v>8.4166666666666998</c:v>
                </c:pt>
                <c:pt idx="6">
                  <c:v>8.5</c:v>
                </c:pt>
                <c:pt idx="7">
                  <c:v>8.5833333333333002</c:v>
                </c:pt>
                <c:pt idx="8">
                  <c:v>8.6666666666666998</c:v>
                </c:pt>
                <c:pt idx="9">
                  <c:v>8.75</c:v>
                </c:pt>
                <c:pt idx="10">
                  <c:v>8.8333333333333002</c:v>
                </c:pt>
                <c:pt idx="11">
                  <c:v>8.9166666666666998</c:v>
                </c:pt>
                <c:pt idx="12">
                  <c:v>9</c:v>
                </c:pt>
                <c:pt idx="13">
                  <c:v>9.0833333333333002</c:v>
                </c:pt>
                <c:pt idx="14">
                  <c:v>9.1666666666666998</c:v>
                </c:pt>
                <c:pt idx="15">
                  <c:v>9.25</c:v>
                </c:pt>
                <c:pt idx="16">
                  <c:v>9.3333333333333002</c:v>
                </c:pt>
                <c:pt idx="17">
                  <c:v>9.4166666666666998</c:v>
                </c:pt>
                <c:pt idx="18">
                  <c:v>9.5</c:v>
                </c:pt>
                <c:pt idx="19">
                  <c:v>9.5833333333333002</c:v>
                </c:pt>
                <c:pt idx="20">
                  <c:v>9.6666666666666998</c:v>
                </c:pt>
                <c:pt idx="21">
                  <c:v>9.75</c:v>
                </c:pt>
                <c:pt idx="22">
                  <c:v>9.8333333333333002</c:v>
                </c:pt>
                <c:pt idx="23">
                  <c:v>9.9166666666666998</c:v>
                </c:pt>
                <c:pt idx="24">
                  <c:v>10</c:v>
                </c:pt>
                <c:pt idx="25">
                  <c:v>10.083333333333</c:v>
                </c:pt>
                <c:pt idx="26">
                  <c:v>10.166666666667</c:v>
                </c:pt>
                <c:pt idx="27">
                  <c:v>10.25</c:v>
                </c:pt>
                <c:pt idx="28">
                  <c:v>10.333333333333</c:v>
                </c:pt>
                <c:pt idx="29">
                  <c:v>10.416666666667</c:v>
                </c:pt>
                <c:pt idx="30">
                  <c:v>10.5</c:v>
                </c:pt>
                <c:pt idx="31">
                  <c:v>10.583333333333</c:v>
                </c:pt>
                <c:pt idx="32">
                  <c:v>10.666666666667</c:v>
                </c:pt>
                <c:pt idx="33">
                  <c:v>10.75</c:v>
                </c:pt>
                <c:pt idx="34">
                  <c:v>10.833333333333</c:v>
                </c:pt>
                <c:pt idx="35">
                  <c:v>10.916666666667</c:v>
                </c:pt>
                <c:pt idx="36">
                  <c:v>11</c:v>
                </c:pt>
                <c:pt idx="37">
                  <c:v>11.083333333333</c:v>
                </c:pt>
                <c:pt idx="38">
                  <c:v>11.166666666667</c:v>
                </c:pt>
                <c:pt idx="39">
                  <c:v>11.25</c:v>
                </c:pt>
                <c:pt idx="40">
                  <c:v>11.333333333333</c:v>
                </c:pt>
                <c:pt idx="41">
                  <c:v>11.416666666667</c:v>
                </c:pt>
                <c:pt idx="42">
                  <c:v>11.5</c:v>
                </c:pt>
                <c:pt idx="43">
                  <c:v>11.583333333333</c:v>
                </c:pt>
                <c:pt idx="44">
                  <c:v>11.666666666667</c:v>
                </c:pt>
                <c:pt idx="45">
                  <c:v>11.75</c:v>
                </c:pt>
                <c:pt idx="46">
                  <c:v>11.833333333333</c:v>
                </c:pt>
                <c:pt idx="47">
                  <c:v>11.916666666667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-52.200629999999997</c:v>
                </c:pt>
                <c:pt idx="1">
                  <c:v>-52.194358999999999</c:v>
                </c:pt>
                <c:pt idx="2">
                  <c:v>-52.168036999999998</c:v>
                </c:pt>
                <c:pt idx="3">
                  <c:v>-52.079487</c:v>
                </c:pt>
                <c:pt idx="4">
                  <c:v>-52.158627000000003</c:v>
                </c:pt>
                <c:pt idx="5">
                  <c:v>-52.182586999999998</c:v>
                </c:pt>
                <c:pt idx="6">
                  <c:v>-52.152133999999997</c:v>
                </c:pt>
                <c:pt idx="7">
                  <c:v>-52.039085</c:v>
                </c:pt>
                <c:pt idx="8">
                  <c:v>-51.946944999999999</c:v>
                </c:pt>
                <c:pt idx="9">
                  <c:v>-51.937569000000003</c:v>
                </c:pt>
                <c:pt idx="10">
                  <c:v>-52.021286000000003</c:v>
                </c:pt>
                <c:pt idx="11">
                  <c:v>-51.999668</c:v>
                </c:pt>
                <c:pt idx="12">
                  <c:v>-51.887566</c:v>
                </c:pt>
                <c:pt idx="13">
                  <c:v>-51.844119999999997</c:v>
                </c:pt>
                <c:pt idx="14">
                  <c:v>-51.693694999999998</c:v>
                </c:pt>
                <c:pt idx="15">
                  <c:v>-51.741978000000003</c:v>
                </c:pt>
                <c:pt idx="16">
                  <c:v>-51.553787</c:v>
                </c:pt>
                <c:pt idx="17">
                  <c:v>-51.422806000000001</c:v>
                </c:pt>
                <c:pt idx="18">
                  <c:v>-51.260784000000001</c:v>
                </c:pt>
                <c:pt idx="19">
                  <c:v>-51.150440000000003</c:v>
                </c:pt>
                <c:pt idx="20">
                  <c:v>-51.188107000000002</c:v>
                </c:pt>
                <c:pt idx="21">
                  <c:v>-51.050488000000001</c:v>
                </c:pt>
                <c:pt idx="22">
                  <c:v>-51.078983000000001</c:v>
                </c:pt>
                <c:pt idx="23">
                  <c:v>-51.007384999999999</c:v>
                </c:pt>
                <c:pt idx="24">
                  <c:v>-51.111972999999999</c:v>
                </c:pt>
                <c:pt idx="25">
                  <c:v>-50.950321000000002</c:v>
                </c:pt>
                <c:pt idx="26">
                  <c:v>-50.752231999999999</c:v>
                </c:pt>
                <c:pt idx="27">
                  <c:v>-50.865313999999998</c:v>
                </c:pt>
                <c:pt idx="28">
                  <c:v>-50.810760000000002</c:v>
                </c:pt>
                <c:pt idx="29">
                  <c:v>-50.882297999999999</c:v>
                </c:pt>
                <c:pt idx="30">
                  <c:v>-50.673344</c:v>
                </c:pt>
                <c:pt idx="31">
                  <c:v>-50.610199000000001</c:v>
                </c:pt>
                <c:pt idx="32">
                  <c:v>-50.715595</c:v>
                </c:pt>
                <c:pt idx="33">
                  <c:v>-50.997677000000003</c:v>
                </c:pt>
                <c:pt idx="34">
                  <c:v>-51.114201000000001</c:v>
                </c:pt>
                <c:pt idx="35">
                  <c:v>-51.005070000000003</c:v>
                </c:pt>
                <c:pt idx="36">
                  <c:v>-51.151420999999999</c:v>
                </c:pt>
                <c:pt idx="37">
                  <c:v>-51.150261</c:v>
                </c:pt>
                <c:pt idx="38">
                  <c:v>-51.310558</c:v>
                </c:pt>
                <c:pt idx="39">
                  <c:v>-51.061554000000001</c:v>
                </c:pt>
                <c:pt idx="40">
                  <c:v>-50.893013000000003</c:v>
                </c:pt>
                <c:pt idx="41">
                  <c:v>-50.940533000000002</c:v>
                </c:pt>
                <c:pt idx="42">
                  <c:v>-50.948456</c:v>
                </c:pt>
                <c:pt idx="43">
                  <c:v>-50.793334999999999</c:v>
                </c:pt>
                <c:pt idx="44">
                  <c:v>-50.720001000000003</c:v>
                </c:pt>
                <c:pt idx="45">
                  <c:v>-50.628452000000003</c:v>
                </c:pt>
                <c:pt idx="46">
                  <c:v>-50.945247999999999</c:v>
                </c:pt>
                <c:pt idx="47">
                  <c:v>-51.13073</c:v>
                </c:pt>
                <c:pt idx="48">
                  <c:v>-51.317889999999998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27F-48EA-B59D-020C9A3A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4480"/>
        <c:axId val="118246400"/>
        <c:extLst/>
      </c:scatterChart>
      <c:valAx>
        <c:axId val="118244480"/>
        <c:scaling>
          <c:orientation val="minMax"/>
          <c:max val="1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3323970683694748"/>
              <c:y val="0.91106241058792869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246400"/>
        <c:crosses val="autoZero"/>
        <c:crossBetween val="midCat"/>
        <c:majorUnit val="1"/>
      </c:valAx>
      <c:valAx>
        <c:axId val="1182464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244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39478946875981"/>
          <c:y val="0.12470217264508597"/>
          <c:w val="0.7487473997897991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4</c:v>
                </c:pt>
                <c:pt idx="1">
                  <c:v>4.1666666666666998</c:v>
                </c:pt>
                <c:pt idx="2">
                  <c:v>4.3333333333332993</c:v>
                </c:pt>
                <c:pt idx="3">
                  <c:v>4.5</c:v>
                </c:pt>
                <c:pt idx="4">
                  <c:v>4.6666666666667007</c:v>
                </c:pt>
                <c:pt idx="5">
                  <c:v>4.8333333333332993</c:v>
                </c:pt>
                <c:pt idx="6">
                  <c:v>5</c:v>
                </c:pt>
                <c:pt idx="7">
                  <c:v>5.1666666666667007</c:v>
                </c:pt>
                <c:pt idx="8">
                  <c:v>5.3333333333332993</c:v>
                </c:pt>
                <c:pt idx="9">
                  <c:v>5.5</c:v>
                </c:pt>
                <c:pt idx="10">
                  <c:v>5.6666666666667007</c:v>
                </c:pt>
                <c:pt idx="11">
                  <c:v>5.8333333333332993</c:v>
                </c:pt>
                <c:pt idx="12">
                  <c:v>6</c:v>
                </c:pt>
                <c:pt idx="13">
                  <c:v>6.1666666666667007</c:v>
                </c:pt>
                <c:pt idx="14">
                  <c:v>6.3333333333332993</c:v>
                </c:pt>
                <c:pt idx="15">
                  <c:v>6.5</c:v>
                </c:pt>
                <c:pt idx="16">
                  <c:v>6.6666666666667007</c:v>
                </c:pt>
                <c:pt idx="17">
                  <c:v>6.8333333333332993</c:v>
                </c:pt>
                <c:pt idx="18">
                  <c:v>7</c:v>
                </c:pt>
                <c:pt idx="19">
                  <c:v>7.1666666666667007</c:v>
                </c:pt>
                <c:pt idx="20">
                  <c:v>7.3333333333332993</c:v>
                </c:pt>
                <c:pt idx="21">
                  <c:v>7.5</c:v>
                </c:pt>
                <c:pt idx="22">
                  <c:v>7.6666666666667007</c:v>
                </c:pt>
                <c:pt idx="23">
                  <c:v>7.8333333333332993</c:v>
                </c:pt>
                <c:pt idx="24">
                  <c:v>8</c:v>
                </c:pt>
                <c:pt idx="25">
                  <c:v>8.1666666666666998</c:v>
                </c:pt>
                <c:pt idx="26">
                  <c:v>8.3333333333333002</c:v>
                </c:pt>
                <c:pt idx="27">
                  <c:v>8.5</c:v>
                </c:pt>
                <c:pt idx="28">
                  <c:v>8.6666666666666998</c:v>
                </c:pt>
                <c:pt idx="29">
                  <c:v>8.8333333333333002</c:v>
                </c:pt>
                <c:pt idx="30">
                  <c:v>9</c:v>
                </c:pt>
                <c:pt idx="31">
                  <c:v>9.1666666666666998</c:v>
                </c:pt>
                <c:pt idx="32">
                  <c:v>9.3333333333333002</c:v>
                </c:pt>
                <c:pt idx="33">
                  <c:v>9.5</c:v>
                </c:pt>
                <c:pt idx="34">
                  <c:v>9.6666666666666998</c:v>
                </c:pt>
                <c:pt idx="35">
                  <c:v>9.8333333333333002</c:v>
                </c:pt>
                <c:pt idx="36">
                  <c:v>10</c:v>
                </c:pt>
                <c:pt idx="37">
                  <c:v>10.166666666667</c:v>
                </c:pt>
                <c:pt idx="38">
                  <c:v>10.333333333333</c:v>
                </c:pt>
                <c:pt idx="39">
                  <c:v>10.5</c:v>
                </c:pt>
                <c:pt idx="40">
                  <c:v>10.666666666667</c:v>
                </c:pt>
                <c:pt idx="41">
                  <c:v>10.833333333333</c:v>
                </c:pt>
                <c:pt idx="42">
                  <c:v>11</c:v>
                </c:pt>
                <c:pt idx="43">
                  <c:v>11.166666666667</c:v>
                </c:pt>
                <c:pt idx="44">
                  <c:v>11.333333333333</c:v>
                </c:pt>
                <c:pt idx="45">
                  <c:v>11.5</c:v>
                </c:pt>
                <c:pt idx="46">
                  <c:v>11.666666666667</c:v>
                </c:pt>
                <c:pt idx="47">
                  <c:v>11.833333333333</c:v>
                </c:pt>
                <c:pt idx="48">
                  <c:v>12</c:v>
                </c:pt>
              </c:numCache>
            </c:numRef>
          </c:xVal>
          <c:yVal>
            <c:numRef>
              <c:f>'LO Harm-A'!$I$3:$I$51</c:f>
              <c:numCache>
                <c:formatCode>0.00</c:formatCode>
                <c:ptCount val="49"/>
                <c:pt idx="0">
                  <c:v>-69.062004000000002</c:v>
                </c:pt>
                <c:pt idx="1">
                  <c:v>-70.826819999999998</c:v>
                </c:pt>
                <c:pt idx="2">
                  <c:v>-72.752707999999998</c:v>
                </c:pt>
                <c:pt idx="3">
                  <c:v>-73.905067000000003</c:v>
                </c:pt>
                <c:pt idx="4">
                  <c:v>-75.054939000000005</c:v>
                </c:pt>
                <c:pt idx="5">
                  <c:v>-76.581435999999997</c:v>
                </c:pt>
                <c:pt idx="6">
                  <c:v>-77.260306999999997</c:v>
                </c:pt>
                <c:pt idx="7">
                  <c:v>-76.856491000000005</c:v>
                </c:pt>
                <c:pt idx="8">
                  <c:v>-75.508849999999995</c:v>
                </c:pt>
                <c:pt idx="9">
                  <c:v>-74.638840000000002</c:v>
                </c:pt>
                <c:pt idx="10">
                  <c:v>-74.311295000000001</c:v>
                </c:pt>
                <c:pt idx="11">
                  <c:v>-73.682158999999999</c:v>
                </c:pt>
                <c:pt idx="12">
                  <c:v>-72.636047000000005</c:v>
                </c:pt>
                <c:pt idx="13">
                  <c:v>-71.277602999999999</c:v>
                </c:pt>
                <c:pt idx="14">
                  <c:v>-70.339516000000003</c:v>
                </c:pt>
                <c:pt idx="15">
                  <c:v>-69.069419999999994</c:v>
                </c:pt>
                <c:pt idx="16">
                  <c:v>-67.839507999999995</c:v>
                </c:pt>
                <c:pt idx="17">
                  <c:v>-66.996323000000004</c:v>
                </c:pt>
                <c:pt idx="18">
                  <c:v>-66.985114999999993</c:v>
                </c:pt>
                <c:pt idx="19">
                  <c:v>-66.587897999999996</c:v>
                </c:pt>
                <c:pt idx="20">
                  <c:v>-65.965514999999996</c:v>
                </c:pt>
                <c:pt idx="21">
                  <c:v>-65.361136999999999</c:v>
                </c:pt>
                <c:pt idx="22">
                  <c:v>-65.300301000000005</c:v>
                </c:pt>
                <c:pt idx="23">
                  <c:v>-65.206840999999997</c:v>
                </c:pt>
                <c:pt idx="24">
                  <c:v>-64.922591999999995</c:v>
                </c:pt>
                <c:pt idx="25">
                  <c:v>-64.679648999999998</c:v>
                </c:pt>
                <c:pt idx="26">
                  <c:v>-64.739188999999996</c:v>
                </c:pt>
                <c:pt idx="27">
                  <c:v>-64.720802000000006</c:v>
                </c:pt>
                <c:pt idx="28">
                  <c:v>-64.534660000000002</c:v>
                </c:pt>
                <c:pt idx="29">
                  <c:v>-64.601067</c:v>
                </c:pt>
                <c:pt idx="30">
                  <c:v>-64.743056999999993</c:v>
                </c:pt>
                <c:pt idx="31">
                  <c:v>-65.392853000000002</c:v>
                </c:pt>
                <c:pt idx="32">
                  <c:v>-65.930335999999997</c:v>
                </c:pt>
                <c:pt idx="33">
                  <c:v>-66.944901000000002</c:v>
                </c:pt>
                <c:pt idx="34">
                  <c:v>-67.449280000000002</c:v>
                </c:pt>
                <c:pt idx="35">
                  <c:v>-67.573668999999995</c:v>
                </c:pt>
                <c:pt idx="36">
                  <c:v>-67.265060000000005</c:v>
                </c:pt>
                <c:pt idx="37">
                  <c:v>-66.898826999999997</c:v>
                </c:pt>
                <c:pt idx="38">
                  <c:v>-66.685074</c:v>
                </c:pt>
                <c:pt idx="39">
                  <c:v>-66.884383999999997</c:v>
                </c:pt>
                <c:pt idx="40">
                  <c:v>-68.070053000000001</c:v>
                </c:pt>
                <c:pt idx="41">
                  <c:v>-70.682243</c:v>
                </c:pt>
                <c:pt idx="42">
                  <c:v>-72.740218999999996</c:v>
                </c:pt>
                <c:pt idx="43">
                  <c:v>-72.698914000000002</c:v>
                </c:pt>
                <c:pt idx="44">
                  <c:v>-70.840362999999996</c:v>
                </c:pt>
                <c:pt idx="45">
                  <c:v>-69.178794999999994</c:v>
                </c:pt>
                <c:pt idx="46">
                  <c:v>-68.647773999999998</c:v>
                </c:pt>
                <c:pt idx="47">
                  <c:v>-67.855452999999997</c:v>
                </c:pt>
                <c:pt idx="48">
                  <c:v>-67.016861000000006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E3D-8DFC-4F8A42BC49A4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4</c:v>
                </c:pt>
                <c:pt idx="1">
                  <c:v>4.1666666666666998</c:v>
                </c:pt>
                <c:pt idx="2">
                  <c:v>4.3333333333332993</c:v>
                </c:pt>
                <c:pt idx="3">
                  <c:v>4.5</c:v>
                </c:pt>
                <c:pt idx="4">
                  <c:v>4.6666666666667007</c:v>
                </c:pt>
                <c:pt idx="5">
                  <c:v>4.8333333333332993</c:v>
                </c:pt>
                <c:pt idx="6">
                  <c:v>5</c:v>
                </c:pt>
                <c:pt idx="7">
                  <c:v>5.1666666666667007</c:v>
                </c:pt>
                <c:pt idx="8">
                  <c:v>5.3333333333332993</c:v>
                </c:pt>
                <c:pt idx="9">
                  <c:v>5.5</c:v>
                </c:pt>
                <c:pt idx="10">
                  <c:v>5.6666666666667007</c:v>
                </c:pt>
                <c:pt idx="11">
                  <c:v>5.8333333333332993</c:v>
                </c:pt>
                <c:pt idx="12">
                  <c:v>6</c:v>
                </c:pt>
                <c:pt idx="13">
                  <c:v>6.1666666666667007</c:v>
                </c:pt>
                <c:pt idx="14">
                  <c:v>6.3333333333332993</c:v>
                </c:pt>
                <c:pt idx="15">
                  <c:v>6.5</c:v>
                </c:pt>
                <c:pt idx="16">
                  <c:v>6.6666666666667007</c:v>
                </c:pt>
                <c:pt idx="17">
                  <c:v>6.8333333333332993</c:v>
                </c:pt>
                <c:pt idx="18">
                  <c:v>7</c:v>
                </c:pt>
                <c:pt idx="19">
                  <c:v>7.1666666666667007</c:v>
                </c:pt>
                <c:pt idx="20">
                  <c:v>7.3333333333332993</c:v>
                </c:pt>
                <c:pt idx="21">
                  <c:v>7.5</c:v>
                </c:pt>
                <c:pt idx="22">
                  <c:v>7.6666666666667007</c:v>
                </c:pt>
                <c:pt idx="23">
                  <c:v>7.8333333333332993</c:v>
                </c:pt>
                <c:pt idx="24">
                  <c:v>8</c:v>
                </c:pt>
                <c:pt idx="25">
                  <c:v>8.1666666666666998</c:v>
                </c:pt>
                <c:pt idx="26">
                  <c:v>8.3333333333333002</c:v>
                </c:pt>
                <c:pt idx="27">
                  <c:v>8.5</c:v>
                </c:pt>
                <c:pt idx="28">
                  <c:v>8.6666666666666998</c:v>
                </c:pt>
                <c:pt idx="29">
                  <c:v>8.8333333333333002</c:v>
                </c:pt>
                <c:pt idx="30">
                  <c:v>9</c:v>
                </c:pt>
                <c:pt idx="31">
                  <c:v>9.1666666666666998</c:v>
                </c:pt>
                <c:pt idx="32">
                  <c:v>9.3333333333333002</c:v>
                </c:pt>
                <c:pt idx="33">
                  <c:v>9.5</c:v>
                </c:pt>
                <c:pt idx="34">
                  <c:v>9.6666666666666998</c:v>
                </c:pt>
                <c:pt idx="35">
                  <c:v>9.8333333333333002</c:v>
                </c:pt>
                <c:pt idx="36">
                  <c:v>10</c:v>
                </c:pt>
                <c:pt idx="37">
                  <c:v>10.166666666667</c:v>
                </c:pt>
                <c:pt idx="38">
                  <c:v>10.333333333333</c:v>
                </c:pt>
                <c:pt idx="39">
                  <c:v>10.5</c:v>
                </c:pt>
                <c:pt idx="40">
                  <c:v>10.666666666667</c:v>
                </c:pt>
                <c:pt idx="41">
                  <c:v>10.833333333333</c:v>
                </c:pt>
                <c:pt idx="42">
                  <c:v>11</c:v>
                </c:pt>
                <c:pt idx="43">
                  <c:v>11.166666666667</c:v>
                </c:pt>
                <c:pt idx="44">
                  <c:v>11.333333333333</c:v>
                </c:pt>
                <c:pt idx="45">
                  <c:v>11.5</c:v>
                </c:pt>
                <c:pt idx="46">
                  <c:v>11.666666666667</c:v>
                </c:pt>
                <c:pt idx="47">
                  <c:v>11.833333333333</c:v>
                </c:pt>
                <c:pt idx="48">
                  <c:v>12</c:v>
                </c:pt>
              </c:numCache>
            </c:numRef>
          </c:xVal>
          <c:yVal>
            <c:numRef>
              <c:f>'LO Harm-B'!$I$3:$I$51</c:f>
              <c:numCache>
                <c:formatCode>0.00</c:formatCode>
                <c:ptCount val="49"/>
                <c:pt idx="0">
                  <c:v>-59.347743999999999</c:v>
                </c:pt>
                <c:pt idx="1">
                  <c:v>-58.871974999999999</c:v>
                </c:pt>
                <c:pt idx="2">
                  <c:v>-58.632286000000001</c:v>
                </c:pt>
                <c:pt idx="3">
                  <c:v>-58.485534999999999</c:v>
                </c:pt>
                <c:pt idx="4">
                  <c:v>-58.242161000000003</c:v>
                </c:pt>
                <c:pt idx="5">
                  <c:v>-57.684460000000001</c:v>
                </c:pt>
                <c:pt idx="6">
                  <c:v>-57.578780999999999</c:v>
                </c:pt>
                <c:pt idx="7">
                  <c:v>-57.353329000000002</c:v>
                </c:pt>
                <c:pt idx="8">
                  <c:v>-57.194004</c:v>
                </c:pt>
                <c:pt idx="9">
                  <c:v>-56.931725</c:v>
                </c:pt>
                <c:pt idx="10">
                  <c:v>-56.836342000000002</c:v>
                </c:pt>
                <c:pt idx="11">
                  <c:v>-56.689014</c:v>
                </c:pt>
                <c:pt idx="12">
                  <c:v>-56.550068000000003</c:v>
                </c:pt>
                <c:pt idx="13">
                  <c:v>-56.701442999999998</c:v>
                </c:pt>
                <c:pt idx="14">
                  <c:v>-56.817326000000001</c:v>
                </c:pt>
                <c:pt idx="15">
                  <c:v>-56.865386999999998</c:v>
                </c:pt>
                <c:pt idx="16">
                  <c:v>-56.821933999999999</c:v>
                </c:pt>
                <c:pt idx="17">
                  <c:v>-56.961494000000002</c:v>
                </c:pt>
                <c:pt idx="18">
                  <c:v>-57.120761999999999</c:v>
                </c:pt>
                <c:pt idx="19">
                  <c:v>-57.427956000000002</c:v>
                </c:pt>
                <c:pt idx="20">
                  <c:v>-57.711956000000001</c:v>
                </c:pt>
                <c:pt idx="21">
                  <c:v>-57.983367999999999</c:v>
                </c:pt>
                <c:pt idx="22">
                  <c:v>-58.223351000000001</c:v>
                </c:pt>
                <c:pt idx="23">
                  <c:v>-58.515819999999998</c:v>
                </c:pt>
                <c:pt idx="24">
                  <c:v>-58.962874999999997</c:v>
                </c:pt>
                <c:pt idx="25">
                  <c:v>-59.413947999999998</c:v>
                </c:pt>
                <c:pt idx="26">
                  <c:v>-60.006706000000001</c:v>
                </c:pt>
                <c:pt idx="27">
                  <c:v>-60.430202000000001</c:v>
                </c:pt>
                <c:pt idx="28">
                  <c:v>-60.809258</c:v>
                </c:pt>
                <c:pt idx="29">
                  <c:v>-61.122687999999997</c:v>
                </c:pt>
                <c:pt idx="30">
                  <c:v>-61.602200000000003</c:v>
                </c:pt>
                <c:pt idx="31">
                  <c:v>-62.345840000000003</c:v>
                </c:pt>
                <c:pt idx="32">
                  <c:v>-63.230400000000003</c:v>
                </c:pt>
                <c:pt idx="33">
                  <c:v>-64.378631999999996</c:v>
                </c:pt>
                <c:pt idx="34">
                  <c:v>-65.996978999999996</c:v>
                </c:pt>
                <c:pt idx="35">
                  <c:v>-69.932464999999993</c:v>
                </c:pt>
                <c:pt idx="36">
                  <c:v>-72.125670999999997</c:v>
                </c:pt>
                <c:pt idx="37">
                  <c:v>-71.904854</c:v>
                </c:pt>
                <c:pt idx="38">
                  <c:v>-68.694962000000004</c:v>
                </c:pt>
                <c:pt idx="39">
                  <c:v>-66.968543999999994</c:v>
                </c:pt>
                <c:pt idx="40">
                  <c:v>-67.596710000000002</c:v>
                </c:pt>
                <c:pt idx="41">
                  <c:v>-69.081451000000001</c:v>
                </c:pt>
                <c:pt idx="42">
                  <c:v>-70.549781999999993</c:v>
                </c:pt>
                <c:pt idx="43">
                  <c:v>-70.810417000000001</c:v>
                </c:pt>
                <c:pt idx="44">
                  <c:v>-69.835662999999997</c:v>
                </c:pt>
                <c:pt idx="45">
                  <c:v>-68.111794000000003</c:v>
                </c:pt>
                <c:pt idx="46">
                  <c:v>-66.450851</c:v>
                </c:pt>
                <c:pt idx="47">
                  <c:v>-65.129165999999998</c:v>
                </c:pt>
                <c:pt idx="48">
                  <c:v>-64.366446999999994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F-4E3D-8DFC-4F8A42BC49A4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8</c:v>
                </c:pt>
                <c:pt idx="1">
                  <c:v>8.0833333333333002</c:v>
                </c:pt>
                <c:pt idx="2">
                  <c:v>8.1666666666666998</c:v>
                </c:pt>
                <c:pt idx="3">
                  <c:v>8.25</c:v>
                </c:pt>
                <c:pt idx="4">
                  <c:v>8.3333333333333002</c:v>
                </c:pt>
                <c:pt idx="5">
                  <c:v>8.4166666666666998</c:v>
                </c:pt>
                <c:pt idx="6">
                  <c:v>8.5</c:v>
                </c:pt>
                <c:pt idx="7">
                  <c:v>8.5833333333333002</c:v>
                </c:pt>
                <c:pt idx="8">
                  <c:v>8.6666666666666998</c:v>
                </c:pt>
                <c:pt idx="9">
                  <c:v>8.75</c:v>
                </c:pt>
                <c:pt idx="10">
                  <c:v>8.8333333333333002</c:v>
                </c:pt>
                <c:pt idx="11">
                  <c:v>8.9166666666666998</c:v>
                </c:pt>
                <c:pt idx="12">
                  <c:v>9</c:v>
                </c:pt>
                <c:pt idx="13">
                  <c:v>9.0833333333333002</c:v>
                </c:pt>
                <c:pt idx="14">
                  <c:v>9.1666666666666998</c:v>
                </c:pt>
                <c:pt idx="15">
                  <c:v>9.25</c:v>
                </c:pt>
                <c:pt idx="16">
                  <c:v>9.3333333333333002</c:v>
                </c:pt>
                <c:pt idx="17">
                  <c:v>9.4166666666666998</c:v>
                </c:pt>
                <c:pt idx="18">
                  <c:v>9.5</c:v>
                </c:pt>
                <c:pt idx="19">
                  <c:v>9.5833333333333002</c:v>
                </c:pt>
                <c:pt idx="20">
                  <c:v>9.6666666666666998</c:v>
                </c:pt>
                <c:pt idx="21">
                  <c:v>9.75</c:v>
                </c:pt>
                <c:pt idx="22">
                  <c:v>9.8333333333333002</c:v>
                </c:pt>
                <c:pt idx="23">
                  <c:v>9.9166666666666998</c:v>
                </c:pt>
                <c:pt idx="24">
                  <c:v>10</c:v>
                </c:pt>
                <c:pt idx="25">
                  <c:v>10.083333333333</c:v>
                </c:pt>
                <c:pt idx="26">
                  <c:v>10.166666666667</c:v>
                </c:pt>
                <c:pt idx="27">
                  <c:v>10.25</c:v>
                </c:pt>
                <c:pt idx="28">
                  <c:v>10.333333333333</c:v>
                </c:pt>
                <c:pt idx="29">
                  <c:v>10.416666666667</c:v>
                </c:pt>
                <c:pt idx="30">
                  <c:v>10.5</c:v>
                </c:pt>
                <c:pt idx="31">
                  <c:v>10.583333333333</c:v>
                </c:pt>
                <c:pt idx="32">
                  <c:v>10.666666666667</c:v>
                </c:pt>
                <c:pt idx="33">
                  <c:v>10.75</c:v>
                </c:pt>
                <c:pt idx="34">
                  <c:v>10.833333333333</c:v>
                </c:pt>
                <c:pt idx="35">
                  <c:v>10.916666666667</c:v>
                </c:pt>
                <c:pt idx="36">
                  <c:v>11</c:v>
                </c:pt>
                <c:pt idx="37">
                  <c:v>11.083333333333</c:v>
                </c:pt>
                <c:pt idx="38">
                  <c:v>11.166666666667</c:v>
                </c:pt>
                <c:pt idx="39">
                  <c:v>11.25</c:v>
                </c:pt>
                <c:pt idx="40">
                  <c:v>11.333333333333</c:v>
                </c:pt>
                <c:pt idx="41">
                  <c:v>11.416666666667</c:v>
                </c:pt>
                <c:pt idx="42">
                  <c:v>11.5</c:v>
                </c:pt>
                <c:pt idx="43">
                  <c:v>11.583333333333</c:v>
                </c:pt>
                <c:pt idx="44">
                  <c:v>11.666666666667</c:v>
                </c:pt>
                <c:pt idx="45">
                  <c:v>11.75</c:v>
                </c:pt>
                <c:pt idx="46">
                  <c:v>11.833333333333</c:v>
                </c:pt>
                <c:pt idx="47">
                  <c:v>11.916666666667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Harm-A'!$Q$3:$Q$51</c:f>
              <c:numCache>
                <c:formatCode>0.00</c:formatCode>
                <c:ptCount val="49"/>
                <c:pt idx="0">
                  <c:v>-93.391541000000004</c:v>
                </c:pt>
                <c:pt idx="1">
                  <c:v>-93.461487000000005</c:v>
                </c:pt>
                <c:pt idx="2">
                  <c:v>-91.901259999999994</c:v>
                </c:pt>
                <c:pt idx="3">
                  <c:v>-90.955582000000007</c:v>
                </c:pt>
                <c:pt idx="4">
                  <c:v>-87.806168</c:v>
                </c:pt>
                <c:pt idx="5">
                  <c:v>-88.032996999999995</c:v>
                </c:pt>
                <c:pt idx="6">
                  <c:v>-87.037398999999994</c:v>
                </c:pt>
                <c:pt idx="7">
                  <c:v>-85.734558000000007</c:v>
                </c:pt>
                <c:pt idx="8">
                  <c:v>-84.607787999999999</c:v>
                </c:pt>
                <c:pt idx="9">
                  <c:v>-82.966003000000001</c:v>
                </c:pt>
                <c:pt idx="10">
                  <c:v>-83.126694000000001</c:v>
                </c:pt>
                <c:pt idx="11">
                  <c:v>-80.658989000000005</c:v>
                </c:pt>
                <c:pt idx="12">
                  <c:v>-80.104293999999996</c:v>
                </c:pt>
                <c:pt idx="13">
                  <c:v>-78.994156000000004</c:v>
                </c:pt>
                <c:pt idx="14">
                  <c:v>-78.443168999999997</c:v>
                </c:pt>
                <c:pt idx="15">
                  <c:v>-77.902175999999997</c:v>
                </c:pt>
                <c:pt idx="16">
                  <c:v>-77.522757999999996</c:v>
                </c:pt>
                <c:pt idx="17">
                  <c:v>-76.997269000000003</c:v>
                </c:pt>
                <c:pt idx="18">
                  <c:v>-76.626129000000006</c:v>
                </c:pt>
                <c:pt idx="19">
                  <c:v>-76.296074000000004</c:v>
                </c:pt>
                <c:pt idx="20">
                  <c:v>-76.065865000000002</c:v>
                </c:pt>
                <c:pt idx="21">
                  <c:v>-75.825485</c:v>
                </c:pt>
                <c:pt idx="22">
                  <c:v>-75.813643999999996</c:v>
                </c:pt>
                <c:pt idx="23">
                  <c:v>-75.397132999999997</c:v>
                </c:pt>
                <c:pt idx="24">
                  <c:v>-75.500388999999998</c:v>
                </c:pt>
                <c:pt idx="25">
                  <c:v>-75.070937999999998</c:v>
                </c:pt>
                <c:pt idx="26">
                  <c:v>-75.400268999999994</c:v>
                </c:pt>
                <c:pt idx="27">
                  <c:v>-75.079262</c:v>
                </c:pt>
                <c:pt idx="28">
                  <c:v>-75.055428000000006</c:v>
                </c:pt>
                <c:pt idx="29">
                  <c:v>-74.766350000000003</c:v>
                </c:pt>
                <c:pt idx="30">
                  <c:v>-74.8964</c:v>
                </c:pt>
                <c:pt idx="31">
                  <c:v>-75.486603000000002</c:v>
                </c:pt>
                <c:pt idx="32">
                  <c:v>-75.645957999999993</c:v>
                </c:pt>
                <c:pt idx="33">
                  <c:v>-76.289130999999998</c:v>
                </c:pt>
                <c:pt idx="34">
                  <c:v>-76.181488000000002</c:v>
                </c:pt>
                <c:pt idx="35">
                  <c:v>-76.519324999999995</c:v>
                </c:pt>
                <c:pt idx="36">
                  <c:v>-76.451271000000006</c:v>
                </c:pt>
                <c:pt idx="37">
                  <c:v>-76.907944000000001</c:v>
                </c:pt>
                <c:pt idx="38">
                  <c:v>-77.237831</c:v>
                </c:pt>
                <c:pt idx="39">
                  <c:v>-77.511466999999996</c:v>
                </c:pt>
                <c:pt idx="40">
                  <c:v>-77.902816999999999</c:v>
                </c:pt>
                <c:pt idx="41">
                  <c:v>-78.201133999999996</c:v>
                </c:pt>
                <c:pt idx="42">
                  <c:v>-79.232864000000006</c:v>
                </c:pt>
                <c:pt idx="43">
                  <c:v>-80.391334999999998</c:v>
                </c:pt>
                <c:pt idx="44">
                  <c:v>-80.884231999999997</c:v>
                </c:pt>
                <c:pt idx="45">
                  <c:v>-81.960196999999994</c:v>
                </c:pt>
                <c:pt idx="46">
                  <c:v>-81.085716000000005</c:v>
                </c:pt>
                <c:pt idx="47">
                  <c:v>-81.870643999999999</c:v>
                </c:pt>
                <c:pt idx="48">
                  <c:v>-81.30677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805F-4E3D-8DFC-4F8A42BC49A4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8</c:v>
                </c:pt>
                <c:pt idx="1">
                  <c:v>8.0833333333333002</c:v>
                </c:pt>
                <c:pt idx="2">
                  <c:v>8.1666666666666998</c:v>
                </c:pt>
                <c:pt idx="3">
                  <c:v>8.25</c:v>
                </c:pt>
                <c:pt idx="4">
                  <c:v>8.3333333333333002</c:v>
                </c:pt>
                <c:pt idx="5">
                  <c:v>8.4166666666666998</c:v>
                </c:pt>
                <c:pt idx="6">
                  <c:v>8.5</c:v>
                </c:pt>
                <c:pt idx="7">
                  <c:v>8.5833333333333002</c:v>
                </c:pt>
                <c:pt idx="8">
                  <c:v>8.6666666666666998</c:v>
                </c:pt>
                <c:pt idx="9">
                  <c:v>8.75</c:v>
                </c:pt>
                <c:pt idx="10">
                  <c:v>8.8333333333333002</c:v>
                </c:pt>
                <c:pt idx="11">
                  <c:v>8.9166666666666998</c:v>
                </c:pt>
                <c:pt idx="12">
                  <c:v>9</c:v>
                </c:pt>
                <c:pt idx="13">
                  <c:v>9.0833333333333002</c:v>
                </c:pt>
                <c:pt idx="14">
                  <c:v>9.1666666666666998</c:v>
                </c:pt>
                <c:pt idx="15">
                  <c:v>9.25</c:v>
                </c:pt>
                <c:pt idx="16">
                  <c:v>9.3333333333333002</c:v>
                </c:pt>
                <c:pt idx="17">
                  <c:v>9.4166666666666998</c:v>
                </c:pt>
                <c:pt idx="18">
                  <c:v>9.5</c:v>
                </c:pt>
                <c:pt idx="19">
                  <c:v>9.5833333333333002</c:v>
                </c:pt>
                <c:pt idx="20">
                  <c:v>9.6666666666666998</c:v>
                </c:pt>
                <c:pt idx="21">
                  <c:v>9.75</c:v>
                </c:pt>
                <c:pt idx="22">
                  <c:v>9.8333333333333002</c:v>
                </c:pt>
                <c:pt idx="23">
                  <c:v>9.9166666666666998</c:v>
                </c:pt>
                <c:pt idx="24">
                  <c:v>10</c:v>
                </c:pt>
                <c:pt idx="25">
                  <c:v>10.083333333333</c:v>
                </c:pt>
                <c:pt idx="26">
                  <c:v>10.166666666667</c:v>
                </c:pt>
                <c:pt idx="27">
                  <c:v>10.25</c:v>
                </c:pt>
                <c:pt idx="28">
                  <c:v>10.333333333333</c:v>
                </c:pt>
                <c:pt idx="29">
                  <c:v>10.416666666667</c:v>
                </c:pt>
                <c:pt idx="30">
                  <c:v>10.5</c:v>
                </c:pt>
                <c:pt idx="31">
                  <c:v>10.583333333333</c:v>
                </c:pt>
                <c:pt idx="32">
                  <c:v>10.666666666667</c:v>
                </c:pt>
                <c:pt idx="33">
                  <c:v>10.75</c:v>
                </c:pt>
                <c:pt idx="34">
                  <c:v>10.833333333333</c:v>
                </c:pt>
                <c:pt idx="35">
                  <c:v>10.916666666667</c:v>
                </c:pt>
                <c:pt idx="36">
                  <c:v>11</c:v>
                </c:pt>
                <c:pt idx="37">
                  <c:v>11.083333333333</c:v>
                </c:pt>
                <c:pt idx="38">
                  <c:v>11.166666666667</c:v>
                </c:pt>
                <c:pt idx="39">
                  <c:v>11.25</c:v>
                </c:pt>
                <c:pt idx="40">
                  <c:v>11.333333333333</c:v>
                </c:pt>
                <c:pt idx="41">
                  <c:v>11.416666666667</c:v>
                </c:pt>
                <c:pt idx="42">
                  <c:v>11.5</c:v>
                </c:pt>
                <c:pt idx="43">
                  <c:v>11.583333333333</c:v>
                </c:pt>
                <c:pt idx="44">
                  <c:v>11.666666666667</c:v>
                </c:pt>
                <c:pt idx="45">
                  <c:v>11.75</c:v>
                </c:pt>
                <c:pt idx="46">
                  <c:v>11.833333333333</c:v>
                </c:pt>
                <c:pt idx="47">
                  <c:v>11.916666666667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-52.200629999999997</c:v>
                </c:pt>
                <c:pt idx="1">
                  <c:v>-52.194358999999999</c:v>
                </c:pt>
                <c:pt idx="2">
                  <c:v>-52.168036999999998</c:v>
                </c:pt>
                <c:pt idx="3">
                  <c:v>-52.079487</c:v>
                </c:pt>
                <c:pt idx="4">
                  <c:v>-52.158627000000003</c:v>
                </c:pt>
                <c:pt idx="5">
                  <c:v>-52.182586999999998</c:v>
                </c:pt>
                <c:pt idx="6">
                  <c:v>-52.152133999999997</c:v>
                </c:pt>
                <c:pt idx="7">
                  <c:v>-52.039085</c:v>
                </c:pt>
                <c:pt idx="8">
                  <c:v>-51.946944999999999</c:v>
                </c:pt>
                <c:pt idx="9">
                  <c:v>-51.937569000000003</c:v>
                </c:pt>
                <c:pt idx="10">
                  <c:v>-52.021286000000003</c:v>
                </c:pt>
                <c:pt idx="11">
                  <c:v>-51.999668</c:v>
                </c:pt>
                <c:pt idx="12">
                  <c:v>-51.887566</c:v>
                </c:pt>
                <c:pt idx="13">
                  <c:v>-51.844119999999997</c:v>
                </c:pt>
                <c:pt idx="14">
                  <c:v>-51.693694999999998</c:v>
                </c:pt>
                <c:pt idx="15">
                  <c:v>-51.741978000000003</c:v>
                </c:pt>
                <c:pt idx="16">
                  <c:v>-51.553787</c:v>
                </c:pt>
                <c:pt idx="17">
                  <c:v>-51.422806000000001</c:v>
                </c:pt>
                <c:pt idx="18">
                  <c:v>-51.260784000000001</c:v>
                </c:pt>
                <c:pt idx="19">
                  <c:v>-51.150440000000003</c:v>
                </c:pt>
                <c:pt idx="20">
                  <c:v>-51.188107000000002</c:v>
                </c:pt>
                <c:pt idx="21">
                  <c:v>-51.050488000000001</c:v>
                </c:pt>
                <c:pt idx="22">
                  <c:v>-51.078983000000001</c:v>
                </c:pt>
                <c:pt idx="23">
                  <c:v>-51.007384999999999</c:v>
                </c:pt>
                <c:pt idx="24">
                  <c:v>-51.111972999999999</c:v>
                </c:pt>
                <c:pt idx="25">
                  <c:v>-50.950321000000002</c:v>
                </c:pt>
                <c:pt idx="26">
                  <c:v>-50.752231999999999</c:v>
                </c:pt>
                <c:pt idx="27">
                  <c:v>-50.865313999999998</c:v>
                </c:pt>
                <c:pt idx="28">
                  <c:v>-50.810760000000002</c:v>
                </c:pt>
                <c:pt idx="29">
                  <c:v>-50.882297999999999</c:v>
                </c:pt>
                <c:pt idx="30">
                  <c:v>-50.673344</c:v>
                </c:pt>
                <c:pt idx="31">
                  <c:v>-50.610199000000001</c:v>
                </c:pt>
                <c:pt idx="32">
                  <c:v>-50.715595</c:v>
                </c:pt>
                <c:pt idx="33">
                  <c:v>-50.997677000000003</c:v>
                </c:pt>
                <c:pt idx="34">
                  <c:v>-51.114201000000001</c:v>
                </c:pt>
                <c:pt idx="35">
                  <c:v>-51.005070000000003</c:v>
                </c:pt>
                <c:pt idx="36">
                  <c:v>-51.151420999999999</c:v>
                </c:pt>
                <c:pt idx="37">
                  <c:v>-51.150261</c:v>
                </c:pt>
                <c:pt idx="38">
                  <c:v>-51.310558</c:v>
                </c:pt>
                <c:pt idx="39">
                  <c:v>-51.061554000000001</c:v>
                </c:pt>
                <c:pt idx="40">
                  <c:v>-50.893013000000003</c:v>
                </c:pt>
                <c:pt idx="41">
                  <c:v>-50.940533000000002</c:v>
                </c:pt>
                <c:pt idx="42">
                  <c:v>-50.948456</c:v>
                </c:pt>
                <c:pt idx="43">
                  <c:v>-50.793334999999999</c:v>
                </c:pt>
                <c:pt idx="44">
                  <c:v>-50.720001000000003</c:v>
                </c:pt>
                <c:pt idx="45">
                  <c:v>-50.628452000000003</c:v>
                </c:pt>
                <c:pt idx="46">
                  <c:v>-50.945247999999999</c:v>
                </c:pt>
                <c:pt idx="47">
                  <c:v>-51.13073</c:v>
                </c:pt>
                <c:pt idx="48">
                  <c:v>-51.317889999999998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805F-4E3D-8DFC-4F8A42BC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6752"/>
        <c:axId val="118668672"/>
        <c:extLst/>
      </c:scatterChart>
      <c:valAx>
        <c:axId val="118666752"/>
        <c:scaling>
          <c:orientation val="minMax"/>
          <c:max val="1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668672"/>
        <c:crosses val="autoZero"/>
        <c:crossBetween val="midCat"/>
        <c:majorUnit val="1"/>
      </c:valAx>
      <c:valAx>
        <c:axId val="11866867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66675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724896842"/>
          <c:y val="0.13396143190434523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Input IP3 vs LO Power (dBm)</a:t>
            </a:r>
          </a:p>
        </c:rich>
      </c:tx>
      <c:layout>
        <c:manualLayout>
          <c:xMode val="edge"/>
          <c:yMode val="edge"/>
          <c:x val="0.25266421551251472"/>
          <c:y val="6.6127150772820069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3265529308836406E-2"/>
          <c:w val="0.76542713682528862"/>
          <c:h val="0.72598206474190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+17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-0.39927885000000002</c:v>
                </c:pt>
                <c:pt idx="1">
                  <c:v>4.2655162999999998</c:v>
                </c:pt>
                <c:pt idx="2">
                  <c:v>9.2901115000000001</c:v>
                </c:pt>
                <c:pt idx="3">
                  <c:v>16.101589000000001</c:v>
                </c:pt>
                <c:pt idx="4">
                  <c:v>18.460678000000001</c:v>
                </c:pt>
                <c:pt idx="5">
                  <c:v>22.479519</c:v>
                </c:pt>
                <c:pt idx="6">
                  <c:v>23.130333</c:v>
                </c:pt>
                <c:pt idx="7">
                  <c:v>22.840630999999998</c:v>
                </c:pt>
                <c:pt idx="8">
                  <c:v>21.027466</c:v>
                </c:pt>
                <c:pt idx="9">
                  <c:v>19.750319999999999</c:v>
                </c:pt>
                <c:pt idx="10">
                  <c:v>16.800712999999998</c:v>
                </c:pt>
                <c:pt idx="11">
                  <c:v>13.298779</c:v>
                </c:pt>
                <c:pt idx="12">
                  <c:v>11.60934</c:v>
                </c:pt>
                <c:pt idx="13">
                  <c:v>13.529722</c:v>
                </c:pt>
                <c:pt idx="14">
                  <c:v>16.169571000000001</c:v>
                </c:pt>
                <c:pt idx="15">
                  <c:v>17.828351999999999</c:v>
                </c:pt>
                <c:pt idx="16">
                  <c:v>18.277073000000001</c:v>
                </c:pt>
                <c:pt idx="17">
                  <c:v>18.857330000000001</c:v>
                </c:pt>
                <c:pt idx="18">
                  <c:v>20.127939000000001</c:v>
                </c:pt>
                <c:pt idx="19">
                  <c:v>21.333217999999999</c:v>
                </c:pt>
                <c:pt idx="20">
                  <c:v>21.709904000000002</c:v>
                </c:pt>
                <c:pt idx="21">
                  <c:v>21.954872000000002</c:v>
                </c:pt>
                <c:pt idx="22">
                  <c:v>23.022638000000001</c:v>
                </c:pt>
                <c:pt idx="23">
                  <c:v>24.652002</c:v>
                </c:pt>
                <c:pt idx="24">
                  <c:v>25.952235999999999</c:v>
                </c:pt>
                <c:pt idx="25">
                  <c:v>26.868690000000001</c:v>
                </c:pt>
                <c:pt idx="26">
                  <c:v>26.07329</c:v>
                </c:pt>
                <c:pt idx="27">
                  <c:v>25.308192999999999</c:v>
                </c:pt>
                <c:pt idx="28">
                  <c:v>24.179354</c:v>
                </c:pt>
                <c:pt idx="29">
                  <c:v>23.630711000000002</c:v>
                </c:pt>
                <c:pt idx="30">
                  <c:v>22.801293999999999</c:v>
                </c:pt>
                <c:pt idx="31">
                  <c:v>22.239263999999999</c:v>
                </c:pt>
                <c:pt idx="32">
                  <c:v>23.266888000000002</c:v>
                </c:pt>
                <c:pt idx="33">
                  <c:v>25.445612000000001</c:v>
                </c:pt>
                <c:pt idx="34">
                  <c:v>27.979994000000001</c:v>
                </c:pt>
                <c:pt idx="35">
                  <c:v>28.135757000000002</c:v>
                </c:pt>
                <c:pt idx="36">
                  <c:v>27.325768</c:v>
                </c:pt>
                <c:pt idx="37">
                  <c:v>26.478097999999999</c:v>
                </c:pt>
                <c:pt idx="38">
                  <c:v>25.879653999999999</c:v>
                </c:pt>
                <c:pt idx="39">
                  <c:v>24.760529999999999</c:v>
                </c:pt>
                <c:pt idx="40">
                  <c:v>23.477449</c:v>
                </c:pt>
                <c:pt idx="41">
                  <c:v>22.886156</c:v>
                </c:pt>
                <c:pt idx="42">
                  <c:v>22.685400000000001</c:v>
                </c:pt>
                <c:pt idx="43">
                  <c:v>23.395648999999999</c:v>
                </c:pt>
                <c:pt idx="44">
                  <c:v>24.878202000000002</c:v>
                </c:pt>
                <c:pt idx="45">
                  <c:v>26.493876</c:v>
                </c:pt>
                <c:pt idx="46">
                  <c:v>27.218091999999999</c:v>
                </c:pt>
                <c:pt idx="47">
                  <c:v>27.285658000000002</c:v>
                </c:pt>
                <c:pt idx="48">
                  <c:v>27.563455999999999</c:v>
                </c:pt>
                <c:pt idx="49">
                  <c:v>27.578745000000001</c:v>
                </c:pt>
                <c:pt idx="50">
                  <c:v>27.702608000000001</c:v>
                </c:pt>
                <c:pt idx="51">
                  <c:v>27.709005000000001</c:v>
                </c:pt>
                <c:pt idx="52">
                  <c:v>27.133679999999998</c:v>
                </c:pt>
                <c:pt idx="53">
                  <c:v>26.295802999999999</c:v>
                </c:pt>
                <c:pt idx="54">
                  <c:v>24.568169000000001</c:v>
                </c:pt>
                <c:pt idx="55">
                  <c:v>23.66704</c:v>
                </c:pt>
                <c:pt idx="56">
                  <c:v>23.240562000000001</c:v>
                </c:pt>
                <c:pt idx="57">
                  <c:v>23.317926</c:v>
                </c:pt>
                <c:pt idx="58">
                  <c:v>23.200711999999999</c:v>
                </c:pt>
                <c:pt idx="59">
                  <c:v>22.778455999999998</c:v>
                </c:pt>
                <c:pt idx="60">
                  <c:v>22.414504999999998</c:v>
                </c:pt>
                <c:pt idx="61">
                  <c:v>22.369019000000002</c:v>
                </c:pt>
                <c:pt idx="62">
                  <c:v>24.496411999999999</c:v>
                </c:pt>
                <c:pt idx="63">
                  <c:v>26.408401000000001</c:v>
                </c:pt>
                <c:pt idx="64">
                  <c:v>27.453644000000001</c:v>
                </c:pt>
                <c:pt idx="65">
                  <c:v>26.847156999999999</c:v>
                </c:pt>
                <c:pt idx="66">
                  <c:v>27.629898000000001</c:v>
                </c:pt>
                <c:pt idx="67">
                  <c:v>28.648405</c:v>
                </c:pt>
                <c:pt idx="68">
                  <c:v>29.143180999999998</c:v>
                </c:pt>
                <c:pt idx="69">
                  <c:v>28.709672999999999</c:v>
                </c:pt>
                <c:pt idx="70">
                  <c:v>28.249828000000001</c:v>
                </c:pt>
                <c:pt idx="71">
                  <c:v>28.022120999999999</c:v>
                </c:pt>
                <c:pt idx="72">
                  <c:v>27.690391999999999</c:v>
                </c:pt>
                <c:pt idx="73">
                  <c:v>27.386015</c:v>
                </c:pt>
                <c:pt idx="74">
                  <c:v>27.402616999999999</c:v>
                </c:pt>
                <c:pt idx="75">
                  <c:v>28.027934999999999</c:v>
                </c:pt>
                <c:pt idx="76">
                  <c:v>29.453676000000002</c:v>
                </c:pt>
                <c:pt idx="77">
                  <c:v>30.979935000000001</c:v>
                </c:pt>
                <c:pt idx="78">
                  <c:v>31.480982000000001</c:v>
                </c:pt>
                <c:pt idx="79">
                  <c:v>31.178889999999999</c:v>
                </c:pt>
                <c:pt idx="80">
                  <c:v>31.01878</c:v>
                </c:pt>
                <c:pt idx="81">
                  <c:v>31.623412999999999</c:v>
                </c:pt>
                <c:pt idx="82">
                  <c:v>32.683014</c:v>
                </c:pt>
                <c:pt idx="83">
                  <c:v>33.641964000000002</c:v>
                </c:pt>
                <c:pt idx="84">
                  <c:v>34.826168000000003</c:v>
                </c:pt>
                <c:pt idx="85">
                  <c:v>35.938965000000003</c:v>
                </c:pt>
                <c:pt idx="86">
                  <c:v>35.809615999999998</c:v>
                </c:pt>
                <c:pt idx="87">
                  <c:v>35.804203000000001</c:v>
                </c:pt>
                <c:pt idx="88">
                  <c:v>35.230324000000003</c:v>
                </c:pt>
                <c:pt idx="89">
                  <c:v>35.788387</c:v>
                </c:pt>
                <c:pt idx="90">
                  <c:v>35.886116000000001</c:v>
                </c:pt>
                <c:pt idx="91">
                  <c:v>34.680630000000001</c:v>
                </c:pt>
                <c:pt idx="92">
                  <c:v>32.546531999999999</c:v>
                </c:pt>
                <c:pt idx="93">
                  <c:v>29.569735000000001</c:v>
                </c:pt>
                <c:pt idx="94">
                  <c:v>26.959682000000001</c:v>
                </c:pt>
                <c:pt idx="95">
                  <c:v>21.157522</c:v>
                </c:pt>
                <c:pt idx="96">
                  <c:v>13.503527</c:v>
                </c:pt>
                <c:pt idx="97">
                  <c:v>6.2228870000000001</c:v>
                </c:pt>
                <c:pt idx="98">
                  <c:v>2.8013488999999998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A-48F5-BFF9-8B5962EAC0B3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'IP3'!$M$5:$M$103</c:f>
              <c:numCache>
                <c:formatCode>General</c:formatCode>
                <c:ptCount val="99"/>
                <c:pt idx="0">
                  <c:v>7.6046281000000002</c:v>
                </c:pt>
                <c:pt idx="1">
                  <c:v>8.8555039999999998</c:v>
                </c:pt>
                <c:pt idx="2">
                  <c:v>9.5078858999999998</c:v>
                </c:pt>
                <c:pt idx="3">
                  <c:v>10.596848</c:v>
                </c:pt>
                <c:pt idx="4">
                  <c:v>13.076815</c:v>
                </c:pt>
                <c:pt idx="5">
                  <c:v>14.889742999999999</c:v>
                </c:pt>
                <c:pt idx="6">
                  <c:v>15.239205</c:v>
                </c:pt>
                <c:pt idx="7">
                  <c:v>16.638656999999998</c:v>
                </c:pt>
                <c:pt idx="8">
                  <c:v>17.165745000000001</c:v>
                </c:pt>
                <c:pt idx="9">
                  <c:v>15.871499999999999</c:v>
                </c:pt>
                <c:pt idx="10">
                  <c:v>14.120343</c:v>
                </c:pt>
                <c:pt idx="11">
                  <c:v>13.54368</c:v>
                </c:pt>
                <c:pt idx="12">
                  <c:v>13.228642000000001</c:v>
                </c:pt>
                <c:pt idx="13">
                  <c:v>13.627599999999999</c:v>
                </c:pt>
                <c:pt idx="14">
                  <c:v>14.924609999999999</c:v>
                </c:pt>
                <c:pt idx="15">
                  <c:v>16.405087999999999</c:v>
                </c:pt>
                <c:pt idx="16">
                  <c:v>18.140675999999999</c:v>
                </c:pt>
                <c:pt idx="17">
                  <c:v>19.366651999999998</c:v>
                </c:pt>
                <c:pt idx="18">
                  <c:v>20.128084000000001</c:v>
                </c:pt>
                <c:pt idx="19">
                  <c:v>21.182701000000002</c:v>
                </c:pt>
                <c:pt idx="20">
                  <c:v>22.375895</c:v>
                </c:pt>
                <c:pt idx="21">
                  <c:v>23.280343999999999</c:v>
                </c:pt>
                <c:pt idx="22">
                  <c:v>24.127718000000002</c:v>
                </c:pt>
                <c:pt idx="23">
                  <c:v>25.143491999999998</c:v>
                </c:pt>
                <c:pt idx="24">
                  <c:v>25.862282</c:v>
                </c:pt>
                <c:pt idx="25">
                  <c:v>25.61298</c:v>
                </c:pt>
                <c:pt idx="26">
                  <c:v>25.048846999999999</c:v>
                </c:pt>
                <c:pt idx="27">
                  <c:v>24.222059000000002</c:v>
                </c:pt>
                <c:pt idx="28">
                  <c:v>23.051041000000001</c:v>
                </c:pt>
                <c:pt idx="29">
                  <c:v>22.074477999999999</c:v>
                </c:pt>
                <c:pt idx="30">
                  <c:v>22.480585000000001</c:v>
                </c:pt>
                <c:pt idx="31">
                  <c:v>23.457999999999998</c:v>
                </c:pt>
                <c:pt idx="32">
                  <c:v>24.767046000000001</c:v>
                </c:pt>
                <c:pt idx="33">
                  <c:v>26.567295000000001</c:v>
                </c:pt>
                <c:pt idx="34">
                  <c:v>28.435877000000001</c:v>
                </c:pt>
                <c:pt idx="35">
                  <c:v>31.074300999999998</c:v>
                </c:pt>
                <c:pt idx="36">
                  <c:v>31.616848000000001</c:v>
                </c:pt>
                <c:pt idx="37">
                  <c:v>30.720742999999999</c:v>
                </c:pt>
                <c:pt idx="38">
                  <c:v>29.203631999999999</c:v>
                </c:pt>
                <c:pt idx="39">
                  <c:v>27.794571000000001</c:v>
                </c:pt>
                <c:pt idx="40">
                  <c:v>25.038623999999999</c:v>
                </c:pt>
                <c:pt idx="41">
                  <c:v>23.681619999999999</c:v>
                </c:pt>
                <c:pt idx="42">
                  <c:v>24.389111</c:v>
                </c:pt>
                <c:pt idx="43">
                  <c:v>25.414459000000001</c:v>
                </c:pt>
                <c:pt idx="44">
                  <c:v>25.250841000000001</c:v>
                </c:pt>
                <c:pt idx="45">
                  <c:v>25.017385000000001</c:v>
                </c:pt>
                <c:pt idx="46">
                  <c:v>24.962208</c:v>
                </c:pt>
                <c:pt idx="47">
                  <c:v>23.761354000000001</c:v>
                </c:pt>
                <c:pt idx="48">
                  <c:v>23.076146999999999</c:v>
                </c:pt>
                <c:pt idx="49">
                  <c:v>23.646626000000001</c:v>
                </c:pt>
                <c:pt idx="50">
                  <c:v>23.805056</c:v>
                </c:pt>
                <c:pt idx="51">
                  <c:v>23.664992999999999</c:v>
                </c:pt>
                <c:pt idx="52">
                  <c:v>23.767634999999999</c:v>
                </c:pt>
                <c:pt idx="53">
                  <c:v>23.443771000000002</c:v>
                </c:pt>
                <c:pt idx="54">
                  <c:v>23.019065999999999</c:v>
                </c:pt>
                <c:pt idx="55">
                  <c:v>23.478365</c:v>
                </c:pt>
                <c:pt idx="56">
                  <c:v>23.701246000000001</c:v>
                </c:pt>
                <c:pt idx="57">
                  <c:v>23.944137999999999</c:v>
                </c:pt>
                <c:pt idx="58">
                  <c:v>25.331078000000002</c:v>
                </c:pt>
                <c:pt idx="59">
                  <c:v>25.492006</c:v>
                </c:pt>
                <c:pt idx="60">
                  <c:v>24.583351</c:v>
                </c:pt>
                <c:pt idx="61">
                  <c:v>23.521502999999999</c:v>
                </c:pt>
                <c:pt idx="62">
                  <c:v>22.642965</c:v>
                </c:pt>
                <c:pt idx="63">
                  <c:v>21.206173</c:v>
                </c:pt>
                <c:pt idx="64">
                  <c:v>21.266088</c:v>
                </c:pt>
                <c:pt idx="65">
                  <c:v>22.670614</c:v>
                </c:pt>
                <c:pt idx="66">
                  <c:v>24.719055000000001</c:v>
                </c:pt>
                <c:pt idx="67">
                  <c:v>26.572223999999999</c:v>
                </c:pt>
                <c:pt idx="68">
                  <c:v>27.908315999999999</c:v>
                </c:pt>
                <c:pt idx="69">
                  <c:v>28.489432999999998</c:v>
                </c:pt>
                <c:pt idx="70">
                  <c:v>28.322099999999999</c:v>
                </c:pt>
                <c:pt idx="71">
                  <c:v>28.045950000000001</c:v>
                </c:pt>
                <c:pt idx="72">
                  <c:v>27.837242</c:v>
                </c:pt>
                <c:pt idx="73">
                  <c:v>27.969792999999999</c:v>
                </c:pt>
                <c:pt idx="74">
                  <c:v>28.254653999999999</c:v>
                </c:pt>
                <c:pt idx="75">
                  <c:v>28.25647</c:v>
                </c:pt>
                <c:pt idx="76">
                  <c:v>28.289110000000001</c:v>
                </c:pt>
                <c:pt idx="77">
                  <c:v>28.526011</c:v>
                </c:pt>
                <c:pt idx="78">
                  <c:v>28.556215000000002</c:v>
                </c:pt>
                <c:pt idx="79">
                  <c:v>29.020309000000001</c:v>
                </c:pt>
                <c:pt idx="80">
                  <c:v>30.148361000000001</c:v>
                </c:pt>
                <c:pt idx="81">
                  <c:v>31.713436000000002</c:v>
                </c:pt>
                <c:pt idx="82">
                  <c:v>32.87677</c:v>
                </c:pt>
                <c:pt idx="83">
                  <c:v>34.341492000000002</c:v>
                </c:pt>
                <c:pt idx="84">
                  <c:v>35.171917000000001</c:v>
                </c:pt>
                <c:pt idx="85">
                  <c:v>35.531647</c:v>
                </c:pt>
                <c:pt idx="86">
                  <c:v>35.556660000000001</c:v>
                </c:pt>
                <c:pt idx="87">
                  <c:v>34.879035999999999</c:v>
                </c:pt>
                <c:pt idx="88">
                  <c:v>34.519714</c:v>
                </c:pt>
                <c:pt idx="89">
                  <c:v>33.740344999999998</c:v>
                </c:pt>
                <c:pt idx="90">
                  <c:v>32.454597</c:v>
                </c:pt>
                <c:pt idx="91">
                  <c:v>30.283995000000001</c:v>
                </c:pt>
                <c:pt idx="92">
                  <c:v>28.066669000000001</c:v>
                </c:pt>
                <c:pt idx="93">
                  <c:v>23.631087999999998</c:v>
                </c:pt>
                <c:pt idx="94">
                  <c:v>18.153272999999999</c:v>
                </c:pt>
                <c:pt idx="95">
                  <c:v>12.813751999999999</c:v>
                </c:pt>
                <c:pt idx="96">
                  <c:v>8.3937244</c:v>
                </c:pt>
                <c:pt idx="97">
                  <c:v>4.9041090000000001</c:v>
                </c:pt>
                <c:pt idx="98">
                  <c:v>2.8945658000000001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A-48F5-BFF9-8B5962EAC0B3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'IP3'!$P$5:$P$103</c:f>
              <c:numCache>
                <c:formatCode>General</c:formatCode>
                <c:ptCount val="99"/>
                <c:pt idx="0">
                  <c:v>4.1054969000000003</c:v>
                </c:pt>
                <c:pt idx="1">
                  <c:v>6.4677290999999997</c:v>
                </c:pt>
                <c:pt idx="2">
                  <c:v>9.7454947999999995</c:v>
                </c:pt>
                <c:pt idx="3">
                  <c:v>15.416902</c:v>
                </c:pt>
                <c:pt idx="4">
                  <c:v>13.208916</c:v>
                </c:pt>
                <c:pt idx="5">
                  <c:v>10.919294000000001</c:v>
                </c:pt>
                <c:pt idx="6">
                  <c:v>7.4590883000000003</c:v>
                </c:pt>
                <c:pt idx="7">
                  <c:v>10.225209</c:v>
                </c:pt>
                <c:pt idx="8">
                  <c:v>12.246243</c:v>
                </c:pt>
                <c:pt idx="9">
                  <c:v>14.155487000000001</c:v>
                </c:pt>
                <c:pt idx="10">
                  <c:v>12.995775999999999</c:v>
                </c:pt>
                <c:pt idx="11">
                  <c:v>11.506401</c:v>
                </c:pt>
                <c:pt idx="12">
                  <c:v>11.103662</c:v>
                </c:pt>
                <c:pt idx="13">
                  <c:v>12.812956</c:v>
                </c:pt>
                <c:pt idx="14">
                  <c:v>15.234669</c:v>
                </c:pt>
                <c:pt idx="15">
                  <c:v>16.766210999999998</c:v>
                </c:pt>
                <c:pt idx="16">
                  <c:v>17.586563000000002</c:v>
                </c:pt>
                <c:pt idx="17">
                  <c:v>19.534099999999999</c:v>
                </c:pt>
                <c:pt idx="18">
                  <c:v>21.375312999999998</c:v>
                </c:pt>
                <c:pt idx="19">
                  <c:v>22.584827000000001</c:v>
                </c:pt>
                <c:pt idx="20">
                  <c:v>22.657119999999999</c:v>
                </c:pt>
                <c:pt idx="21">
                  <c:v>23.245878000000001</c:v>
                </c:pt>
                <c:pt idx="22">
                  <c:v>24.623339000000001</c:v>
                </c:pt>
                <c:pt idx="23">
                  <c:v>25.408009</c:v>
                </c:pt>
                <c:pt idx="24">
                  <c:v>25.795539999999999</c:v>
                </c:pt>
                <c:pt idx="25">
                  <c:v>25.132244</c:v>
                </c:pt>
                <c:pt idx="26">
                  <c:v>23.99194</c:v>
                </c:pt>
                <c:pt idx="27">
                  <c:v>22.980623000000001</c:v>
                </c:pt>
                <c:pt idx="28">
                  <c:v>21.802326000000001</c:v>
                </c:pt>
                <c:pt idx="29">
                  <c:v>20.991689999999998</c:v>
                </c:pt>
                <c:pt idx="30">
                  <c:v>21.131266</c:v>
                </c:pt>
                <c:pt idx="31">
                  <c:v>22.844633000000002</c:v>
                </c:pt>
                <c:pt idx="32">
                  <c:v>24.026738999999999</c:v>
                </c:pt>
                <c:pt idx="33">
                  <c:v>24.526865000000001</c:v>
                </c:pt>
                <c:pt idx="34">
                  <c:v>24.246127999999999</c:v>
                </c:pt>
                <c:pt idx="35">
                  <c:v>24.645952000000001</c:v>
                </c:pt>
                <c:pt idx="36">
                  <c:v>25.700668</c:v>
                </c:pt>
                <c:pt idx="37">
                  <c:v>25.499269000000002</c:v>
                </c:pt>
                <c:pt idx="38">
                  <c:v>24.791374000000001</c:v>
                </c:pt>
                <c:pt idx="39">
                  <c:v>22.714960000000001</c:v>
                </c:pt>
                <c:pt idx="40">
                  <c:v>22.560950999999999</c:v>
                </c:pt>
                <c:pt idx="41">
                  <c:v>23.273142</c:v>
                </c:pt>
                <c:pt idx="42">
                  <c:v>23.697828000000001</c:v>
                </c:pt>
                <c:pt idx="43">
                  <c:v>23.558163</c:v>
                </c:pt>
                <c:pt idx="44">
                  <c:v>23.107227000000002</c:v>
                </c:pt>
                <c:pt idx="45">
                  <c:v>22.793551999999998</c:v>
                </c:pt>
                <c:pt idx="46">
                  <c:v>22.723253</c:v>
                </c:pt>
                <c:pt idx="47">
                  <c:v>23.057898000000002</c:v>
                </c:pt>
                <c:pt idx="48">
                  <c:v>23.459879000000001</c:v>
                </c:pt>
                <c:pt idx="49">
                  <c:v>23.653621999999999</c:v>
                </c:pt>
                <c:pt idx="50">
                  <c:v>24.238212999999998</c:v>
                </c:pt>
                <c:pt idx="51">
                  <c:v>24.675972000000002</c:v>
                </c:pt>
                <c:pt idx="52">
                  <c:v>24.583956000000001</c:v>
                </c:pt>
                <c:pt idx="53">
                  <c:v>22.98535</c:v>
                </c:pt>
                <c:pt idx="54">
                  <c:v>22.344372</c:v>
                </c:pt>
                <c:pt idx="55">
                  <c:v>22.010206</c:v>
                </c:pt>
                <c:pt idx="56">
                  <c:v>22.416982999999998</c:v>
                </c:pt>
                <c:pt idx="57">
                  <c:v>22.710080999999999</c:v>
                </c:pt>
                <c:pt idx="58">
                  <c:v>22.681082</c:v>
                </c:pt>
                <c:pt idx="59">
                  <c:v>22.014645000000002</c:v>
                </c:pt>
                <c:pt idx="60">
                  <c:v>20.992964000000001</c:v>
                </c:pt>
                <c:pt idx="61">
                  <c:v>19.975107000000001</c:v>
                </c:pt>
                <c:pt idx="62">
                  <c:v>19.497216999999999</c:v>
                </c:pt>
                <c:pt idx="63">
                  <c:v>19.525171</c:v>
                </c:pt>
                <c:pt idx="64">
                  <c:v>21.15127</c:v>
                </c:pt>
                <c:pt idx="65">
                  <c:v>24.637084999999999</c:v>
                </c:pt>
                <c:pt idx="66">
                  <c:v>29.010843000000001</c:v>
                </c:pt>
                <c:pt idx="67">
                  <c:v>31.408080999999999</c:v>
                </c:pt>
                <c:pt idx="68">
                  <c:v>30.687367999999999</c:v>
                </c:pt>
                <c:pt idx="69">
                  <c:v>28.193296</c:v>
                </c:pt>
                <c:pt idx="70">
                  <c:v>26.119039999999998</c:v>
                </c:pt>
                <c:pt idx="71">
                  <c:v>25.764832999999999</c:v>
                </c:pt>
                <c:pt idx="72">
                  <c:v>26.291008000000001</c:v>
                </c:pt>
                <c:pt idx="73">
                  <c:v>27.081372999999999</c:v>
                </c:pt>
                <c:pt idx="74">
                  <c:v>27.399103</c:v>
                </c:pt>
                <c:pt idx="75">
                  <c:v>27.384091999999999</c:v>
                </c:pt>
                <c:pt idx="76">
                  <c:v>27.313478</c:v>
                </c:pt>
                <c:pt idx="77">
                  <c:v>27.940735</c:v>
                </c:pt>
                <c:pt idx="78">
                  <c:v>28.974195000000002</c:v>
                </c:pt>
                <c:pt idx="79">
                  <c:v>30.568918</c:v>
                </c:pt>
                <c:pt idx="80">
                  <c:v>32.315033</c:v>
                </c:pt>
                <c:pt idx="81">
                  <c:v>34.328102000000001</c:v>
                </c:pt>
                <c:pt idx="82">
                  <c:v>36.080939999999998</c:v>
                </c:pt>
                <c:pt idx="83">
                  <c:v>37.277622000000001</c:v>
                </c:pt>
                <c:pt idx="84">
                  <c:v>38.182429999999997</c:v>
                </c:pt>
                <c:pt idx="85">
                  <c:v>38.132465000000003</c:v>
                </c:pt>
                <c:pt idx="86">
                  <c:v>37.471397000000003</c:v>
                </c:pt>
                <c:pt idx="87">
                  <c:v>34.398890999999999</c:v>
                </c:pt>
                <c:pt idx="88">
                  <c:v>31.366033999999999</c:v>
                </c:pt>
                <c:pt idx="89">
                  <c:v>26.967327000000001</c:v>
                </c:pt>
                <c:pt idx="90">
                  <c:v>23.912596000000001</c:v>
                </c:pt>
                <c:pt idx="91">
                  <c:v>21.27833</c:v>
                </c:pt>
                <c:pt idx="92">
                  <c:v>19.408311999999999</c:v>
                </c:pt>
                <c:pt idx="93">
                  <c:v>15.195477</c:v>
                </c:pt>
                <c:pt idx="94">
                  <c:v>9.6559849</c:v>
                </c:pt>
                <c:pt idx="95">
                  <c:v>4.5642218999999997</c:v>
                </c:pt>
                <c:pt idx="96">
                  <c:v>2.7734047999999998</c:v>
                </c:pt>
                <c:pt idx="97">
                  <c:v>4.1870041000000002</c:v>
                </c:pt>
                <c:pt idx="98">
                  <c:v>6.1934772000000002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A-48F5-BFF9-8B5962EA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'IP3'!$S$2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'IP3'!$R$5:$R$103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'IP3'!$S$5:$S$103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9DA-48F5-BFF9-8B5962EAC0B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'IP3'!$U$5:$U$103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'IP3'!$V$5:$V$103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DA-48F5-BFF9-8B5962EAC0B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'IP3'!$Y$2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'IP3'!$X$5:$X$103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'IP3'!$Y$5:$Y$103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903-40B1-AF1F-23513702EFC9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927445099978954"/>
          <c:y val="0.59510571595217276"/>
          <c:w val="0.19632951264612125"/>
          <c:h val="0.179364975211431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/>
            </a:pPr>
            <a:r>
              <a:rPr lang="en-US" sz="1000" baseline="0"/>
              <a:t>Configuration B Input IP3 vs LO Power (dBm)</a:t>
            </a:r>
          </a:p>
        </c:rich>
      </c:tx>
      <c:layout>
        <c:manualLayout>
          <c:xMode val="edge"/>
          <c:yMode val="edge"/>
          <c:x val="0.2477675977556737"/>
          <c:y val="5.070546737213403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2591498979294256E-2"/>
          <c:w val="0.76542713682528862"/>
          <c:h val="0.726656095071449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'IP3'!$AJ$2</c:f>
              <c:strCache>
                <c:ptCount val="1"/>
                <c:pt idx="0">
                  <c:v>+17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'IP3'!$AJ$5:$AJ$103</c:f>
              <c:numCache>
                <c:formatCode>General</c:formatCode>
                <c:ptCount val="99"/>
                <c:pt idx="0">
                  <c:v>3.6711977</c:v>
                </c:pt>
                <c:pt idx="1">
                  <c:v>6.3598084000000004</c:v>
                </c:pt>
                <c:pt idx="2">
                  <c:v>10.973411</c:v>
                </c:pt>
                <c:pt idx="3">
                  <c:v>13.960979</c:v>
                </c:pt>
                <c:pt idx="4">
                  <c:v>15.997215000000001</c:v>
                </c:pt>
                <c:pt idx="5">
                  <c:v>11.571923999999999</c:v>
                </c:pt>
                <c:pt idx="6">
                  <c:v>8.8347235000000008</c:v>
                </c:pt>
                <c:pt idx="7">
                  <c:v>10.205228999999999</c:v>
                </c:pt>
                <c:pt idx="8">
                  <c:v>16.610661</c:v>
                </c:pt>
                <c:pt idx="9">
                  <c:v>20.443398999999999</c:v>
                </c:pt>
                <c:pt idx="10">
                  <c:v>20.635521000000001</c:v>
                </c:pt>
                <c:pt idx="11">
                  <c:v>20.183520999999999</c:v>
                </c:pt>
                <c:pt idx="12">
                  <c:v>19.052731000000001</c:v>
                </c:pt>
                <c:pt idx="13">
                  <c:v>16.875456</c:v>
                </c:pt>
                <c:pt idx="14">
                  <c:v>14.805716</c:v>
                </c:pt>
                <c:pt idx="15">
                  <c:v>14.171346</c:v>
                </c:pt>
                <c:pt idx="16">
                  <c:v>14.333307</c:v>
                </c:pt>
                <c:pt idx="17">
                  <c:v>14.645645</c:v>
                </c:pt>
                <c:pt idx="18">
                  <c:v>15.558605999999999</c:v>
                </c:pt>
                <c:pt idx="19">
                  <c:v>16.935818000000001</c:v>
                </c:pt>
                <c:pt idx="20">
                  <c:v>18.559004000000002</c:v>
                </c:pt>
                <c:pt idx="21">
                  <c:v>19.875741999999999</c:v>
                </c:pt>
                <c:pt idx="22">
                  <c:v>20.848908999999999</c:v>
                </c:pt>
                <c:pt idx="23">
                  <c:v>21.390232000000001</c:v>
                </c:pt>
                <c:pt idx="24">
                  <c:v>21.383120000000002</c:v>
                </c:pt>
                <c:pt idx="25">
                  <c:v>20.998901</c:v>
                </c:pt>
                <c:pt idx="26">
                  <c:v>21.892256</c:v>
                </c:pt>
                <c:pt idx="27">
                  <c:v>23.776318</c:v>
                </c:pt>
                <c:pt idx="28">
                  <c:v>25.532408</c:v>
                </c:pt>
                <c:pt idx="29">
                  <c:v>25.509789999999999</c:v>
                </c:pt>
                <c:pt idx="30">
                  <c:v>26.265222999999999</c:v>
                </c:pt>
                <c:pt idx="31">
                  <c:v>27.152864000000001</c:v>
                </c:pt>
                <c:pt idx="32">
                  <c:v>29.463571999999999</c:v>
                </c:pt>
                <c:pt idx="33">
                  <c:v>29.455421000000001</c:v>
                </c:pt>
                <c:pt idx="34">
                  <c:v>28.996002000000001</c:v>
                </c:pt>
                <c:pt idx="35">
                  <c:v>27.644387999999999</c:v>
                </c:pt>
                <c:pt idx="36">
                  <c:v>26.875057000000002</c:v>
                </c:pt>
                <c:pt idx="37">
                  <c:v>25.832484999999998</c:v>
                </c:pt>
                <c:pt idx="38">
                  <c:v>24.592110000000002</c:v>
                </c:pt>
                <c:pt idx="39">
                  <c:v>23.376957000000001</c:v>
                </c:pt>
                <c:pt idx="40">
                  <c:v>23.353437</c:v>
                </c:pt>
                <c:pt idx="41">
                  <c:v>24.014991999999999</c:v>
                </c:pt>
                <c:pt idx="42">
                  <c:v>26.443857000000001</c:v>
                </c:pt>
                <c:pt idx="43">
                  <c:v>27.083946000000001</c:v>
                </c:pt>
                <c:pt idx="44">
                  <c:v>28.345134999999999</c:v>
                </c:pt>
                <c:pt idx="45">
                  <c:v>28.113282999999999</c:v>
                </c:pt>
                <c:pt idx="46">
                  <c:v>28.820699999999999</c:v>
                </c:pt>
                <c:pt idx="47">
                  <c:v>27.870995000000001</c:v>
                </c:pt>
                <c:pt idx="48">
                  <c:v>26.19351</c:v>
                </c:pt>
                <c:pt idx="49">
                  <c:v>26.082402999999999</c:v>
                </c:pt>
                <c:pt idx="50">
                  <c:v>27.133624999999999</c:v>
                </c:pt>
                <c:pt idx="51">
                  <c:v>29.438931</c:v>
                </c:pt>
                <c:pt idx="52">
                  <c:v>30.581714999999999</c:v>
                </c:pt>
                <c:pt idx="53">
                  <c:v>30.125595000000001</c:v>
                </c:pt>
                <c:pt idx="54">
                  <c:v>31.538815</c:v>
                </c:pt>
                <c:pt idx="55">
                  <c:v>31.396227</c:v>
                </c:pt>
                <c:pt idx="56">
                  <c:v>30.990628999999998</c:v>
                </c:pt>
                <c:pt idx="57">
                  <c:v>27.042480000000001</c:v>
                </c:pt>
                <c:pt idx="58">
                  <c:v>25.055706000000001</c:v>
                </c:pt>
                <c:pt idx="59">
                  <c:v>24.472850999999999</c:v>
                </c:pt>
                <c:pt idx="60">
                  <c:v>24.394853999999999</c:v>
                </c:pt>
                <c:pt idx="61">
                  <c:v>25.094601000000001</c:v>
                </c:pt>
                <c:pt idx="62">
                  <c:v>25.970800000000001</c:v>
                </c:pt>
                <c:pt idx="63">
                  <c:v>26.759951000000001</c:v>
                </c:pt>
                <c:pt idx="64">
                  <c:v>26.074653999999999</c:v>
                </c:pt>
                <c:pt idx="65">
                  <c:v>24.748563999999998</c:v>
                </c:pt>
                <c:pt idx="66">
                  <c:v>23.720610000000001</c:v>
                </c:pt>
                <c:pt idx="67">
                  <c:v>23.121459999999999</c:v>
                </c:pt>
                <c:pt idx="68">
                  <c:v>23.552357000000001</c:v>
                </c:pt>
                <c:pt idx="69">
                  <c:v>25.475999999999999</c:v>
                </c:pt>
                <c:pt idx="70">
                  <c:v>27.409666000000001</c:v>
                </c:pt>
                <c:pt idx="71">
                  <c:v>28.433035</c:v>
                </c:pt>
                <c:pt idx="72">
                  <c:v>28.074598000000002</c:v>
                </c:pt>
                <c:pt idx="73">
                  <c:v>27.366699000000001</c:v>
                </c:pt>
                <c:pt idx="74">
                  <c:v>26.885667999999999</c:v>
                </c:pt>
                <c:pt idx="75">
                  <c:v>26.020437000000001</c:v>
                </c:pt>
                <c:pt idx="76">
                  <c:v>24.55743</c:v>
                </c:pt>
                <c:pt idx="77">
                  <c:v>22.308346</c:v>
                </c:pt>
                <c:pt idx="78">
                  <c:v>20.304348000000001</c:v>
                </c:pt>
                <c:pt idx="79">
                  <c:v>17.191390999999999</c:v>
                </c:pt>
                <c:pt idx="80">
                  <c:v>13.191456000000001</c:v>
                </c:pt>
                <c:pt idx="81">
                  <c:v>8.2739878000000004</c:v>
                </c:pt>
                <c:pt idx="82">
                  <c:v>4.8197369999999999</c:v>
                </c:pt>
                <c:pt idx="83">
                  <c:v>2.5815079000000001</c:v>
                </c:pt>
                <c:pt idx="84">
                  <c:v>1.2721568000000001</c:v>
                </c:pt>
                <c:pt idx="85">
                  <c:v>0.47543305000000002</c:v>
                </c:pt>
                <c:pt idx="86">
                  <c:v>1.8358234</c:v>
                </c:pt>
                <c:pt idx="87">
                  <c:v>4.8738570000000001</c:v>
                </c:pt>
                <c:pt idx="88">
                  <c:v>7.0407590999999998</c:v>
                </c:pt>
                <c:pt idx="89">
                  <c:v>6.3957981999999998</c:v>
                </c:pt>
                <c:pt idx="90">
                  <c:v>3.7925179</c:v>
                </c:pt>
                <c:pt idx="91">
                  <c:v>2.4254057000000002</c:v>
                </c:pt>
                <c:pt idx="92">
                  <c:v>4.9203505999999999</c:v>
                </c:pt>
                <c:pt idx="93">
                  <c:v>13.794121000000001</c:v>
                </c:pt>
                <c:pt idx="94">
                  <c:v>23.366105999999998</c:v>
                </c:pt>
                <c:pt idx="95">
                  <c:v>31.246120000000001</c:v>
                </c:pt>
                <c:pt idx="96">
                  <c:v>33.829819000000001</c:v>
                </c:pt>
                <c:pt idx="97">
                  <c:v>35.720683999999999</c:v>
                </c:pt>
                <c:pt idx="98">
                  <c:v>36.559337999999997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44-4FCF-B507-FB2C7832E510}"/>
            </c:ext>
          </c:extLst>
        </c:ser>
        <c:ser>
          <c:idx val="1"/>
          <c:order val="1"/>
          <c:tx>
            <c:strRef>
              <c:f>'IP3'!$AM$2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'IP3'!$AM$5:$AM$103</c:f>
              <c:numCache>
                <c:formatCode>General</c:formatCode>
                <c:ptCount val="99"/>
                <c:pt idx="0">
                  <c:v>6.7417369000000003</c:v>
                </c:pt>
                <c:pt idx="1">
                  <c:v>8.1632423000000003</c:v>
                </c:pt>
                <c:pt idx="2">
                  <c:v>10.053784</c:v>
                </c:pt>
                <c:pt idx="3">
                  <c:v>12.078286</c:v>
                </c:pt>
                <c:pt idx="4">
                  <c:v>12.931099</c:v>
                </c:pt>
                <c:pt idx="5">
                  <c:v>11.720598000000001</c:v>
                </c:pt>
                <c:pt idx="6">
                  <c:v>12.174884</c:v>
                </c:pt>
                <c:pt idx="7">
                  <c:v>12.631482999999999</c:v>
                </c:pt>
                <c:pt idx="8">
                  <c:v>12.771242000000001</c:v>
                </c:pt>
                <c:pt idx="9">
                  <c:v>15.361433</c:v>
                </c:pt>
                <c:pt idx="10">
                  <c:v>18.698038</c:v>
                </c:pt>
                <c:pt idx="11">
                  <c:v>18.470849999999999</c:v>
                </c:pt>
                <c:pt idx="12">
                  <c:v>17.388794000000001</c:v>
                </c:pt>
                <c:pt idx="13">
                  <c:v>16.481999999999999</c:v>
                </c:pt>
                <c:pt idx="14">
                  <c:v>15.28722</c:v>
                </c:pt>
                <c:pt idx="15">
                  <c:v>14.144522</c:v>
                </c:pt>
                <c:pt idx="16">
                  <c:v>13.953764</c:v>
                </c:pt>
                <c:pt idx="17">
                  <c:v>14.468681</c:v>
                </c:pt>
                <c:pt idx="18">
                  <c:v>15.434627000000001</c:v>
                </c:pt>
                <c:pt idx="19">
                  <c:v>16.416370000000001</c:v>
                </c:pt>
                <c:pt idx="20">
                  <c:v>17.530252000000001</c:v>
                </c:pt>
                <c:pt idx="21">
                  <c:v>18.623137</c:v>
                </c:pt>
                <c:pt idx="22">
                  <c:v>19.509378000000002</c:v>
                </c:pt>
                <c:pt idx="23">
                  <c:v>20.055264000000001</c:v>
                </c:pt>
                <c:pt idx="24">
                  <c:v>20.519762</c:v>
                </c:pt>
                <c:pt idx="25">
                  <c:v>22.246824</c:v>
                </c:pt>
                <c:pt idx="26">
                  <c:v>23.561111</c:v>
                </c:pt>
                <c:pt idx="27">
                  <c:v>24.032511</c:v>
                </c:pt>
                <c:pt idx="28">
                  <c:v>24.307976</c:v>
                </c:pt>
                <c:pt idx="29">
                  <c:v>25.337862000000001</c:v>
                </c:pt>
                <c:pt idx="30">
                  <c:v>25.536014999999999</c:v>
                </c:pt>
                <c:pt idx="31">
                  <c:v>26.475888999999999</c:v>
                </c:pt>
                <c:pt idx="32">
                  <c:v>27.388607</c:v>
                </c:pt>
                <c:pt idx="33">
                  <c:v>28.184002</c:v>
                </c:pt>
                <c:pt idx="34">
                  <c:v>27.919550000000001</c:v>
                </c:pt>
                <c:pt idx="35">
                  <c:v>26.534261999999998</c:v>
                </c:pt>
                <c:pt idx="36">
                  <c:v>24.537834</c:v>
                </c:pt>
                <c:pt idx="37">
                  <c:v>23.532965000000001</c:v>
                </c:pt>
                <c:pt idx="38">
                  <c:v>23.988657</c:v>
                </c:pt>
                <c:pt idx="39">
                  <c:v>24.796793000000001</c:v>
                </c:pt>
                <c:pt idx="40">
                  <c:v>25.690138000000001</c:v>
                </c:pt>
                <c:pt idx="41">
                  <c:v>26.586607000000001</c:v>
                </c:pt>
                <c:pt idx="42">
                  <c:v>27.735733</c:v>
                </c:pt>
                <c:pt idx="43">
                  <c:v>27.451998</c:v>
                </c:pt>
                <c:pt idx="44">
                  <c:v>26.763535000000001</c:v>
                </c:pt>
                <c:pt idx="45">
                  <c:v>26.21987</c:v>
                </c:pt>
                <c:pt idx="46">
                  <c:v>25.797350000000002</c:v>
                </c:pt>
                <c:pt idx="47">
                  <c:v>25.498322999999999</c:v>
                </c:pt>
                <c:pt idx="48">
                  <c:v>25.628247999999999</c:v>
                </c:pt>
                <c:pt idx="49">
                  <c:v>25.683890999999999</c:v>
                </c:pt>
                <c:pt idx="50">
                  <c:v>26.340295999999999</c:v>
                </c:pt>
                <c:pt idx="51">
                  <c:v>27.381820999999999</c:v>
                </c:pt>
                <c:pt idx="52">
                  <c:v>27.727219000000002</c:v>
                </c:pt>
                <c:pt idx="53">
                  <c:v>28.108153999999999</c:v>
                </c:pt>
                <c:pt idx="54">
                  <c:v>28.572678</c:v>
                </c:pt>
                <c:pt idx="55">
                  <c:v>28.429247</c:v>
                </c:pt>
                <c:pt idx="56">
                  <c:v>27.968388000000001</c:v>
                </c:pt>
                <c:pt idx="57">
                  <c:v>27.997267000000001</c:v>
                </c:pt>
                <c:pt idx="58">
                  <c:v>27.636116000000001</c:v>
                </c:pt>
                <c:pt idx="59">
                  <c:v>26.81682</c:v>
                </c:pt>
                <c:pt idx="60">
                  <c:v>26.225546000000001</c:v>
                </c:pt>
                <c:pt idx="61">
                  <c:v>25.847943999999998</c:v>
                </c:pt>
                <c:pt idx="62">
                  <c:v>24.860212000000001</c:v>
                </c:pt>
                <c:pt idx="63">
                  <c:v>23.861307</c:v>
                </c:pt>
                <c:pt idx="64">
                  <c:v>23.806023</c:v>
                </c:pt>
                <c:pt idx="65">
                  <c:v>24.093323000000002</c:v>
                </c:pt>
                <c:pt idx="66">
                  <c:v>25.434201999999999</c:v>
                </c:pt>
                <c:pt idx="67">
                  <c:v>26.654242</c:v>
                </c:pt>
                <c:pt idx="68">
                  <c:v>28.240061000000001</c:v>
                </c:pt>
                <c:pt idx="69">
                  <c:v>29.158173000000001</c:v>
                </c:pt>
                <c:pt idx="70">
                  <c:v>29.499914</c:v>
                </c:pt>
                <c:pt idx="71">
                  <c:v>28.516058000000001</c:v>
                </c:pt>
                <c:pt idx="72">
                  <c:v>27.451733000000001</c:v>
                </c:pt>
                <c:pt idx="73">
                  <c:v>25.889229</c:v>
                </c:pt>
                <c:pt idx="74">
                  <c:v>24.455765</c:v>
                </c:pt>
                <c:pt idx="75">
                  <c:v>22.820539</c:v>
                </c:pt>
                <c:pt idx="76">
                  <c:v>21.141370999999999</c:v>
                </c:pt>
                <c:pt idx="77">
                  <c:v>18.62359</c:v>
                </c:pt>
                <c:pt idx="78">
                  <c:v>14.973876000000001</c:v>
                </c:pt>
                <c:pt idx="79">
                  <c:v>11.424440000000001</c:v>
                </c:pt>
                <c:pt idx="80">
                  <c:v>7.9902334000000002</c:v>
                </c:pt>
                <c:pt idx="81">
                  <c:v>4.5780892</c:v>
                </c:pt>
                <c:pt idx="82">
                  <c:v>2.2193912999999998</c:v>
                </c:pt>
                <c:pt idx="83">
                  <c:v>1.0688487</c:v>
                </c:pt>
                <c:pt idx="84">
                  <c:v>0.64997791999999999</c:v>
                </c:pt>
                <c:pt idx="85">
                  <c:v>2.2455691999999998</c:v>
                </c:pt>
                <c:pt idx="86">
                  <c:v>4.7627072000000004</c:v>
                </c:pt>
                <c:pt idx="87">
                  <c:v>7.0804849000000001</c:v>
                </c:pt>
                <c:pt idx="88">
                  <c:v>8.7000188999999999</c:v>
                </c:pt>
                <c:pt idx="89">
                  <c:v>8.9038725000000003</c:v>
                </c:pt>
                <c:pt idx="90">
                  <c:v>7.2435163999999999</c:v>
                </c:pt>
                <c:pt idx="91">
                  <c:v>5.0748395999999998</c:v>
                </c:pt>
                <c:pt idx="92">
                  <c:v>3.8663069999999999</c:v>
                </c:pt>
                <c:pt idx="93">
                  <c:v>8.0358896000000009</c:v>
                </c:pt>
                <c:pt idx="94">
                  <c:v>13.172916000000001</c:v>
                </c:pt>
                <c:pt idx="95">
                  <c:v>18.867367000000002</c:v>
                </c:pt>
                <c:pt idx="96">
                  <c:v>24.946376999999998</c:v>
                </c:pt>
                <c:pt idx="97">
                  <c:v>30.442898</c:v>
                </c:pt>
                <c:pt idx="98">
                  <c:v>31.445543000000001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4-4FCF-B507-FB2C7832E510}"/>
            </c:ext>
          </c:extLst>
        </c:ser>
        <c:ser>
          <c:idx val="2"/>
          <c:order val="2"/>
          <c:tx>
            <c:strRef>
              <c:f>'IP3'!$AP$2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'IP3'!$AP$5:$AP$103</c:f>
              <c:numCache>
                <c:formatCode>General</c:formatCode>
                <c:ptCount val="99"/>
                <c:pt idx="0">
                  <c:v>3.2357447000000001</c:v>
                </c:pt>
                <c:pt idx="1">
                  <c:v>3.5783117</c:v>
                </c:pt>
                <c:pt idx="2">
                  <c:v>7.5073470999999996</c:v>
                </c:pt>
                <c:pt idx="3">
                  <c:v>12.112043</c:v>
                </c:pt>
                <c:pt idx="4">
                  <c:v>16.259444999999999</c:v>
                </c:pt>
                <c:pt idx="5">
                  <c:v>16.407119999999999</c:v>
                </c:pt>
                <c:pt idx="6">
                  <c:v>10.41254</c:v>
                </c:pt>
                <c:pt idx="7">
                  <c:v>9.2729149</c:v>
                </c:pt>
                <c:pt idx="8">
                  <c:v>9.9772358000000008</c:v>
                </c:pt>
                <c:pt idx="9">
                  <c:v>15.268445</c:v>
                </c:pt>
                <c:pt idx="10">
                  <c:v>17.430513000000001</c:v>
                </c:pt>
                <c:pt idx="11">
                  <c:v>18.427578</c:v>
                </c:pt>
                <c:pt idx="12">
                  <c:v>17.856135999999999</c:v>
                </c:pt>
                <c:pt idx="13">
                  <c:v>16.016569</c:v>
                </c:pt>
                <c:pt idx="14">
                  <c:v>13.865679</c:v>
                </c:pt>
                <c:pt idx="15">
                  <c:v>13.227023000000001</c:v>
                </c:pt>
                <c:pt idx="16">
                  <c:v>13.436958000000001</c:v>
                </c:pt>
                <c:pt idx="17">
                  <c:v>13.728719</c:v>
                </c:pt>
                <c:pt idx="18">
                  <c:v>14.401337</c:v>
                </c:pt>
                <c:pt idx="19">
                  <c:v>15.561013000000001</c:v>
                </c:pt>
                <c:pt idx="20">
                  <c:v>16.793420999999999</c:v>
                </c:pt>
                <c:pt idx="21">
                  <c:v>17.980544999999999</c:v>
                </c:pt>
                <c:pt idx="22">
                  <c:v>18.680582000000001</c:v>
                </c:pt>
                <c:pt idx="23">
                  <c:v>19.763072999999999</c:v>
                </c:pt>
                <c:pt idx="24">
                  <c:v>20.618631000000001</c:v>
                </c:pt>
                <c:pt idx="25">
                  <c:v>22.049849999999999</c:v>
                </c:pt>
                <c:pt idx="26">
                  <c:v>24.237224999999999</c:v>
                </c:pt>
                <c:pt idx="27">
                  <c:v>25.289562</c:v>
                </c:pt>
                <c:pt idx="28">
                  <c:v>24.377562000000001</c:v>
                </c:pt>
                <c:pt idx="29">
                  <c:v>22.637792999999999</c:v>
                </c:pt>
                <c:pt idx="30">
                  <c:v>23.529091000000001</c:v>
                </c:pt>
                <c:pt idx="31">
                  <c:v>26.483827999999999</c:v>
                </c:pt>
                <c:pt idx="32">
                  <c:v>27.977125000000001</c:v>
                </c:pt>
                <c:pt idx="33">
                  <c:v>27.319223000000001</c:v>
                </c:pt>
                <c:pt idx="34">
                  <c:v>25.362558</c:v>
                </c:pt>
                <c:pt idx="35">
                  <c:v>23.463823000000001</c:v>
                </c:pt>
                <c:pt idx="36">
                  <c:v>21.679407000000001</c:v>
                </c:pt>
                <c:pt idx="37">
                  <c:v>24.282709000000001</c:v>
                </c:pt>
                <c:pt idx="38">
                  <c:v>27.199321999999999</c:v>
                </c:pt>
                <c:pt idx="39">
                  <c:v>29.413737999999999</c:v>
                </c:pt>
                <c:pt idx="40">
                  <c:v>27.531345000000002</c:v>
                </c:pt>
                <c:pt idx="41">
                  <c:v>27.850366999999999</c:v>
                </c:pt>
                <c:pt idx="42">
                  <c:v>28.931197999999998</c:v>
                </c:pt>
                <c:pt idx="43">
                  <c:v>28.481607</c:v>
                </c:pt>
                <c:pt idx="44">
                  <c:v>25.945511</c:v>
                </c:pt>
                <c:pt idx="45">
                  <c:v>23.768512999999999</c:v>
                </c:pt>
                <c:pt idx="46">
                  <c:v>24.082653000000001</c:v>
                </c:pt>
                <c:pt idx="47">
                  <c:v>24.274048000000001</c:v>
                </c:pt>
                <c:pt idx="48">
                  <c:v>23.252130999999999</c:v>
                </c:pt>
                <c:pt idx="49">
                  <c:v>21.90699</c:v>
                </c:pt>
                <c:pt idx="50">
                  <c:v>21.477243000000001</c:v>
                </c:pt>
                <c:pt idx="51">
                  <c:v>22.907457000000001</c:v>
                </c:pt>
                <c:pt idx="52">
                  <c:v>24.539642000000001</c:v>
                </c:pt>
                <c:pt idx="53">
                  <c:v>26.082802000000001</c:v>
                </c:pt>
                <c:pt idx="54">
                  <c:v>27.154834999999999</c:v>
                </c:pt>
                <c:pt idx="55">
                  <c:v>27.76333</c:v>
                </c:pt>
                <c:pt idx="56">
                  <c:v>27.677696000000001</c:v>
                </c:pt>
                <c:pt idx="57">
                  <c:v>27.571556000000001</c:v>
                </c:pt>
                <c:pt idx="58">
                  <c:v>28.501588999999999</c:v>
                </c:pt>
                <c:pt idx="59">
                  <c:v>30.602301000000001</c:v>
                </c:pt>
                <c:pt idx="60">
                  <c:v>29.870011999999999</c:v>
                </c:pt>
                <c:pt idx="61">
                  <c:v>27.309729000000001</c:v>
                </c:pt>
                <c:pt idx="62">
                  <c:v>23.817011000000001</c:v>
                </c:pt>
                <c:pt idx="63">
                  <c:v>23.088318000000001</c:v>
                </c:pt>
                <c:pt idx="64">
                  <c:v>23.609694999999999</c:v>
                </c:pt>
                <c:pt idx="65">
                  <c:v>25.880172999999999</c:v>
                </c:pt>
                <c:pt idx="66">
                  <c:v>28.007300999999998</c:v>
                </c:pt>
                <c:pt idx="67">
                  <c:v>29.569893</c:v>
                </c:pt>
                <c:pt idx="68">
                  <c:v>30.12933</c:v>
                </c:pt>
                <c:pt idx="69">
                  <c:v>29.317094999999998</c:v>
                </c:pt>
                <c:pt idx="70">
                  <c:v>27.646694</c:v>
                </c:pt>
                <c:pt idx="71">
                  <c:v>25.252008</c:v>
                </c:pt>
                <c:pt idx="72">
                  <c:v>23.957295999999999</c:v>
                </c:pt>
                <c:pt idx="73">
                  <c:v>22.684536000000001</c:v>
                </c:pt>
                <c:pt idx="74">
                  <c:v>21.307905000000002</c:v>
                </c:pt>
                <c:pt idx="75">
                  <c:v>20.201854999999998</c:v>
                </c:pt>
                <c:pt idx="76">
                  <c:v>17.325759999999999</c:v>
                </c:pt>
                <c:pt idx="77">
                  <c:v>12.729236999999999</c:v>
                </c:pt>
                <c:pt idx="78">
                  <c:v>7.7295346</c:v>
                </c:pt>
                <c:pt idx="79">
                  <c:v>4.3363252000000001</c:v>
                </c:pt>
                <c:pt idx="80">
                  <c:v>2.7597697000000001</c:v>
                </c:pt>
                <c:pt idx="81">
                  <c:v>1.3305925999999999</c:v>
                </c:pt>
                <c:pt idx="82">
                  <c:v>0.67777801000000004</c:v>
                </c:pt>
                <c:pt idx="83">
                  <c:v>0.11120135</c:v>
                </c:pt>
                <c:pt idx="84">
                  <c:v>-0.90200316999999997</c:v>
                </c:pt>
                <c:pt idx="85">
                  <c:v>0.39803851000000001</c:v>
                </c:pt>
                <c:pt idx="86">
                  <c:v>4.9424261999999999</c:v>
                </c:pt>
                <c:pt idx="87">
                  <c:v>10.879293000000001</c:v>
                </c:pt>
                <c:pt idx="88">
                  <c:v>14.334782000000001</c:v>
                </c:pt>
                <c:pt idx="89">
                  <c:v>13.26928</c:v>
                </c:pt>
                <c:pt idx="90">
                  <c:v>10.116432</c:v>
                </c:pt>
                <c:pt idx="91">
                  <c:v>7.2794375000000002</c:v>
                </c:pt>
                <c:pt idx="92">
                  <c:v>4.5109877999999997</c:v>
                </c:pt>
                <c:pt idx="93">
                  <c:v>3.1637464</c:v>
                </c:pt>
                <c:pt idx="94">
                  <c:v>3.5056436</c:v>
                </c:pt>
                <c:pt idx="95">
                  <c:v>12.058268999999999</c:v>
                </c:pt>
                <c:pt idx="96">
                  <c:v>20.986675000000002</c:v>
                </c:pt>
                <c:pt idx="97">
                  <c:v>28.305288000000001</c:v>
                </c:pt>
                <c:pt idx="98">
                  <c:v>28.828823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44-4FCF-B507-FB2C7832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'IP3'!$AS$2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'IP3'!$AR$5:$AR$103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'IP3'!$AS$5:$AS$103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C44-4FCF-B507-FB2C7832E51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'IP3'!$AU$5:$AU$103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'IP3'!$AV$5:$AV$103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C44-4FCF-B507-FB2C7832E51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'IP3'!$AY$2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'IP3'!$AX$5:$AX$103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'IP3'!$AY$5:$AY$103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786-4F72-A0E2-E7E0C92C2E0C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278628602152395"/>
          <c:y val="0.59509988334791486"/>
          <c:w val="0.19632955521060069"/>
          <c:h val="0.1795913531641878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Output IP3 vs LO Power (dBm)</a:t>
            </a:r>
          </a:p>
        </c:rich>
      </c:tx>
      <c:layout>
        <c:manualLayout>
          <c:xMode val="edge"/>
          <c:yMode val="edge"/>
          <c:x val="0.21693191207151147"/>
          <c:y val="9.4797178130511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3229665736227416E-2"/>
          <c:w val="0.76542713682528862"/>
          <c:h val="0.716017789442986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+17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-90.918114000000003</c:v>
                </c:pt>
                <c:pt idx="1">
                  <c:v>-80.388724999999994</c:v>
                </c:pt>
                <c:pt idx="2">
                  <c:v>-64.981162999999995</c:v>
                </c:pt>
                <c:pt idx="3">
                  <c:v>-37.800609999999999</c:v>
                </c:pt>
                <c:pt idx="4">
                  <c:v>-15.836815</c:v>
                </c:pt>
                <c:pt idx="5">
                  <c:v>4.4652672000000004</c:v>
                </c:pt>
                <c:pt idx="6">
                  <c:v>11.546656</c:v>
                </c:pt>
                <c:pt idx="7">
                  <c:v>14.754993000000001</c:v>
                </c:pt>
                <c:pt idx="8">
                  <c:v>15.570004000000001</c:v>
                </c:pt>
                <c:pt idx="9">
                  <c:v>16.906317000000001</c:v>
                </c:pt>
                <c:pt idx="10">
                  <c:v>16.538105000000002</c:v>
                </c:pt>
                <c:pt idx="11">
                  <c:v>15.107258</c:v>
                </c:pt>
                <c:pt idx="12">
                  <c:v>14.374623</c:v>
                </c:pt>
                <c:pt idx="13">
                  <c:v>16.147265999999998</c:v>
                </c:pt>
                <c:pt idx="14">
                  <c:v>18.610600999999999</c:v>
                </c:pt>
                <c:pt idx="15">
                  <c:v>20.138044000000001</c:v>
                </c:pt>
                <c:pt idx="16">
                  <c:v>20.341294999999999</c:v>
                </c:pt>
                <c:pt idx="17">
                  <c:v>20.794512000000001</c:v>
                </c:pt>
                <c:pt idx="18">
                  <c:v>22.054157</c:v>
                </c:pt>
                <c:pt idx="19">
                  <c:v>23.358398000000001</c:v>
                </c:pt>
                <c:pt idx="20">
                  <c:v>23.896315000000001</c:v>
                </c:pt>
                <c:pt idx="21">
                  <c:v>24.161863</c:v>
                </c:pt>
                <c:pt idx="22">
                  <c:v>25.226275999999999</c:v>
                </c:pt>
                <c:pt idx="23">
                  <c:v>26.961839999999999</c:v>
                </c:pt>
                <c:pt idx="24">
                  <c:v>28.277519000000002</c:v>
                </c:pt>
                <c:pt idx="25">
                  <c:v>29.264762999999999</c:v>
                </c:pt>
                <c:pt idx="26">
                  <c:v>28.500150999999999</c:v>
                </c:pt>
                <c:pt idx="27">
                  <c:v>27.758693999999998</c:v>
                </c:pt>
                <c:pt idx="28">
                  <c:v>26.632276999999998</c:v>
                </c:pt>
                <c:pt idx="29">
                  <c:v>26.018599999999999</c:v>
                </c:pt>
                <c:pt idx="30">
                  <c:v>25.168123000000001</c:v>
                </c:pt>
                <c:pt idx="31">
                  <c:v>24.503315000000001</c:v>
                </c:pt>
                <c:pt idx="32">
                  <c:v>25.528223000000001</c:v>
                </c:pt>
                <c:pt idx="33">
                  <c:v>27.694707999999999</c:v>
                </c:pt>
                <c:pt idx="34">
                  <c:v>30.077555</c:v>
                </c:pt>
                <c:pt idx="35">
                  <c:v>30.225491000000002</c:v>
                </c:pt>
                <c:pt idx="36">
                  <c:v>29.350280999999999</c:v>
                </c:pt>
                <c:pt idx="37">
                  <c:v>28.428303</c:v>
                </c:pt>
                <c:pt idx="38">
                  <c:v>27.637284999999999</c:v>
                </c:pt>
                <c:pt idx="39">
                  <c:v>26.522606</c:v>
                </c:pt>
                <c:pt idx="40">
                  <c:v>25.210888000000001</c:v>
                </c:pt>
                <c:pt idx="41">
                  <c:v>24.589417999999998</c:v>
                </c:pt>
                <c:pt idx="42">
                  <c:v>24.375409999999999</c:v>
                </c:pt>
                <c:pt idx="43">
                  <c:v>24.917372</c:v>
                </c:pt>
                <c:pt idx="44">
                  <c:v>26.354227000000002</c:v>
                </c:pt>
                <c:pt idx="45">
                  <c:v>27.977679999999999</c:v>
                </c:pt>
                <c:pt idx="46">
                  <c:v>28.754066000000002</c:v>
                </c:pt>
                <c:pt idx="47">
                  <c:v>28.848289000000001</c:v>
                </c:pt>
                <c:pt idx="48">
                  <c:v>29.099357999999999</c:v>
                </c:pt>
                <c:pt idx="49">
                  <c:v>29.188956999999998</c:v>
                </c:pt>
                <c:pt idx="50">
                  <c:v>29.265619000000001</c:v>
                </c:pt>
                <c:pt idx="51">
                  <c:v>29.232970999999999</c:v>
                </c:pt>
                <c:pt idx="52">
                  <c:v>28.634032999999999</c:v>
                </c:pt>
                <c:pt idx="53">
                  <c:v>27.697247999999998</c:v>
                </c:pt>
                <c:pt idx="54">
                  <c:v>25.940968000000002</c:v>
                </c:pt>
                <c:pt idx="55">
                  <c:v>25.026432</c:v>
                </c:pt>
                <c:pt idx="56">
                  <c:v>24.598341000000001</c:v>
                </c:pt>
                <c:pt idx="57">
                  <c:v>24.690667999999999</c:v>
                </c:pt>
                <c:pt idx="58">
                  <c:v>24.575371000000001</c:v>
                </c:pt>
                <c:pt idx="59">
                  <c:v>24.210037</c:v>
                </c:pt>
                <c:pt idx="60">
                  <c:v>23.805140000000002</c:v>
                </c:pt>
                <c:pt idx="61">
                  <c:v>23.694852999999998</c:v>
                </c:pt>
                <c:pt idx="62">
                  <c:v>25.786154</c:v>
                </c:pt>
                <c:pt idx="63">
                  <c:v>27.580206</c:v>
                </c:pt>
                <c:pt idx="64">
                  <c:v>28.640771999999998</c:v>
                </c:pt>
                <c:pt idx="65">
                  <c:v>27.911007000000001</c:v>
                </c:pt>
                <c:pt idx="66">
                  <c:v>28.55621</c:v>
                </c:pt>
                <c:pt idx="67">
                  <c:v>29.453019999999999</c:v>
                </c:pt>
                <c:pt idx="68">
                  <c:v>29.850045999999999</c:v>
                </c:pt>
                <c:pt idx="69">
                  <c:v>29.254626999999999</c:v>
                </c:pt>
                <c:pt idx="70">
                  <c:v>28.598117999999999</c:v>
                </c:pt>
                <c:pt idx="71">
                  <c:v>28.086592</c:v>
                </c:pt>
                <c:pt idx="72">
                  <c:v>27.329111000000001</c:v>
                </c:pt>
                <c:pt idx="73">
                  <c:v>26.539473000000001</c:v>
                </c:pt>
                <c:pt idx="74">
                  <c:v>25.965862000000001</c:v>
                </c:pt>
                <c:pt idx="75">
                  <c:v>25.859852</c:v>
                </c:pt>
                <c:pt idx="76">
                  <c:v>26.558095999999999</c:v>
                </c:pt>
                <c:pt idx="77">
                  <c:v>27.058857</c:v>
                </c:pt>
                <c:pt idx="78">
                  <c:v>26.437866</c:v>
                </c:pt>
                <c:pt idx="79">
                  <c:v>24.988071000000001</c:v>
                </c:pt>
                <c:pt idx="80">
                  <c:v>23.745232000000001</c:v>
                </c:pt>
                <c:pt idx="81">
                  <c:v>23.300626999999999</c:v>
                </c:pt>
                <c:pt idx="82">
                  <c:v>23.142043999999999</c:v>
                </c:pt>
                <c:pt idx="83">
                  <c:v>22.840221</c:v>
                </c:pt>
                <c:pt idx="84">
                  <c:v>22.863609</c:v>
                </c:pt>
                <c:pt idx="85">
                  <c:v>23.032167000000001</c:v>
                </c:pt>
                <c:pt idx="86">
                  <c:v>22.068027000000001</c:v>
                </c:pt>
                <c:pt idx="87">
                  <c:v>21.737093000000002</c:v>
                </c:pt>
                <c:pt idx="88">
                  <c:v>21.575512</c:v>
                </c:pt>
                <c:pt idx="89">
                  <c:v>23.086599</c:v>
                </c:pt>
                <c:pt idx="90">
                  <c:v>24.498792999999999</c:v>
                </c:pt>
                <c:pt idx="91">
                  <c:v>24.708447</c:v>
                </c:pt>
                <c:pt idx="92">
                  <c:v>24.064534999999999</c:v>
                </c:pt>
                <c:pt idx="93">
                  <c:v>22.347569</c:v>
                </c:pt>
                <c:pt idx="94">
                  <c:v>20.375859999999999</c:v>
                </c:pt>
                <c:pt idx="95">
                  <c:v>13.625992999999999</c:v>
                </c:pt>
                <c:pt idx="96">
                  <c:v>1.9238645999999999</c:v>
                </c:pt>
                <c:pt idx="97">
                  <c:v>-14.221019999999999</c:v>
                </c:pt>
                <c:pt idx="98">
                  <c:v>-25.154091000000001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D3-46DB-8728-589B19E1958A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'IP3'!$N$5:$N$103</c:f>
              <c:numCache>
                <c:formatCode>General</c:formatCode>
                <c:ptCount val="99"/>
                <c:pt idx="0">
                  <c:v>-76.225029000000006</c:v>
                </c:pt>
                <c:pt idx="1">
                  <c:v>-78.018387000000004</c:v>
                </c:pt>
                <c:pt idx="2">
                  <c:v>-68.177704000000006</c:v>
                </c:pt>
                <c:pt idx="3">
                  <c:v>-56.623474000000002</c:v>
                </c:pt>
                <c:pt idx="4">
                  <c:v>-38.494976000000001</c:v>
                </c:pt>
                <c:pt idx="5">
                  <c:v>-13.130100000000001</c:v>
                </c:pt>
                <c:pt idx="6">
                  <c:v>1.0475608000000001</c:v>
                </c:pt>
                <c:pt idx="7">
                  <c:v>8.5683308</c:v>
                </c:pt>
                <c:pt idx="8">
                  <c:v>10.257103000000001</c:v>
                </c:pt>
                <c:pt idx="9">
                  <c:v>13.483904000000001</c:v>
                </c:pt>
                <c:pt idx="10">
                  <c:v>14.69905</c:v>
                </c:pt>
                <c:pt idx="11">
                  <c:v>13.577208000000001</c:v>
                </c:pt>
                <c:pt idx="12">
                  <c:v>12.747907</c:v>
                </c:pt>
                <c:pt idx="13">
                  <c:v>15.13739</c:v>
                </c:pt>
                <c:pt idx="14">
                  <c:v>18.833494000000002</c:v>
                </c:pt>
                <c:pt idx="15">
                  <c:v>19.517223000000001</c:v>
                </c:pt>
                <c:pt idx="16">
                  <c:v>19.158674000000001</c:v>
                </c:pt>
                <c:pt idx="17">
                  <c:v>19.535259</c:v>
                </c:pt>
                <c:pt idx="18">
                  <c:v>22.937432999999999</c:v>
                </c:pt>
                <c:pt idx="19">
                  <c:v>24.374783000000001</c:v>
                </c:pt>
                <c:pt idx="20">
                  <c:v>23.612594999999999</c:v>
                </c:pt>
                <c:pt idx="21">
                  <c:v>24.569302</c:v>
                </c:pt>
                <c:pt idx="22">
                  <c:v>25.847158</c:v>
                </c:pt>
                <c:pt idx="23">
                  <c:v>28.132963</c:v>
                </c:pt>
                <c:pt idx="24">
                  <c:v>29.084441999999999</c:v>
                </c:pt>
                <c:pt idx="25">
                  <c:v>28.740352999999999</c:v>
                </c:pt>
                <c:pt idx="26">
                  <c:v>28.512118999999998</c:v>
                </c:pt>
                <c:pt idx="27">
                  <c:v>25.033289</c:v>
                </c:pt>
                <c:pt idx="28">
                  <c:v>25.399902000000001</c:v>
                </c:pt>
                <c:pt idx="29">
                  <c:v>25.033339000000002</c:v>
                </c:pt>
                <c:pt idx="30">
                  <c:v>23.118449999999999</c:v>
                </c:pt>
                <c:pt idx="31">
                  <c:v>23.473032</c:v>
                </c:pt>
                <c:pt idx="32">
                  <c:v>26.651827000000001</c:v>
                </c:pt>
                <c:pt idx="33">
                  <c:v>30.256108999999999</c:v>
                </c:pt>
                <c:pt idx="34">
                  <c:v>31.157488000000001</c:v>
                </c:pt>
                <c:pt idx="35">
                  <c:v>31.288225000000001</c:v>
                </c:pt>
                <c:pt idx="36">
                  <c:v>32.815303999999998</c:v>
                </c:pt>
                <c:pt idx="37">
                  <c:v>39.531970999999999</c:v>
                </c:pt>
                <c:pt idx="38">
                  <c:v>32.014217000000002</c:v>
                </c:pt>
                <c:pt idx="39">
                  <c:v>26.256188999999999</c:v>
                </c:pt>
                <c:pt idx="40">
                  <c:v>23.999331000000002</c:v>
                </c:pt>
                <c:pt idx="41">
                  <c:v>24.823467000000001</c:v>
                </c:pt>
                <c:pt idx="42">
                  <c:v>25.506775000000001</c:v>
                </c:pt>
                <c:pt idx="43">
                  <c:v>25.716732</c:v>
                </c:pt>
                <c:pt idx="44">
                  <c:v>28.912474</c:v>
                </c:pt>
                <c:pt idx="45">
                  <c:v>28.732614999999999</c:v>
                </c:pt>
                <c:pt idx="46">
                  <c:v>24.653662000000001</c:v>
                </c:pt>
                <c:pt idx="47">
                  <c:v>23.751328999999998</c:v>
                </c:pt>
                <c:pt idx="48">
                  <c:v>25.246570999999999</c:v>
                </c:pt>
                <c:pt idx="49">
                  <c:v>23.963166999999999</c:v>
                </c:pt>
                <c:pt idx="50">
                  <c:v>25.026904999999999</c:v>
                </c:pt>
                <c:pt idx="51">
                  <c:v>27.008831000000001</c:v>
                </c:pt>
                <c:pt idx="52">
                  <c:v>25.193850999999999</c:v>
                </c:pt>
                <c:pt idx="53">
                  <c:v>23.994951</c:v>
                </c:pt>
                <c:pt idx="54">
                  <c:v>23.684940000000001</c:v>
                </c:pt>
                <c:pt idx="55">
                  <c:v>23.677876999999999</c:v>
                </c:pt>
                <c:pt idx="56">
                  <c:v>24.424268999999999</c:v>
                </c:pt>
                <c:pt idx="57">
                  <c:v>26.831377</c:v>
                </c:pt>
                <c:pt idx="58">
                  <c:v>25.610175999999999</c:v>
                </c:pt>
                <c:pt idx="59">
                  <c:v>24.874804000000001</c:v>
                </c:pt>
                <c:pt idx="60">
                  <c:v>30.356812999999999</c:v>
                </c:pt>
                <c:pt idx="61">
                  <c:v>25.732430999999998</c:v>
                </c:pt>
                <c:pt idx="62">
                  <c:v>22.113237000000002</c:v>
                </c:pt>
                <c:pt idx="63">
                  <c:v>19.773758000000001</c:v>
                </c:pt>
                <c:pt idx="64">
                  <c:v>20.482035</c:v>
                </c:pt>
                <c:pt idx="65">
                  <c:v>22.752966000000001</c:v>
                </c:pt>
                <c:pt idx="66">
                  <c:v>25.224423999999999</c:v>
                </c:pt>
                <c:pt idx="67">
                  <c:v>28.973462999999999</c:v>
                </c:pt>
                <c:pt idx="68">
                  <c:v>29.442446</c:v>
                </c:pt>
                <c:pt idx="69">
                  <c:v>29.141582</c:v>
                </c:pt>
                <c:pt idx="70">
                  <c:v>28.878799000000001</c:v>
                </c:pt>
                <c:pt idx="71">
                  <c:v>27.388659000000001</c:v>
                </c:pt>
                <c:pt idx="72">
                  <c:v>27.128902</c:v>
                </c:pt>
                <c:pt idx="73">
                  <c:v>26.646341</c:v>
                </c:pt>
                <c:pt idx="74">
                  <c:v>26.243029</c:v>
                </c:pt>
                <c:pt idx="75">
                  <c:v>27.227519999999998</c:v>
                </c:pt>
                <c:pt idx="76">
                  <c:v>25.741918999999999</c:v>
                </c:pt>
                <c:pt idx="77">
                  <c:v>23.852283</c:v>
                </c:pt>
                <c:pt idx="78">
                  <c:v>22.592934</c:v>
                </c:pt>
                <c:pt idx="79">
                  <c:v>22.347857000000001</c:v>
                </c:pt>
                <c:pt idx="80">
                  <c:v>22.388432000000002</c:v>
                </c:pt>
                <c:pt idx="81">
                  <c:v>22.802937</c:v>
                </c:pt>
                <c:pt idx="82">
                  <c:v>23.477491000000001</c:v>
                </c:pt>
                <c:pt idx="83">
                  <c:v>24.858357999999999</c:v>
                </c:pt>
                <c:pt idx="84">
                  <c:v>22.456448000000002</c:v>
                </c:pt>
                <c:pt idx="85">
                  <c:v>23.57217</c:v>
                </c:pt>
                <c:pt idx="86">
                  <c:v>21.710433999999999</c:v>
                </c:pt>
                <c:pt idx="87">
                  <c:v>20.112780000000001</c:v>
                </c:pt>
                <c:pt idx="88">
                  <c:v>21.356238999999999</c:v>
                </c:pt>
                <c:pt idx="89">
                  <c:v>18.395878</c:v>
                </c:pt>
                <c:pt idx="90">
                  <c:v>22.250450000000001</c:v>
                </c:pt>
                <c:pt idx="91">
                  <c:v>20.344158</c:v>
                </c:pt>
                <c:pt idx="92">
                  <c:v>19.417038000000002</c:v>
                </c:pt>
                <c:pt idx="93">
                  <c:v>16.183824999999999</c:v>
                </c:pt>
                <c:pt idx="94">
                  <c:v>11.562746000000001</c:v>
                </c:pt>
                <c:pt idx="95">
                  <c:v>1.2202921</c:v>
                </c:pt>
                <c:pt idx="96">
                  <c:v>-16.838477999999999</c:v>
                </c:pt>
                <c:pt idx="97">
                  <c:v>-30.951205999999999</c:v>
                </c:pt>
                <c:pt idx="98">
                  <c:v>-43.220405999999997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D3-46DB-8728-589B19E1958A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'IP3'!$Q$5:$Q$103</c:f>
              <c:numCache>
                <c:formatCode>General</c:formatCode>
                <c:ptCount val="99"/>
                <c:pt idx="0">
                  <c:v>-85.869918999999996</c:v>
                </c:pt>
                <c:pt idx="1">
                  <c:v>-83.391593999999998</c:v>
                </c:pt>
                <c:pt idx="2">
                  <c:v>-65.538651000000002</c:v>
                </c:pt>
                <c:pt idx="3">
                  <c:v>-58.034388999999997</c:v>
                </c:pt>
                <c:pt idx="4">
                  <c:v>-47.796199999999999</c:v>
                </c:pt>
                <c:pt idx="5">
                  <c:v>-40.915748999999998</c:v>
                </c:pt>
                <c:pt idx="6">
                  <c:v>-22.088348</c:v>
                </c:pt>
                <c:pt idx="7">
                  <c:v>-12.220827</c:v>
                </c:pt>
                <c:pt idx="8">
                  <c:v>6.5398959999999997</c:v>
                </c:pt>
                <c:pt idx="9">
                  <c:v>8.8037232999999997</c:v>
                </c:pt>
                <c:pt idx="10">
                  <c:v>11.444996</c:v>
                </c:pt>
                <c:pt idx="11">
                  <c:v>12.964225000000001</c:v>
                </c:pt>
                <c:pt idx="12">
                  <c:v>11.970190000000001</c:v>
                </c:pt>
                <c:pt idx="13">
                  <c:v>14.448976999999999</c:v>
                </c:pt>
                <c:pt idx="14">
                  <c:v>18.077894000000001</c:v>
                </c:pt>
                <c:pt idx="15">
                  <c:v>18.737797</c:v>
                </c:pt>
                <c:pt idx="16">
                  <c:v>18.522107999999999</c:v>
                </c:pt>
                <c:pt idx="17">
                  <c:v>19.812363000000001</c:v>
                </c:pt>
                <c:pt idx="18">
                  <c:v>24.399647000000002</c:v>
                </c:pt>
                <c:pt idx="19">
                  <c:v>24.125264999999999</c:v>
                </c:pt>
                <c:pt idx="20">
                  <c:v>23.830105</c:v>
                </c:pt>
                <c:pt idx="21">
                  <c:v>25.192557999999998</c:v>
                </c:pt>
                <c:pt idx="22">
                  <c:v>26.163136999999999</c:v>
                </c:pt>
                <c:pt idx="23">
                  <c:v>28.126083000000001</c:v>
                </c:pt>
                <c:pt idx="24">
                  <c:v>27.927021</c:v>
                </c:pt>
                <c:pt idx="25">
                  <c:v>27.358630999999999</c:v>
                </c:pt>
                <c:pt idx="26">
                  <c:v>26.340703999999999</c:v>
                </c:pt>
                <c:pt idx="27">
                  <c:v>24.676786</c:v>
                </c:pt>
                <c:pt idx="28">
                  <c:v>24.500931000000001</c:v>
                </c:pt>
                <c:pt idx="29">
                  <c:v>22.961777000000001</c:v>
                </c:pt>
                <c:pt idx="30">
                  <c:v>22.088978000000001</c:v>
                </c:pt>
                <c:pt idx="31">
                  <c:v>24.776373</c:v>
                </c:pt>
                <c:pt idx="32">
                  <c:v>27.621480999999999</c:v>
                </c:pt>
                <c:pt idx="33">
                  <c:v>25.349874</c:v>
                </c:pt>
                <c:pt idx="34">
                  <c:v>25.987787000000001</c:v>
                </c:pt>
                <c:pt idx="35">
                  <c:v>26.016888000000002</c:v>
                </c:pt>
                <c:pt idx="36">
                  <c:v>26.429428000000001</c:v>
                </c:pt>
                <c:pt idx="37">
                  <c:v>28.846316999999999</c:v>
                </c:pt>
                <c:pt idx="38">
                  <c:v>25.213681999999999</c:v>
                </c:pt>
                <c:pt idx="39">
                  <c:v>23.813887000000001</c:v>
                </c:pt>
                <c:pt idx="40">
                  <c:v>22.705207999999999</c:v>
                </c:pt>
                <c:pt idx="41">
                  <c:v>24.737663000000001</c:v>
                </c:pt>
                <c:pt idx="42">
                  <c:v>25.912749999999999</c:v>
                </c:pt>
                <c:pt idx="43">
                  <c:v>23.893187000000001</c:v>
                </c:pt>
                <c:pt idx="44">
                  <c:v>23.843798</c:v>
                </c:pt>
                <c:pt idx="45">
                  <c:v>24.437823999999999</c:v>
                </c:pt>
                <c:pt idx="46">
                  <c:v>23.106939000000001</c:v>
                </c:pt>
                <c:pt idx="47">
                  <c:v>23.756457999999999</c:v>
                </c:pt>
                <c:pt idx="48">
                  <c:v>25.511272000000002</c:v>
                </c:pt>
                <c:pt idx="49">
                  <c:v>24.037292000000001</c:v>
                </c:pt>
                <c:pt idx="50">
                  <c:v>24.364159000000001</c:v>
                </c:pt>
                <c:pt idx="51">
                  <c:v>26.918037000000002</c:v>
                </c:pt>
                <c:pt idx="52">
                  <c:v>24.874977000000001</c:v>
                </c:pt>
                <c:pt idx="53">
                  <c:v>23.741947</c:v>
                </c:pt>
                <c:pt idx="54">
                  <c:v>21.530024999999998</c:v>
                </c:pt>
                <c:pt idx="55">
                  <c:v>22.760656000000001</c:v>
                </c:pt>
                <c:pt idx="56">
                  <c:v>22.752511999999999</c:v>
                </c:pt>
                <c:pt idx="57">
                  <c:v>22.749497999999999</c:v>
                </c:pt>
                <c:pt idx="58">
                  <c:v>23.924553</c:v>
                </c:pt>
                <c:pt idx="59">
                  <c:v>22.844712999999999</c:v>
                </c:pt>
                <c:pt idx="60">
                  <c:v>21.098552999999999</c:v>
                </c:pt>
                <c:pt idx="61">
                  <c:v>20.911190000000001</c:v>
                </c:pt>
                <c:pt idx="62">
                  <c:v>19.699401999999999</c:v>
                </c:pt>
                <c:pt idx="63">
                  <c:v>19.520042</c:v>
                </c:pt>
                <c:pt idx="64">
                  <c:v>20.561561999999999</c:v>
                </c:pt>
                <c:pt idx="65">
                  <c:v>24.511105000000001</c:v>
                </c:pt>
                <c:pt idx="66">
                  <c:v>29.644992999999999</c:v>
                </c:pt>
                <c:pt idx="67">
                  <c:v>33.344383000000001</c:v>
                </c:pt>
                <c:pt idx="68">
                  <c:v>31.455442000000001</c:v>
                </c:pt>
                <c:pt idx="69">
                  <c:v>27.325351999999999</c:v>
                </c:pt>
                <c:pt idx="70">
                  <c:v>25.574058999999998</c:v>
                </c:pt>
                <c:pt idx="71">
                  <c:v>24.789688000000002</c:v>
                </c:pt>
                <c:pt idx="72">
                  <c:v>25.607561</c:v>
                </c:pt>
                <c:pt idx="73">
                  <c:v>26.054269999999999</c:v>
                </c:pt>
                <c:pt idx="74">
                  <c:v>25.865551</c:v>
                </c:pt>
                <c:pt idx="75">
                  <c:v>24.866154000000002</c:v>
                </c:pt>
                <c:pt idx="76">
                  <c:v>23.815816999999999</c:v>
                </c:pt>
                <c:pt idx="77">
                  <c:v>23.459599999999998</c:v>
                </c:pt>
                <c:pt idx="78">
                  <c:v>23.679033</c:v>
                </c:pt>
                <c:pt idx="79">
                  <c:v>23.574338999999998</c:v>
                </c:pt>
                <c:pt idx="80">
                  <c:v>24.816106999999999</c:v>
                </c:pt>
                <c:pt idx="81">
                  <c:v>25.688196000000001</c:v>
                </c:pt>
                <c:pt idx="82">
                  <c:v>26.455272999999998</c:v>
                </c:pt>
                <c:pt idx="83">
                  <c:v>26.395178000000001</c:v>
                </c:pt>
                <c:pt idx="84">
                  <c:v>25.380521999999999</c:v>
                </c:pt>
                <c:pt idx="85">
                  <c:v>25.489864000000001</c:v>
                </c:pt>
                <c:pt idx="86">
                  <c:v>23.154076</c:v>
                </c:pt>
                <c:pt idx="87">
                  <c:v>20.601794999999999</c:v>
                </c:pt>
                <c:pt idx="88">
                  <c:v>14.419456</c:v>
                </c:pt>
                <c:pt idx="89">
                  <c:v>13.090346</c:v>
                </c:pt>
                <c:pt idx="90">
                  <c:v>7.4073086000000004</c:v>
                </c:pt>
                <c:pt idx="91">
                  <c:v>6.3998046000000004</c:v>
                </c:pt>
                <c:pt idx="92">
                  <c:v>7.3763579999999997</c:v>
                </c:pt>
                <c:pt idx="93">
                  <c:v>2.5953398000000001</c:v>
                </c:pt>
                <c:pt idx="94">
                  <c:v>-10.079148</c:v>
                </c:pt>
                <c:pt idx="95">
                  <c:v>-21.455482</c:v>
                </c:pt>
                <c:pt idx="96">
                  <c:v>-35.49295</c:v>
                </c:pt>
                <c:pt idx="97">
                  <c:v>-44.607582000000001</c:v>
                </c:pt>
                <c:pt idx="98">
                  <c:v>-43.006301999999998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D3-46DB-8728-589B19E19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'IP3'!$S$2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'IP3'!$R$5:$R$103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'IP3'!$T$5:$T$103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98D3-46DB-8728-589B19E1958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'IP3'!$U$5:$U$104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'IP3'!$W$5:$W$103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8D3-46DB-8728-589B19E1958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'IP3'!$Y$2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'IP3'!$X$5:$X$103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'IP3'!$Z$5:$Z$103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A9B-4AD2-ABA7-8C083ED02F3E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5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285448890097198"/>
          <c:y val="0.57976122776319627"/>
          <c:w val="0.19632951264612125"/>
          <c:h val="0.1871580635753864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</a:p>
        </c:rich>
      </c:tx>
      <c:layout>
        <c:manualLayout>
          <c:xMode val="edge"/>
          <c:yMode val="edge"/>
          <c:x val="0.41459703935735731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-0.39927885000000002</c:v>
                </c:pt>
                <c:pt idx="1">
                  <c:v>4.2655162999999998</c:v>
                </c:pt>
                <c:pt idx="2">
                  <c:v>9.2901115000000001</c:v>
                </c:pt>
                <c:pt idx="3">
                  <c:v>16.101589000000001</c:v>
                </c:pt>
                <c:pt idx="4">
                  <c:v>18.460678000000001</c:v>
                </c:pt>
                <c:pt idx="5">
                  <c:v>22.479519</c:v>
                </c:pt>
                <c:pt idx="6">
                  <c:v>23.130333</c:v>
                </c:pt>
                <c:pt idx="7">
                  <c:v>22.840630999999998</c:v>
                </c:pt>
                <c:pt idx="8">
                  <c:v>21.027466</c:v>
                </c:pt>
                <c:pt idx="9">
                  <c:v>19.750319999999999</c:v>
                </c:pt>
                <c:pt idx="10">
                  <c:v>16.800712999999998</c:v>
                </c:pt>
                <c:pt idx="11">
                  <c:v>13.298779</c:v>
                </c:pt>
                <c:pt idx="12">
                  <c:v>11.60934</c:v>
                </c:pt>
                <c:pt idx="13">
                  <c:v>13.529722</c:v>
                </c:pt>
                <c:pt idx="14">
                  <c:v>16.169571000000001</c:v>
                </c:pt>
                <c:pt idx="15">
                  <c:v>17.828351999999999</c:v>
                </c:pt>
                <c:pt idx="16">
                  <c:v>18.277073000000001</c:v>
                </c:pt>
                <c:pt idx="17">
                  <c:v>18.857330000000001</c:v>
                </c:pt>
                <c:pt idx="18">
                  <c:v>20.127939000000001</c:v>
                </c:pt>
                <c:pt idx="19">
                  <c:v>21.333217999999999</c:v>
                </c:pt>
                <c:pt idx="20">
                  <c:v>21.709904000000002</c:v>
                </c:pt>
                <c:pt idx="21">
                  <c:v>21.954872000000002</c:v>
                </c:pt>
                <c:pt idx="22">
                  <c:v>23.022638000000001</c:v>
                </c:pt>
                <c:pt idx="23">
                  <c:v>24.652002</c:v>
                </c:pt>
                <c:pt idx="24">
                  <c:v>25.952235999999999</c:v>
                </c:pt>
                <c:pt idx="25">
                  <c:v>26.868690000000001</c:v>
                </c:pt>
                <c:pt idx="26">
                  <c:v>26.07329</c:v>
                </c:pt>
                <c:pt idx="27">
                  <c:v>25.308192999999999</c:v>
                </c:pt>
                <c:pt idx="28">
                  <c:v>24.179354</c:v>
                </c:pt>
                <c:pt idx="29">
                  <c:v>23.630711000000002</c:v>
                </c:pt>
                <c:pt idx="30">
                  <c:v>22.801293999999999</c:v>
                </c:pt>
                <c:pt idx="31">
                  <c:v>22.239263999999999</c:v>
                </c:pt>
                <c:pt idx="32">
                  <c:v>23.266888000000002</c:v>
                </c:pt>
                <c:pt idx="33">
                  <c:v>25.445612000000001</c:v>
                </c:pt>
                <c:pt idx="34">
                  <c:v>27.979994000000001</c:v>
                </c:pt>
                <c:pt idx="35">
                  <c:v>28.135757000000002</c:v>
                </c:pt>
                <c:pt idx="36">
                  <c:v>27.325768</c:v>
                </c:pt>
                <c:pt idx="37">
                  <c:v>26.478097999999999</c:v>
                </c:pt>
                <c:pt idx="38">
                  <c:v>25.879653999999999</c:v>
                </c:pt>
                <c:pt idx="39">
                  <c:v>24.760529999999999</c:v>
                </c:pt>
                <c:pt idx="40">
                  <c:v>23.477449</c:v>
                </c:pt>
                <c:pt idx="41">
                  <c:v>22.886156</c:v>
                </c:pt>
                <c:pt idx="42">
                  <c:v>22.685400000000001</c:v>
                </c:pt>
                <c:pt idx="43">
                  <c:v>23.395648999999999</c:v>
                </c:pt>
                <c:pt idx="44">
                  <c:v>24.878202000000002</c:v>
                </c:pt>
                <c:pt idx="45">
                  <c:v>26.493876</c:v>
                </c:pt>
                <c:pt idx="46">
                  <c:v>27.218091999999999</c:v>
                </c:pt>
                <c:pt idx="47">
                  <c:v>27.285658000000002</c:v>
                </c:pt>
                <c:pt idx="48">
                  <c:v>27.563455999999999</c:v>
                </c:pt>
                <c:pt idx="49">
                  <c:v>27.578745000000001</c:v>
                </c:pt>
                <c:pt idx="50">
                  <c:v>27.702608000000001</c:v>
                </c:pt>
                <c:pt idx="51">
                  <c:v>27.709005000000001</c:v>
                </c:pt>
                <c:pt idx="52">
                  <c:v>27.133679999999998</c:v>
                </c:pt>
                <c:pt idx="53">
                  <c:v>26.295802999999999</c:v>
                </c:pt>
                <c:pt idx="54">
                  <c:v>24.568169000000001</c:v>
                </c:pt>
                <c:pt idx="55">
                  <c:v>23.66704</c:v>
                </c:pt>
                <c:pt idx="56">
                  <c:v>23.240562000000001</c:v>
                </c:pt>
                <c:pt idx="57">
                  <c:v>23.317926</c:v>
                </c:pt>
                <c:pt idx="58">
                  <c:v>23.200711999999999</c:v>
                </c:pt>
                <c:pt idx="59">
                  <c:v>22.778455999999998</c:v>
                </c:pt>
                <c:pt idx="60">
                  <c:v>22.414504999999998</c:v>
                </c:pt>
                <c:pt idx="61">
                  <c:v>22.369019000000002</c:v>
                </c:pt>
                <c:pt idx="62">
                  <c:v>24.496411999999999</c:v>
                </c:pt>
                <c:pt idx="63">
                  <c:v>26.408401000000001</c:v>
                </c:pt>
                <c:pt idx="64">
                  <c:v>27.453644000000001</c:v>
                </c:pt>
                <c:pt idx="65">
                  <c:v>26.847156999999999</c:v>
                </c:pt>
                <c:pt idx="66">
                  <c:v>27.629898000000001</c:v>
                </c:pt>
                <c:pt idx="67">
                  <c:v>28.648405</c:v>
                </c:pt>
                <c:pt idx="68">
                  <c:v>29.143180999999998</c:v>
                </c:pt>
                <c:pt idx="69">
                  <c:v>28.709672999999999</c:v>
                </c:pt>
                <c:pt idx="70">
                  <c:v>28.249828000000001</c:v>
                </c:pt>
                <c:pt idx="71">
                  <c:v>28.022120999999999</c:v>
                </c:pt>
                <c:pt idx="72">
                  <c:v>27.690391999999999</c:v>
                </c:pt>
                <c:pt idx="73">
                  <c:v>27.386015</c:v>
                </c:pt>
                <c:pt idx="74">
                  <c:v>27.402616999999999</c:v>
                </c:pt>
                <c:pt idx="75">
                  <c:v>28.027934999999999</c:v>
                </c:pt>
                <c:pt idx="76">
                  <c:v>29.453676000000002</c:v>
                </c:pt>
                <c:pt idx="77">
                  <c:v>30.979935000000001</c:v>
                </c:pt>
                <c:pt idx="78">
                  <c:v>31.480982000000001</c:v>
                </c:pt>
                <c:pt idx="79">
                  <c:v>31.178889999999999</c:v>
                </c:pt>
                <c:pt idx="80">
                  <c:v>31.01878</c:v>
                </c:pt>
                <c:pt idx="81">
                  <c:v>31.623412999999999</c:v>
                </c:pt>
                <c:pt idx="82">
                  <c:v>32.683014</c:v>
                </c:pt>
                <c:pt idx="83">
                  <c:v>33.641964000000002</c:v>
                </c:pt>
                <c:pt idx="84">
                  <c:v>34.826168000000003</c:v>
                </c:pt>
                <c:pt idx="85">
                  <c:v>35.938965000000003</c:v>
                </c:pt>
                <c:pt idx="86">
                  <c:v>35.809615999999998</c:v>
                </c:pt>
                <c:pt idx="87">
                  <c:v>35.804203000000001</c:v>
                </c:pt>
                <c:pt idx="88">
                  <c:v>35.230324000000003</c:v>
                </c:pt>
                <c:pt idx="89">
                  <c:v>35.788387</c:v>
                </c:pt>
                <c:pt idx="90">
                  <c:v>35.886116000000001</c:v>
                </c:pt>
                <c:pt idx="91">
                  <c:v>34.680630000000001</c:v>
                </c:pt>
                <c:pt idx="92">
                  <c:v>32.546531999999999</c:v>
                </c:pt>
                <c:pt idx="93">
                  <c:v>29.569735000000001</c:v>
                </c:pt>
                <c:pt idx="94">
                  <c:v>26.959682000000001</c:v>
                </c:pt>
                <c:pt idx="95">
                  <c:v>21.157522</c:v>
                </c:pt>
                <c:pt idx="96">
                  <c:v>13.503527</c:v>
                </c:pt>
                <c:pt idx="97">
                  <c:v>6.2228870000000001</c:v>
                </c:pt>
                <c:pt idx="98">
                  <c:v>2.8013488999999998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3-4A95-BD2A-148DDE6E0B6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'IP3'!$AJ$5:$AJ$103</c:f>
              <c:numCache>
                <c:formatCode>General</c:formatCode>
                <c:ptCount val="99"/>
                <c:pt idx="0">
                  <c:v>3.6711977</c:v>
                </c:pt>
                <c:pt idx="1">
                  <c:v>6.3598084000000004</c:v>
                </c:pt>
                <c:pt idx="2">
                  <c:v>10.973411</c:v>
                </c:pt>
                <c:pt idx="3">
                  <c:v>13.960979</c:v>
                </c:pt>
                <c:pt idx="4">
                  <c:v>15.997215000000001</c:v>
                </c:pt>
                <c:pt idx="5">
                  <c:v>11.571923999999999</c:v>
                </c:pt>
                <c:pt idx="6">
                  <c:v>8.8347235000000008</c:v>
                </c:pt>
                <c:pt idx="7">
                  <c:v>10.205228999999999</c:v>
                </c:pt>
                <c:pt idx="8">
                  <c:v>16.610661</c:v>
                </c:pt>
                <c:pt idx="9">
                  <c:v>20.443398999999999</c:v>
                </c:pt>
                <c:pt idx="10">
                  <c:v>20.635521000000001</c:v>
                </c:pt>
                <c:pt idx="11">
                  <c:v>20.183520999999999</c:v>
                </c:pt>
                <c:pt idx="12">
                  <c:v>19.052731000000001</c:v>
                </c:pt>
                <c:pt idx="13">
                  <c:v>16.875456</c:v>
                </c:pt>
                <c:pt idx="14">
                  <c:v>14.805716</c:v>
                </c:pt>
                <c:pt idx="15">
                  <c:v>14.171346</c:v>
                </c:pt>
                <c:pt idx="16">
                  <c:v>14.333307</c:v>
                </c:pt>
                <c:pt idx="17">
                  <c:v>14.645645</c:v>
                </c:pt>
                <c:pt idx="18">
                  <c:v>15.558605999999999</c:v>
                </c:pt>
                <c:pt idx="19">
                  <c:v>16.935818000000001</c:v>
                </c:pt>
                <c:pt idx="20">
                  <c:v>18.559004000000002</c:v>
                </c:pt>
                <c:pt idx="21">
                  <c:v>19.875741999999999</c:v>
                </c:pt>
                <c:pt idx="22">
                  <c:v>20.848908999999999</c:v>
                </c:pt>
                <c:pt idx="23">
                  <c:v>21.390232000000001</c:v>
                </c:pt>
                <c:pt idx="24">
                  <c:v>21.383120000000002</c:v>
                </c:pt>
                <c:pt idx="25">
                  <c:v>20.998901</c:v>
                </c:pt>
                <c:pt idx="26">
                  <c:v>21.892256</c:v>
                </c:pt>
                <c:pt idx="27">
                  <c:v>23.776318</c:v>
                </c:pt>
                <c:pt idx="28">
                  <c:v>25.532408</c:v>
                </c:pt>
                <c:pt idx="29">
                  <c:v>25.509789999999999</c:v>
                </c:pt>
                <c:pt idx="30">
                  <c:v>26.265222999999999</c:v>
                </c:pt>
                <c:pt idx="31">
                  <c:v>27.152864000000001</c:v>
                </c:pt>
                <c:pt idx="32">
                  <c:v>29.463571999999999</c:v>
                </c:pt>
                <c:pt idx="33">
                  <c:v>29.455421000000001</c:v>
                </c:pt>
                <c:pt idx="34">
                  <c:v>28.996002000000001</c:v>
                </c:pt>
                <c:pt idx="35">
                  <c:v>27.644387999999999</c:v>
                </c:pt>
                <c:pt idx="36">
                  <c:v>26.875057000000002</c:v>
                </c:pt>
                <c:pt idx="37">
                  <c:v>25.832484999999998</c:v>
                </c:pt>
                <c:pt idx="38">
                  <c:v>24.592110000000002</c:v>
                </c:pt>
                <c:pt idx="39">
                  <c:v>23.376957000000001</c:v>
                </c:pt>
                <c:pt idx="40">
                  <c:v>23.353437</c:v>
                </c:pt>
                <c:pt idx="41">
                  <c:v>24.014991999999999</c:v>
                </c:pt>
                <c:pt idx="42">
                  <c:v>26.443857000000001</c:v>
                </c:pt>
                <c:pt idx="43">
                  <c:v>27.083946000000001</c:v>
                </c:pt>
                <c:pt idx="44">
                  <c:v>28.345134999999999</c:v>
                </c:pt>
                <c:pt idx="45">
                  <c:v>28.113282999999999</c:v>
                </c:pt>
                <c:pt idx="46">
                  <c:v>28.820699999999999</c:v>
                </c:pt>
                <c:pt idx="47">
                  <c:v>27.870995000000001</c:v>
                </c:pt>
                <c:pt idx="48">
                  <c:v>26.19351</c:v>
                </c:pt>
                <c:pt idx="49">
                  <c:v>26.082402999999999</c:v>
                </c:pt>
                <c:pt idx="50">
                  <c:v>27.133624999999999</c:v>
                </c:pt>
                <c:pt idx="51">
                  <c:v>29.438931</c:v>
                </c:pt>
                <c:pt idx="52">
                  <c:v>30.581714999999999</c:v>
                </c:pt>
                <c:pt idx="53">
                  <c:v>30.125595000000001</c:v>
                </c:pt>
                <c:pt idx="54">
                  <c:v>31.538815</c:v>
                </c:pt>
                <c:pt idx="55">
                  <c:v>31.396227</c:v>
                </c:pt>
                <c:pt idx="56">
                  <c:v>30.990628999999998</c:v>
                </c:pt>
                <c:pt idx="57">
                  <c:v>27.042480000000001</c:v>
                </c:pt>
                <c:pt idx="58">
                  <c:v>25.055706000000001</c:v>
                </c:pt>
                <c:pt idx="59">
                  <c:v>24.472850999999999</c:v>
                </c:pt>
                <c:pt idx="60">
                  <c:v>24.394853999999999</c:v>
                </c:pt>
                <c:pt idx="61">
                  <c:v>25.094601000000001</c:v>
                </c:pt>
                <c:pt idx="62">
                  <c:v>25.970800000000001</c:v>
                </c:pt>
                <c:pt idx="63">
                  <c:v>26.759951000000001</c:v>
                </c:pt>
                <c:pt idx="64">
                  <c:v>26.074653999999999</c:v>
                </c:pt>
                <c:pt idx="65">
                  <c:v>24.748563999999998</c:v>
                </c:pt>
                <c:pt idx="66">
                  <c:v>23.720610000000001</c:v>
                </c:pt>
                <c:pt idx="67">
                  <c:v>23.121459999999999</c:v>
                </c:pt>
                <c:pt idx="68">
                  <c:v>23.552357000000001</c:v>
                </c:pt>
                <c:pt idx="69">
                  <c:v>25.475999999999999</c:v>
                </c:pt>
                <c:pt idx="70">
                  <c:v>27.409666000000001</c:v>
                </c:pt>
                <c:pt idx="71">
                  <c:v>28.433035</c:v>
                </c:pt>
                <c:pt idx="72">
                  <c:v>28.074598000000002</c:v>
                </c:pt>
                <c:pt idx="73">
                  <c:v>27.366699000000001</c:v>
                </c:pt>
                <c:pt idx="74">
                  <c:v>26.885667999999999</c:v>
                </c:pt>
                <c:pt idx="75">
                  <c:v>26.020437000000001</c:v>
                </c:pt>
                <c:pt idx="76">
                  <c:v>24.55743</c:v>
                </c:pt>
                <c:pt idx="77">
                  <c:v>22.308346</c:v>
                </c:pt>
                <c:pt idx="78">
                  <c:v>20.304348000000001</c:v>
                </c:pt>
                <c:pt idx="79">
                  <c:v>17.191390999999999</c:v>
                </c:pt>
                <c:pt idx="80">
                  <c:v>13.191456000000001</c:v>
                </c:pt>
                <c:pt idx="81">
                  <c:v>8.2739878000000004</c:v>
                </c:pt>
                <c:pt idx="82">
                  <c:v>4.8197369999999999</c:v>
                </c:pt>
                <c:pt idx="83">
                  <c:v>2.5815079000000001</c:v>
                </c:pt>
                <c:pt idx="84">
                  <c:v>1.2721568000000001</c:v>
                </c:pt>
                <c:pt idx="85">
                  <c:v>0.47543305000000002</c:v>
                </c:pt>
                <c:pt idx="86">
                  <c:v>1.8358234</c:v>
                </c:pt>
                <c:pt idx="87">
                  <c:v>4.8738570000000001</c:v>
                </c:pt>
                <c:pt idx="88">
                  <c:v>7.0407590999999998</c:v>
                </c:pt>
                <c:pt idx="89">
                  <c:v>6.3957981999999998</c:v>
                </c:pt>
                <c:pt idx="90">
                  <c:v>3.7925179</c:v>
                </c:pt>
                <c:pt idx="91">
                  <c:v>2.4254057000000002</c:v>
                </c:pt>
                <c:pt idx="92">
                  <c:v>4.9203505999999999</c:v>
                </c:pt>
                <c:pt idx="93">
                  <c:v>13.794121000000001</c:v>
                </c:pt>
                <c:pt idx="94">
                  <c:v>23.366105999999998</c:v>
                </c:pt>
                <c:pt idx="95">
                  <c:v>31.246120000000001</c:v>
                </c:pt>
                <c:pt idx="96">
                  <c:v>33.829819000000001</c:v>
                </c:pt>
                <c:pt idx="97">
                  <c:v>35.720683999999999</c:v>
                </c:pt>
                <c:pt idx="98">
                  <c:v>36.559337999999997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3-4A95-BD2A-148DDE6E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Output IP3 vs LO Power (dBm)</a:t>
            </a:r>
          </a:p>
        </c:rich>
      </c:tx>
      <c:layout>
        <c:manualLayout>
          <c:xMode val="edge"/>
          <c:yMode val="edge"/>
          <c:x val="0.22206873159926471"/>
          <c:y val="9.54602896860114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1277340332458434E-2"/>
          <c:w val="0.76542713682528862"/>
          <c:h val="0.717969889180519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'IP3'!$AJ$2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-80.787857000000002</c:v>
                </c:pt>
                <c:pt idx="1">
                  <c:v>-75.498596000000006</c:v>
                </c:pt>
                <c:pt idx="2">
                  <c:v>-66.009415000000004</c:v>
                </c:pt>
                <c:pt idx="3">
                  <c:v>-57.590384999999998</c:v>
                </c:pt>
                <c:pt idx="4">
                  <c:v>-49.572539999999996</c:v>
                </c:pt>
                <c:pt idx="5">
                  <c:v>-44.945168000000002</c:v>
                </c:pt>
                <c:pt idx="6">
                  <c:v>-29.986073999999999</c:v>
                </c:pt>
                <c:pt idx="7">
                  <c:v>-10.016590000000001</c:v>
                </c:pt>
                <c:pt idx="8">
                  <c:v>9.7865056999999993</c:v>
                </c:pt>
                <c:pt idx="9">
                  <c:v>16.585096</c:v>
                </c:pt>
                <c:pt idx="10">
                  <c:v>18.140526000000001</c:v>
                </c:pt>
                <c:pt idx="11">
                  <c:v>19.287362999999999</c:v>
                </c:pt>
                <c:pt idx="12">
                  <c:v>19.716578999999999</c:v>
                </c:pt>
                <c:pt idx="13">
                  <c:v>18.580418000000002</c:v>
                </c:pt>
                <c:pt idx="14">
                  <c:v>17.153313000000001</c:v>
                </c:pt>
                <c:pt idx="15">
                  <c:v>16.634308000000001</c:v>
                </c:pt>
                <c:pt idx="16">
                  <c:v>16.818804</c:v>
                </c:pt>
                <c:pt idx="17">
                  <c:v>17.100853000000001</c:v>
                </c:pt>
                <c:pt idx="18">
                  <c:v>17.912656999999999</c:v>
                </c:pt>
                <c:pt idx="19">
                  <c:v>19.208103000000001</c:v>
                </c:pt>
                <c:pt idx="20">
                  <c:v>20.698357000000001</c:v>
                </c:pt>
                <c:pt idx="21">
                  <c:v>21.851777999999999</c:v>
                </c:pt>
                <c:pt idx="22">
                  <c:v>22.714514000000001</c:v>
                </c:pt>
                <c:pt idx="23">
                  <c:v>23.137836</c:v>
                </c:pt>
                <c:pt idx="24">
                  <c:v>23.062815000000001</c:v>
                </c:pt>
                <c:pt idx="25">
                  <c:v>22.546211</c:v>
                </c:pt>
                <c:pt idx="26">
                  <c:v>23.378197</c:v>
                </c:pt>
                <c:pt idx="27">
                  <c:v>25.173079999999999</c:v>
                </c:pt>
                <c:pt idx="28">
                  <c:v>26.967324999999999</c:v>
                </c:pt>
                <c:pt idx="29">
                  <c:v>26.908232000000002</c:v>
                </c:pt>
                <c:pt idx="30">
                  <c:v>27.589704999999999</c:v>
                </c:pt>
                <c:pt idx="31">
                  <c:v>28.331824999999998</c:v>
                </c:pt>
                <c:pt idx="32">
                  <c:v>30.448934999999999</c:v>
                </c:pt>
                <c:pt idx="33">
                  <c:v>30.281445000000001</c:v>
                </c:pt>
                <c:pt idx="34">
                  <c:v>29.592865</c:v>
                </c:pt>
                <c:pt idx="35">
                  <c:v>28.224167000000001</c:v>
                </c:pt>
                <c:pt idx="36">
                  <c:v>27.356743000000002</c:v>
                </c:pt>
                <c:pt idx="37">
                  <c:v>26.283090999999999</c:v>
                </c:pt>
                <c:pt idx="38">
                  <c:v>25.149286</c:v>
                </c:pt>
                <c:pt idx="39">
                  <c:v>23.825581</c:v>
                </c:pt>
                <c:pt idx="40">
                  <c:v>23.721751999999999</c:v>
                </c:pt>
                <c:pt idx="41">
                  <c:v>24.252752000000001</c:v>
                </c:pt>
                <c:pt idx="42">
                  <c:v>26.665683999999999</c:v>
                </c:pt>
                <c:pt idx="43">
                  <c:v>27.145384</c:v>
                </c:pt>
                <c:pt idx="44">
                  <c:v>28.339216</c:v>
                </c:pt>
                <c:pt idx="45">
                  <c:v>28.183202999999999</c:v>
                </c:pt>
                <c:pt idx="46">
                  <c:v>28.835917999999999</c:v>
                </c:pt>
                <c:pt idx="47">
                  <c:v>27.849803999999999</c:v>
                </c:pt>
                <c:pt idx="48">
                  <c:v>26.156649000000002</c:v>
                </c:pt>
                <c:pt idx="49">
                  <c:v>26.039377000000002</c:v>
                </c:pt>
                <c:pt idx="50">
                  <c:v>26.983984</c:v>
                </c:pt>
                <c:pt idx="51">
                  <c:v>29.164801000000001</c:v>
                </c:pt>
                <c:pt idx="52">
                  <c:v>30.210090999999998</c:v>
                </c:pt>
                <c:pt idx="53">
                  <c:v>29.6007</c:v>
                </c:pt>
                <c:pt idx="54">
                  <c:v>30.976787999999999</c:v>
                </c:pt>
                <c:pt idx="55">
                  <c:v>30.810601999999999</c:v>
                </c:pt>
                <c:pt idx="56">
                  <c:v>30.368275000000001</c:v>
                </c:pt>
                <c:pt idx="57">
                  <c:v>26.483767</c:v>
                </c:pt>
                <c:pt idx="58">
                  <c:v>24.539351</c:v>
                </c:pt>
                <c:pt idx="59">
                  <c:v>24.028614000000001</c:v>
                </c:pt>
                <c:pt idx="60">
                  <c:v>23.953686000000001</c:v>
                </c:pt>
                <c:pt idx="61">
                  <c:v>24.634202999999999</c:v>
                </c:pt>
                <c:pt idx="62">
                  <c:v>25.517305</c:v>
                </c:pt>
                <c:pt idx="63">
                  <c:v>26.284331999999999</c:v>
                </c:pt>
                <c:pt idx="64">
                  <c:v>25.751996999999999</c:v>
                </c:pt>
                <c:pt idx="65">
                  <c:v>24.457547999999999</c:v>
                </c:pt>
                <c:pt idx="66">
                  <c:v>23.473886</c:v>
                </c:pt>
                <c:pt idx="67">
                  <c:v>22.916830000000001</c:v>
                </c:pt>
                <c:pt idx="68">
                  <c:v>23.457155</c:v>
                </c:pt>
                <c:pt idx="69">
                  <c:v>25.452964999999999</c:v>
                </c:pt>
                <c:pt idx="70">
                  <c:v>27.488759999999999</c:v>
                </c:pt>
                <c:pt idx="71">
                  <c:v>28.536774000000001</c:v>
                </c:pt>
                <c:pt idx="72">
                  <c:v>28.237064</c:v>
                </c:pt>
                <c:pt idx="73">
                  <c:v>27.486910000000002</c:v>
                </c:pt>
                <c:pt idx="74">
                  <c:v>26.955960999999999</c:v>
                </c:pt>
                <c:pt idx="75">
                  <c:v>25.941306999999998</c:v>
                </c:pt>
                <c:pt idx="76">
                  <c:v>24.391359000000001</c:v>
                </c:pt>
                <c:pt idx="77">
                  <c:v>21.909298</c:v>
                </c:pt>
                <c:pt idx="78">
                  <c:v>19.589290999999999</c:v>
                </c:pt>
                <c:pt idx="79">
                  <c:v>15.324078999999999</c:v>
                </c:pt>
                <c:pt idx="80">
                  <c:v>9.3187151000000004</c:v>
                </c:pt>
                <c:pt idx="81">
                  <c:v>0.81499182999999997</c:v>
                </c:pt>
                <c:pt idx="82">
                  <c:v>-7.4019221999999996</c:v>
                </c:pt>
                <c:pt idx="83">
                  <c:v>-16.322721000000001</c:v>
                </c:pt>
                <c:pt idx="84">
                  <c:v>-26.03764</c:v>
                </c:pt>
                <c:pt idx="85">
                  <c:v>-37.882930999999999</c:v>
                </c:pt>
                <c:pt idx="86">
                  <c:v>-44.270470000000003</c:v>
                </c:pt>
                <c:pt idx="87">
                  <c:v>-46.030422000000002</c:v>
                </c:pt>
                <c:pt idx="88">
                  <c:v>-44.058922000000003</c:v>
                </c:pt>
                <c:pt idx="89">
                  <c:v>-45.510264999999997</c:v>
                </c:pt>
                <c:pt idx="90">
                  <c:v>-43.648032999999998</c:v>
                </c:pt>
                <c:pt idx="91">
                  <c:v>-37.032916999999998</c:v>
                </c:pt>
                <c:pt idx="92">
                  <c:v>-20.781288</c:v>
                </c:pt>
                <c:pt idx="93">
                  <c:v>-1.7065667</c:v>
                </c:pt>
                <c:pt idx="94">
                  <c:v>14.675818</c:v>
                </c:pt>
                <c:pt idx="95">
                  <c:v>23.320229999999999</c:v>
                </c:pt>
                <c:pt idx="96">
                  <c:v>24.997927000000001</c:v>
                </c:pt>
                <c:pt idx="97">
                  <c:v>25.040776999999999</c:v>
                </c:pt>
                <c:pt idx="98">
                  <c:v>24.555748000000001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6-4067-8F4A-57082C0A6423}"/>
            </c:ext>
          </c:extLst>
        </c:ser>
        <c:ser>
          <c:idx val="1"/>
          <c:order val="1"/>
          <c:tx>
            <c:strRef>
              <c:f>'IP3'!$AM$2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'IP3'!$AN$5:$AN$103</c:f>
              <c:numCache>
                <c:formatCode>General</c:formatCode>
                <c:ptCount val="99"/>
                <c:pt idx="0">
                  <c:v>-77.176338000000001</c:v>
                </c:pt>
                <c:pt idx="1">
                  <c:v>-85.078132999999994</c:v>
                </c:pt>
                <c:pt idx="2">
                  <c:v>-75.414603999999997</c:v>
                </c:pt>
                <c:pt idx="3">
                  <c:v>-59.955170000000003</c:v>
                </c:pt>
                <c:pt idx="4">
                  <c:v>-48.904407999999997</c:v>
                </c:pt>
                <c:pt idx="5">
                  <c:v>-45.709915000000002</c:v>
                </c:pt>
                <c:pt idx="6">
                  <c:v>-49.854897000000001</c:v>
                </c:pt>
                <c:pt idx="7">
                  <c:v>-18.292159999999999</c:v>
                </c:pt>
                <c:pt idx="8">
                  <c:v>10.699835999999999</c:v>
                </c:pt>
                <c:pt idx="9">
                  <c:v>13.837827000000001</c:v>
                </c:pt>
                <c:pt idx="10">
                  <c:v>14.936769999999999</c:v>
                </c:pt>
                <c:pt idx="11">
                  <c:v>18.597650999999999</c:v>
                </c:pt>
                <c:pt idx="12">
                  <c:v>20.087160000000001</c:v>
                </c:pt>
                <c:pt idx="13">
                  <c:v>17.493563000000002</c:v>
                </c:pt>
                <c:pt idx="14">
                  <c:v>15.81856</c:v>
                </c:pt>
                <c:pt idx="15">
                  <c:v>15.762518</c:v>
                </c:pt>
                <c:pt idx="16">
                  <c:v>16.134604</c:v>
                </c:pt>
                <c:pt idx="17">
                  <c:v>16.569126000000001</c:v>
                </c:pt>
                <c:pt idx="18">
                  <c:v>16.712219000000001</c:v>
                </c:pt>
                <c:pt idx="19">
                  <c:v>18.277905000000001</c:v>
                </c:pt>
                <c:pt idx="20">
                  <c:v>20.525478</c:v>
                </c:pt>
                <c:pt idx="21">
                  <c:v>20.443007999999999</c:v>
                </c:pt>
                <c:pt idx="22">
                  <c:v>21.504128999999999</c:v>
                </c:pt>
                <c:pt idx="23">
                  <c:v>21.923532000000002</c:v>
                </c:pt>
                <c:pt idx="24">
                  <c:v>22.110012000000001</c:v>
                </c:pt>
                <c:pt idx="25">
                  <c:v>22.661045000000001</c:v>
                </c:pt>
                <c:pt idx="26">
                  <c:v>22.472687000000001</c:v>
                </c:pt>
                <c:pt idx="27">
                  <c:v>29.738655000000001</c:v>
                </c:pt>
                <c:pt idx="28">
                  <c:v>27.841063999999999</c:v>
                </c:pt>
                <c:pt idx="29">
                  <c:v>24.491223999999999</c:v>
                </c:pt>
                <c:pt idx="30">
                  <c:v>23.599916</c:v>
                </c:pt>
                <c:pt idx="31">
                  <c:v>27.080539999999999</c:v>
                </c:pt>
                <c:pt idx="32">
                  <c:v>30.561845999999999</c:v>
                </c:pt>
                <c:pt idx="33">
                  <c:v>31.891279000000001</c:v>
                </c:pt>
                <c:pt idx="34">
                  <c:v>28.059291999999999</c:v>
                </c:pt>
                <c:pt idx="35">
                  <c:v>26.937245999999998</c:v>
                </c:pt>
                <c:pt idx="36">
                  <c:v>25.336093999999999</c:v>
                </c:pt>
                <c:pt idx="37">
                  <c:v>22.761938000000001</c:v>
                </c:pt>
                <c:pt idx="38">
                  <c:v>21.691008</c:v>
                </c:pt>
                <c:pt idx="39">
                  <c:v>23.362143</c:v>
                </c:pt>
                <c:pt idx="40">
                  <c:v>28.636365999999999</c:v>
                </c:pt>
                <c:pt idx="41">
                  <c:v>28.925219999999999</c:v>
                </c:pt>
                <c:pt idx="42">
                  <c:v>27.390978</c:v>
                </c:pt>
                <c:pt idx="43">
                  <c:v>25.627686000000001</c:v>
                </c:pt>
                <c:pt idx="44">
                  <c:v>27.886782</c:v>
                </c:pt>
                <c:pt idx="45">
                  <c:v>27.606252999999999</c:v>
                </c:pt>
                <c:pt idx="46">
                  <c:v>25.502361000000001</c:v>
                </c:pt>
                <c:pt idx="47">
                  <c:v>23.721409000000001</c:v>
                </c:pt>
                <c:pt idx="48">
                  <c:v>23.863150000000001</c:v>
                </c:pt>
                <c:pt idx="49">
                  <c:v>26.754453999999999</c:v>
                </c:pt>
                <c:pt idx="50">
                  <c:v>27.377651</c:v>
                </c:pt>
                <c:pt idx="51">
                  <c:v>25.374479000000001</c:v>
                </c:pt>
                <c:pt idx="52">
                  <c:v>27.074725999999998</c:v>
                </c:pt>
                <c:pt idx="53">
                  <c:v>27.923110999999999</c:v>
                </c:pt>
                <c:pt idx="54">
                  <c:v>27.798634</c:v>
                </c:pt>
                <c:pt idx="55">
                  <c:v>29.318190000000001</c:v>
                </c:pt>
                <c:pt idx="56">
                  <c:v>26.884314</c:v>
                </c:pt>
                <c:pt idx="57">
                  <c:v>25.920857999999999</c:v>
                </c:pt>
                <c:pt idx="58">
                  <c:v>26.175502999999999</c:v>
                </c:pt>
                <c:pt idx="59">
                  <c:v>27.76502</c:v>
                </c:pt>
                <c:pt idx="60">
                  <c:v>27.477723999999998</c:v>
                </c:pt>
                <c:pt idx="61">
                  <c:v>23.516431999999998</c:v>
                </c:pt>
                <c:pt idx="62">
                  <c:v>22.956434000000002</c:v>
                </c:pt>
                <c:pt idx="63">
                  <c:v>24.196380999999999</c:v>
                </c:pt>
                <c:pt idx="64">
                  <c:v>23.448274999999999</c:v>
                </c:pt>
                <c:pt idx="65">
                  <c:v>22.733139000000001</c:v>
                </c:pt>
                <c:pt idx="66">
                  <c:v>23.159013999999999</c:v>
                </c:pt>
                <c:pt idx="67">
                  <c:v>25.085812000000001</c:v>
                </c:pt>
                <c:pt idx="68">
                  <c:v>31.077099</c:v>
                </c:pt>
                <c:pt idx="69">
                  <c:v>29.701639</c:v>
                </c:pt>
                <c:pt idx="70">
                  <c:v>30.992484999999999</c:v>
                </c:pt>
                <c:pt idx="71">
                  <c:v>28.098700999999998</c:v>
                </c:pt>
                <c:pt idx="72">
                  <c:v>26.907582999999999</c:v>
                </c:pt>
                <c:pt idx="73">
                  <c:v>26.597339999999999</c:v>
                </c:pt>
                <c:pt idx="74">
                  <c:v>24.289465</c:v>
                </c:pt>
                <c:pt idx="75">
                  <c:v>22.853740999999999</c:v>
                </c:pt>
                <c:pt idx="76">
                  <c:v>20.461575</c:v>
                </c:pt>
                <c:pt idx="77">
                  <c:v>18.005223999999998</c:v>
                </c:pt>
                <c:pt idx="78">
                  <c:v>15.369612999999999</c:v>
                </c:pt>
                <c:pt idx="79">
                  <c:v>7.5034304000000001</c:v>
                </c:pt>
                <c:pt idx="80">
                  <c:v>-5.2505921999999998</c:v>
                </c:pt>
                <c:pt idx="81">
                  <c:v>-11.484256</c:v>
                </c:pt>
                <c:pt idx="82">
                  <c:v>-19.779199999999999</c:v>
                </c:pt>
                <c:pt idx="83">
                  <c:v>-27.716370000000001</c:v>
                </c:pt>
                <c:pt idx="84">
                  <c:v>-40.057808000000001</c:v>
                </c:pt>
                <c:pt idx="85">
                  <c:v>-52.595478</c:v>
                </c:pt>
                <c:pt idx="86">
                  <c:v>-60.386166000000003</c:v>
                </c:pt>
                <c:pt idx="87">
                  <c:v>-44.317512999999998</c:v>
                </c:pt>
                <c:pt idx="88">
                  <c:v>-40.427985999999997</c:v>
                </c:pt>
                <c:pt idx="89">
                  <c:v>-43.542057</c:v>
                </c:pt>
                <c:pt idx="90">
                  <c:v>-52.388527000000003</c:v>
                </c:pt>
                <c:pt idx="91">
                  <c:v>-53.730437999999999</c:v>
                </c:pt>
                <c:pt idx="92">
                  <c:v>-46.481628000000001</c:v>
                </c:pt>
                <c:pt idx="93">
                  <c:v>-25.650921</c:v>
                </c:pt>
                <c:pt idx="94">
                  <c:v>-14.260467999999999</c:v>
                </c:pt>
                <c:pt idx="95">
                  <c:v>18.602077000000001</c:v>
                </c:pt>
                <c:pt idx="96">
                  <c:v>18.239453999999999</c:v>
                </c:pt>
                <c:pt idx="97">
                  <c:v>19.162110999999999</c:v>
                </c:pt>
                <c:pt idx="98">
                  <c:v>19.928073999999999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6-4067-8F4A-57082C0A6423}"/>
            </c:ext>
          </c:extLst>
        </c:ser>
        <c:ser>
          <c:idx val="2"/>
          <c:order val="2"/>
          <c:tx>
            <c:strRef>
              <c:f>'IP3'!$AP$2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'IP3'!$AQ$5:$AQ$103</c:f>
              <c:numCache>
                <c:formatCode>General</c:formatCode>
                <c:ptCount val="99"/>
                <c:pt idx="0">
                  <c:v>-85.876923000000005</c:v>
                </c:pt>
                <c:pt idx="1">
                  <c:v>-80.315903000000006</c:v>
                </c:pt>
                <c:pt idx="2">
                  <c:v>-88.454825999999997</c:v>
                </c:pt>
                <c:pt idx="3">
                  <c:v>-62.351436999999997</c:v>
                </c:pt>
                <c:pt idx="4">
                  <c:v>-49.791263999999998</c:v>
                </c:pt>
                <c:pt idx="5">
                  <c:v>-49.366005000000001</c:v>
                </c:pt>
                <c:pt idx="6">
                  <c:v>-44.722510999999997</c:v>
                </c:pt>
                <c:pt idx="7">
                  <c:v>-34.516914</c:v>
                </c:pt>
                <c:pt idx="8">
                  <c:v>2.5037932000000001</c:v>
                </c:pt>
                <c:pt idx="9">
                  <c:v>10.070403000000001</c:v>
                </c:pt>
                <c:pt idx="10">
                  <c:v>12.704276</c:v>
                </c:pt>
                <c:pt idx="11">
                  <c:v>17.067471000000001</c:v>
                </c:pt>
                <c:pt idx="12">
                  <c:v>19.264285999999998</c:v>
                </c:pt>
                <c:pt idx="13">
                  <c:v>16.786175</c:v>
                </c:pt>
                <c:pt idx="14">
                  <c:v>15.127905</c:v>
                </c:pt>
                <c:pt idx="15">
                  <c:v>15.025874</c:v>
                </c:pt>
                <c:pt idx="16">
                  <c:v>15.437632000000001</c:v>
                </c:pt>
                <c:pt idx="17">
                  <c:v>15.994510999999999</c:v>
                </c:pt>
                <c:pt idx="18">
                  <c:v>15.923062</c:v>
                </c:pt>
                <c:pt idx="19">
                  <c:v>17.188738000000001</c:v>
                </c:pt>
                <c:pt idx="20">
                  <c:v>19.279564000000001</c:v>
                </c:pt>
                <c:pt idx="21">
                  <c:v>19.301663999999999</c:v>
                </c:pt>
                <c:pt idx="22">
                  <c:v>20.439131</c:v>
                </c:pt>
                <c:pt idx="23">
                  <c:v>21.226376999999999</c:v>
                </c:pt>
                <c:pt idx="24">
                  <c:v>22.306235999999998</c:v>
                </c:pt>
                <c:pt idx="25">
                  <c:v>22.856092</c:v>
                </c:pt>
                <c:pt idx="26">
                  <c:v>25.127884000000002</c:v>
                </c:pt>
                <c:pt idx="27">
                  <c:v>28.676753999999999</c:v>
                </c:pt>
                <c:pt idx="28">
                  <c:v>25.668844</c:v>
                </c:pt>
                <c:pt idx="29">
                  <c:v>22.316191</c:v>
                </c:pt>
                <c:pt idx="30">
                  <c:v>23.126574999999999</c:v>
                </c:pt>
                <c:pt idx="31">
                  <c:v>28.02075</c:v>
                </c:pt>
                <c:pt idx="32">
                  <c:v>30.876141000000001</c:v>
                </c:pt>
                <c:pt idx="33">
                  <c:v>27.179252999999999</c:v>
                </c:pt>
                <c:pt idx="34">
                  <c:v>25.660284000000001</c:v>
                </c:pt>
                <c:pt idx="35">
                  <c:v>24.310794999999999</c:v>
                </c:pt>
                <c:pt idx="36">
                  <c:v>21.412154999999998</c:v>
                </c:pt>
                <c:pt idx="37">
                  <c:v>20.025649999999999</c:v>
                </c:pt>
                <c:pt idx="38">
                  <c:v>31.897905000000002</c:v>
                </c:pt>
                <c:pt idx="39">
                  <c:v>30.413820000000001</c:v>
                </c:pt>
                <c:pt idx="40">
                  <c:v>26.227518</c:v>
                </c:pt>
                <c:pt idx="41">
                  <c:v>26.027525000000001</c:v>
                </c:pt>
                <c:pt idx="42">
                  <c:v>30.985071000000001</c:v>
                </c:pt>
                <c:pt idx="43">
                  <c:v>29.434882999999999</c:v>
                </c:pt>
                <c:pt idx="44">
                  <c:v>24.272584999999999</c:v>
                </c:pt>
                <c:pt idx="45">
                  <c:v>23.204353000000001</c:v>
                </c:pt>
                <c:pt idx="46">
                  <c:v>23.206586999999999</c:v>
                </c:pt>
                <c:pt idx="47">
                  <c:v>24.974916</c:v>
                </c:pt>
                <c:pt idx="48">
                  <c:v>23.653918999999998</c:v>
                </c:pt>
                <c:pt idx="49">
                  <c:v>19.894798000000002</c:v>
                </c:pt>
                <c:pt idx="50">
                  <c:v>20.785595000000001</c:v>
                </c:pt>
                <c:pt idx="51">
                  <c:v>21.897030000000001</c:v>
                </c:pt>
                <c:pt idx="52">
                  <c:v>23.646618</c:v>
                </c:pt>
                <c:pt idx="53">
                  <c:v>25.226568</c:v>
                </c:pt>
                <c:pt idx="54">
                  <c:v>25.943080999999999</c:v>
                </c:pt>
                <c:pt idx="55">
                  <c:v>26.721792000000001</c:v>
                </c:pt>
                <c:pt idx="56">
                  <c:v>26.994972000000001</c:v>
                </c:pt>
                <c:pt idx="57">
                  <c:v>25.500793000000002</c:v>
                </c:pt>
                <c:pt idx="58">
                  <c:v>26.640481999999999</c:v>
                </c:pt>
                <c:pt idx="59">
                  <c:v>30.019998999999999</c:v>
                </c:pt>
                <c:pt idx="60">
                  <c:v>32.229892999999997</c:v>
                </c:pt>
                <c:pt idx="61">
                  <c:v>24.663796999999999</c:v>
                </c:pt>
                <c:pt idx="62">
                  <c:v>22.407793000000002</c:v>
                </c:pt>
                <c:pt idx="63">
                  <c:v>21.857441000000001</c:v>
                </c:pt>
                <c:pt idx="64">
                  <c:v>22.501265</c:v>
                </c:pt>
                <c:pt idx="65">
                  <c:v>24.501722000000001</c:v>
                </c:pt>
                <c:pt idx="66">
                  <c:v>28.755253</c:v>
                </c:pt>
                <c:pt idx="67">
                  <c:v>28.886246</c:v>
                </c:pt>
                <c:pt idx="68">
                  <c:v>29.170079999999999</c:v>
                </c:pt>
                <c:pt idx="69">
                  <c:v>30.694593000000001</c:v>
                </c:pt>
                <c:pt idx="70">
                  <c:v>26.678736000000001</c:v>
                </c:pt>
                <c:pt idx="71">
                  <c:v>24.462506999999999</c:v>
                </c:pt>
                <c:pt idx="72">
                  <c:v>23.531808999999999</c:v>
                </c:pt>
                <c:pt idx="73">
                  <c:v>22.849962000000001</c:v>
                </c:pt>
                <c:pt idx="74">
                  <c:v>20.277591999999999</c:v>
                </c:pt>
                <c:pt idx="75">
                  <c:v>18.738243000000001</c:v>
                </c:pt>
                <c:pt idx="76">
                  <c:v>17.776980999999999</c:v>
                </c:pt>
                <c:pt idx="77">
                  <c:v>8.3561525000000003</c:v>
                </c:pt>
                <c:pt idx="78">
                  <c:v>-2.6850572000000001</c:v>
                </c:pt>
                <c:pt idx="79">
                  <c:v>-6.3812141000000002</c:v>
                </c:pt>
                <c:pt idx="80">
                  <c:v>-16.680101000000001</c:v>
                </c:pt>
                <c:pt idx="81">
                  <c:v>-23.958545999999998</c:v>
                </c:pt>
                <c:pt idx="82">
                  <c:v>-33.280796000000002</c:v>
                </c:pt>
                <c:pt idx="83">
                  <c:v>-41.544437000000002</c:v>
                </c:pt>
                <c:pt idx="84">
                  <c:v>-54.490161999999998</c:v>
                </c:pt>
                <c:pt idx="85">
                  <c:v>-69.697013999999996</c:v>
                </c:pt>
                <c:pt idx="86">
                  <c:v>-62.502502</c:v>
                </c:pt>
                <c:pt idx="87">
                  <c:v>-43.347996000000002</c:v>
                </c:pt>
                <c:pt idx="88">
                  <c:v>-41.105156000000001</c:v>
                </c:pt>
                <c:pt idx="89">
                  <c:v>-43.283721999999997</c:v>
                </c:pt>
                <c:pt idx="90">
                  <c:v>-53.522830999999996</c:v>
                </c:pt>
                <c:pt idx="91">
                  <c:v>-58.721862999999999</c:v>
                </c:pt>
                <c:pt idx="92">
                  <c:v>-51.694279000000002</c:v>
                </c:pt>
                <c:pt idx="93">
                  <c:v>-48.186565000000002</c:v>
                </c:pt>
                <c:pt idx="94">
                  <c:v>-41.506141999999997</c:v>
                </c:pt>
                <c:pt idx="95">
                  <c:v>-16.096830000000001</c:v>
                </c:pt>
                <c:pt idx="96">
                  <c:v>13.33658</c:v>
                </c:pt>
                <c:pt idx="97">
                  <c:v>15.517602</c:v>
                </c:pt>
                <c:pt idx="98">
                  <c:v>14.134696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6-4067-8F4A-57082C0A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'IP3'!$AS$2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'IP3'!$AR$5:$AR$103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'IP3'!$AT$5:$AT$103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D86-4067-8F4A-57082C0A642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'IP3'!$AU$5:$AU$103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'IP3'!$AW$5:$AW$103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86-4067-8F4A-57082C0A642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'IP3'!$AY$2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'IP3'!$AX$5:$AX$103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'IP3'!$AZ$5:$AZ$103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FF-4C26-A20E-6B2F44B5EF17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5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538439546173139"/>
          <c:y val="0.57866834354039087"/>
          <c:w val="0.19613892388633922"/>
          <c:h val="0.186276246719160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CL vs. LO Power: 1 GHz IF, 5 GHz RF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862620057783909"/>
          <c:y val="3.10614262932482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683926209688815"/>
          <c:w val="0.76542713682528862"/>
          <c:h val="0.6724082670598625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CL'!$F$5:$F$205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A-44BF-96F8-CFD3113CC2D7}"/>
            </c:ext>
          </c:extLst>
        </c:ser>
        <c:ser>
          <c:idx val="2"/>
          <c:order val="1"/>
          <c:tx>
            <c:strRef>
              <c:f>'P1dB CL'!$G$2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CL'!$G$5:$G$205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A-44BF-96F8-CFD3113CC2D7}"/>
            </c:ext>
          </c:extLst>
        </c:ser>
        <c:ser>
          <c:idx val="0"/>
          <c:order val="2"/>
          <c:tx>
            <c:strRef>
              <c:f>'P1dB CL'!$H$2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CL'!$H$5:$H$205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A-44BF-96F8-CFD3113CC2D7}"/>
            </c:ext>
          </c:extLst>
        </c:ser>
        <c:ser>
          <c:idx val="3"/>
          <c:order val="3"/>
          <c:tx>
            <c:strRef>
              <c:f>'P1dB CL'!$I$2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CL'!$I$5:$I$205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A-44BF-96F8-CFD3113CC2D7}"/>
            </c:ext>
          </c:extLst>
        </c:ser>
        <c:ser>
          <c:idx val="4"/>
          <c:order val="4"/>
          <c:tx>
            <c:strRef>
              <c:f>'P1dB CL'!$J$2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CL'!$J$5:$J$205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73A-44BF-96F8-CFD3113C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'P1dB CL'!$K$2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CL'!$E$5:$E$205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CL'!$K$5:$K$205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73A-44BF-96F8-CFD3113CC2D7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aseline="0">
                    <a:latin typeface="+mn-lt"/>
                    <a:cs typeface="Arial" pitchFamily="34" charset="0"/>
                  </a:rPr>
                  <a:t>Input Power (dBm)</a:t>
                </a:r>
                <a:endParaRPr lang="en-US" sz="1000">
                  <a:latin typeface="+mn-lt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5"/>
      </c:valAx>
      <c:valAx>
        <c:axId val="114783744"/>
        <c:scaling>
          <c:orientation val="minMax"/>
          <c:max val="-6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5067050053117552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CL vs. LO Power: 1 GHz IF, 5 GHz RF(dB)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7634716885575011"/>
          <c:y val="4.04728841621817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251356209133627"/>
          <c:w val="0.76542713682528862"/>
          <c:h val="0.6767339670654144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CL'!$Y$2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CL'!$Y$5:$Y$205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D-4AED-A01A-7163109407CF}"/>
            </c:ext>
          </c:extLst>
        </c:ser>
        <c:ser>
          <c:idx val="2"/>
          <c:order val="1"/>
          <c:tx>
            <c:strRef>
              <c:f>'P1dB CL'!$Z$2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CL'!$Z$5:$Z$205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D-4AED-A01A-7163109407CF}"/>
            </c:ext>
          </c:extLst>
        </c:ser>
        <c:ser>
          <c:idx val="3"/>
          <c:order val="2"/>
          <c:tx>
            <c:strRef>
              <c:f>'P1dB CL'!$AA$2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CL'!$AA$5:$AA$205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3D-4AED-A01A-7163109407CF}"/>
            </c:ext>
          </c:extLst>
        </c:ser>
        <c:ser>
          <c:idx val="5"/>
          <c:order val="3"/>
          <c:tx>
            <c:strRef>
              <c:f>'P1dB CL'!$AB$2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CL'!$AB$5:$AB$205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3D-4AED-A01A-7163109407CF}"/>
            </c:ext>
          </c:extLst>
        </c:ser>
        <c:ser>
          <c:idx val="0"/>
          <c:order val="4"/>
          <c:tx>
            <c:strRef>
              <c:f>'P1dB CL'!$AC$2</c:f>
              <c:strCache>
                <c:ptCount val="1"/>
                <c:pt idx="0">
                  <c:v>+9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CL'!$AC$5:$AC$205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3D-4AED-A01A-71631094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Input Power(dBm)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5"/>
      </c:valAx>
      <c:valAx>
        <c:axId val="116071808"/>
        <c:scaling>
          <c:orientation val="minMax"/>
          <c:max val="-7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4657675341568515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 dB Compression Point : 1 GHz IF, LO(dB)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20179405032336145"/>
          <c:y val="2.7041171992990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069981208749504"/>
          <c:w val="0.76542713682528862"/>
          <c:h val="0.708547633577023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Pt'!$D$7:$I$7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F-411E-9583-7DB9C1D52C37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Pt'!$U$7:$Z$7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EF-411E-9583-7DB9C1D5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Pt'!$L$7:$P$7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BEF-411E-9583-7DB9C1D52C37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Pt'!$AC$7:$AG$7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EF-411E-9583-7DB9C1D52C37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5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289826820448173"/>
          <c:y val="0.67899059492563429"/>
          <c:w val="0.47850974538478003"/>
          <c:h val="0.1259642023913677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1 dB Compression Point : 1 GHz IF, 5 GHz LOL(dB)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592173490771733"/>
          <c:y val="2.2584973402802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6588023454453109E-2"/>
          <c:w val="0.76542713682528862"/>
          <c:h val="0.7126593355934401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Pt'!$D$6:$I$6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8-4C4D-97A0-5F6DB46FAEC9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Pt'!$U$6:$Z$6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8-4C4D-97A0-5F6DB46F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Pt'!$L$6:$P$6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3D8-4C4D-97A0-5F6DB46FAEC9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Pt'!$AC$6:$AG$6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D8-4C4D-97A0-5F6DB46FAEC9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5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070547712444631"/>
          <c:y val="0.64988735783027118"/>
          <c:w val="0.45091565660351524"/>
          <c:h val="0.136139545056867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1.5GHz IF, HSLO (dB)</a:t>
            </a:r>
            <a:endParaRPr lang="en-US" sz="1000" baseline="30000"/>
          </a:p>
        </c:rich>
      </c:tx>
      <c:layout>
        <c:manualLayout>
          <c:xMode val="edge"/>
          <c:yMode val="edge"/>
          <c:x val="0.2956205096034338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IF'!$F$5:$F$205</c:f>
              <c:numCache>
                <c:formatCode>General</c:formatCode>
                <c:ptCount val="201"/>
                <c:pt idx="0">
                  <c:v>-53.312404999999998</c:v>
                </c:pt>
                <c:pt idx="1">
                  <c:v>-46.340038</c:v>
                </c:pt>
                <c:pt idx="2">
                  <c:v>-42.788651000000002</c:v>
                </c:pt>
                <c:pt idx="3">
                  <c:v>-38.933700999999999</c:v>
                </c:pt>
                <c:pt idx="4">
                  <c:v>-36.050179</c:v>
                </c:pt>
                <c:pt idx="5">
                  <c:v>-33.792934000000002</c:v>
                </c:pt>
                <c:pt idx="6">
                  <c:v>-31.749538000000001</c:v>
                </c:pt>
                <c:pt idx="7">
                  <c:v>-30.011063</c:v>
                </c:pt>
                <c:pt idx="8">
                  <c:v>-28.374396999999998</c:v>
                </c:pt>
                <c:pt idx="9">
                  <c:v>-26.780377999999999</c:v>
                </c:pt>
                <c:pt idx="10">
                  <c:v>-25.5989</c:v>
                </c:pt>
                <c:pt idx="11">
                  <c:v>-23.757940000000001</c:v>
                </c:pt>
                <c:pt idx="12">
                  <c:v>-21.990568</c:v>
                </c:pt>
                <c:pt idx="13">
                  <c:v>-20.342580999999999</c:v>
                </c:pt>
                <c:pt idx="14">
                  <c:v>-18.455293999999999</c:v>
                </c:pt>
                <c:pt idx="15">
                  <c:v>-16.644611000000001</c:v>
                </c:pt>
                <c:pt idx="16">
                  <c:v>-15.026825000000001</c:v>
                </c:pt>
                <c:pt idx="17">
                  <c:v>-13.220347</c:v>
                </c:pt>
                <c:pt idx="18">
                  <c:v>-11.486623</c:v>
                </c:pt>
                <c:pt idx="19">
                  <c:v>-10.156293</c:v>
                </c:pt>
                <c:pt idx="20">
                  <c:v>-8.8599796000000008</c:v>
                </c:pt>
                <c:pt idx="21">
                  <c:v>-7.8978343000000004</c:v>
                </c:pt>
                <c:pt idx="22">
                  <c:v>-7.2358298000000003</c:v>
                </c:pt>
                <c:pt idx="23">
                  <c:v>-6.8120284</c:v>
                </c:pt>
                <c:pt idx="24">
                  <c:v>-6.7005906</c:v>
                </c:pt>
                <c:pt idx="25">
                  <c:v>-6.6209683000000004</c:v>
                </c:pt>
                <c:pt idx="26">
                  <c:v>-6.8744164000000003</c:v>
                </c:pt>
                <c:pt idx="27">
                  <c:v>-6.9668283000000004</c:v>
                </c:pt>
                <c:pt idx="28">
                  <c:v>-7.1320294999999998</c:v>
                </c:pt>
                <c:pt idx="29">
                  <c:v>-7.1900567999999998</c:v>
                </c:pt>
                <c:pt idx="30">
                  <c:v>-7.3247084999999998</c:v>
                </c:pt>
                <c:pt idx="31">
                  <c:v>-7.3357739000000004</c:v>
                </c:pt>
                <c:pt idx="32">
                  <c:v>-7.4672174</c:v>
                </c:pt>
                <c:pt idx="33">
                  <c:v>-7.5433124999999999</c:v>
                </c:pt>
                <c:pt idx="34">
                  <c:v>-7.5911007000000001</c:v>
                </c:pt>
                <c:pt idx="35">
                  <c:v>-7.5950135999999997</c:v>
                </c:pt>
                <c:pt idx="36">
                  <c:v>-7.5878800999999996</c:v>
                </c:pt>
                <c:pt idx="37">
                  <c:v>-7.6772102999999996</c:v>
                </c:pt>
                <c:pt idx="38">
                  <c:v>-7.7890328999999996</c:v>
                </c:pt>
                <c:pt idx="39">
                  <c:v>-7.8646216000000004</c:v>
                </c:pt>
                <c:pt idx="40">
                  <c:v>-7.8796210000000002</c:v>
                </c:pt>
                <c:pt idx="41">
                  <c:v>-7.8545569999999998</c:v>
                </c:pt>
                <c:pt idx="42">
                  <c:v>-7.8790135000000001</c:v>
                </c:pt>
                <c:pt idx="43">
                  <c:v>-7.9145703000000003</c:v>
                </c:pt>
                <c:pt idx="44">
                  <c:v>-7.8529749000000004</c:v>
                </c:pt>
                <c:pt idx="45">
                  <c:v>-7.8147035000000002</c:v>
                </c:pt>
                <c:pt idx="46">
                  <c:v>-7.8275847000000001</c:v>
                </c:pt>
                <c:pt idx="47">
                  <c:v>-7.7449120999999996</c:v>
                </c:pt>
                <c:pt idx="48">
                  <c:v>-7.7308272999999996</c:v>
                </c:pt>
                <c:pt idx="49">
                  <c:v>-7.7143331000000002</c:v>
                </c:pt>
                <c:pt idx="50">
                  <c:v>-7.6148496000000003</c:v>
                </c:pt>
                <c:pt idx="51">
                  <c:v>-7.4611334999999999</c:v>
                </c:pt>
                <c:pt idx="52">
                  <c:v>-7.3528767000000004</c:v>
                </c:pt>
                <c:pt idx="53">
                  <c:v>-7.2866697</c:v>
                </c:pt>
                <c:pt idx="54">
                  <c:v>-7.4152255</c:v>
                </c:pt>
                <c:pt idx="55">
                  <c:v>-7.5385065000000004</c:v>
                </c:pt>
                <c:pt idx="56">
                  <c:v>-7.5965423999999997</c:v>
                </c:pt>
                <c:pt idx="57">
                  <c:v>-7.6704669000000001</c:v>
                </c:pt>
                <c:pt idx="58">
                  <c:v>-7.7332067000000002</c:v>
                </c:pt>
                <c:pt idx="59">
                  <c:v>-7.8299298000000004</c:v>
                </c:pt>
                <c:pt idx="60">
                  <c:v>-7.7493806000000003</c:v>
                </c:pt>
                <c:pt idx="61">
                  <c:v>-7.8591274999999996</c:v>
                </c:pt>
                <c:pt idx="62">
                  <c:v>-7.9768132999999999</c:v>
                </c:pt>
                <c:pt idx="63">
                  <c:v>-7.9727144000000001</c:v>
                </c:pt>
                <c:pt idx="64">
                  <c:v>-8.0302314999999993</c:v>
                </c:pt>
                <c:pt idx="65">
                  <c:v>-8.0895308999999997</c:v>
                </c:pt>
                <c:pt idx="66">
                  <c:v>-8.1904191999999991</c:v>
                </c:pt>
                <c:pt idx="67">
                  <c:v>-8.2312449999999995</c:v>
                </c:pt>
                <c:pt idx="68">
                  <c:v>-8.1738900999999995</c:v>
                </c:pt>
                <c:pt idx="69">
                  <c:v>-8.2276238999999993</c:v>
                </c:pt>
                <c:pt idx="70">
                  <c:v>-8.2778577999999996</c:v>
                </c:pt>
                <c:pt idx="71">
                  <c:v>-8.3099641999999996</c:v>
                </c:pt>
                <c:pt idx="72">
                  <c:v>-8.4112396</c:v>
                </c:pt>
                <c:pt idx="73">
                  <c:v>-8.3048152999999996</c:v>
                </c:pt>
                <c:pt idx="74">
                  <c:v>-8.2403592999999997</c:v>
                </c:pt>
                <c:pt idx="75">
                  <c:v>-8.2335758000000006</c:v>
                </c:pt>
                <c:pt idx="76">
                  <c:v>-8.3595714999999995</c:v>
                </c:pt>
                <c:pt idx="77">
                  <c:v>-8.3367643000000005</c:v>
                </c:pt>
                <c:pt idx="78">
                  <c:v>-8.3110932999999996</c:v>
                </c:pt>
                <c:pt idx="79">
                  <c:v>-8.3073978000000004</c:v>
                </c:pt>
                <c:pt idx="80">
                  <c:v>-8.3008699000000004</c:v>
                </c:pt>
                <c:pt idx="81">
                  <c:v>-8.3338356000000005</c:v>
                </c:pt>
                <c:pt idx="82">
                  <c:v>-8.3774557000000005</c:v>
                </c:pt>
                <c:pt idx="83">
                  <c:v>-8.3417721</c:v>
                </c:pt>
                <c:pt idx="84">
                  <c:v>-8.2837458000000002</c:v>
                </c:pt>
                <c:pt idx="85">
                  <c:v>-8.2413396999999993</c:v>
                </c:pt>
                <c:pt idx="86">
                  <c:v>-8.1724644000000009</c:v>
                </c:pt>
                <c:pt idx="87">
                  <c:v>-8.1939639999999994</c:v>
                </c:pt>
                <c:pt idx="88">
                  <c:v>-8.2908954999999995</c:v>
                </c:pt>
                <c:pt idx="89">
                  <c:v>-8.1803779999999993</c:v>
                </c:pt>
                <c:pt idx="90">
                  <c:v>-8.1984929999999991</c:v>
                </c:pt>
                <c:pt idx="91">
                  <c:v>-8.1755495000000007</c:v>
                </c:pt>
                <c:pt idx="92">
                  <c:v>-8.2303885999999995</c:v>
                </c:pt>
                <c:pt idx="93">
                  <c:v>-8.4175214999999994</c:v>
                </c:pt>
                <c:pt idx="94">
                  <c:v>-8.4360999999999997</c:v>
                </c:pt>
                <c:pt idx="95">
                  <c:v>-8.6204023000000003</c:v>
                </c:pt>
                <c:pt idx="96">
                  <c:v>-8.7188072000000005</c:v>
                </c:pt>
                <c:pt idx="97">
                  <c:v>-8.7522792999999997</c:v>
                </c:pt>
                <c:pt idx="98">
                  <c:v>-8.9060039999999994</c:v>
                </c:pt>
                <c:pt idx="99">
                  <c:v>-8.9628753999999997</c:v>
                </c:pt>
                <c:pt idx="100">
                  <c:v>-9.0793199999999992</c:v>
                </c:pt>
                <c:pt idx="101">
                  <c:v>-8.9777784</c:v>
                </c:pt>
                <c:pt idx="102">
                  <c:v>-9.1145010000000006</c:v>
                </c:pt>
                <c:pt idx="103">
                  <c:v>-9.0124835999999995</c:v>
                </c:pt>
                <c:pt idx="104">
                  <c:v>-8.9981766000000007</c:v>
                </c:pt>
                <c:pt idx="105">
                  <c:v>-9.1117743999999998</c:v>
                </c:pt>
                <c:pt idx="106">
                  <c:v>-8.9694900999999998</c:v>
                </c:pt>
                <c:pt idx="107">
                  <c:v>-8.9980516000000001</c:v>
                </c:pt>
                <c:pt idx="108">
                  <c:v>-9.0115814000000007</c:v>
                </c:pt>
                <c:pt idx="109">
                  <c:v>-8.7756928999999992</c:v>
                </c:pt>
                <c:pt idx="110">
                  <c:v>-8.8693542000000001</c:v>
                </c:pt>
                <c:pt idx="111">
                  <c:v>-8.8529309999999999</c:v>
                </c:pt>
                <c:pt idx="112">
                  <c:v>-8.7568312000000006</c:v>
                </c:pt>
                <c:pt idx="113">
                  <c:v>-8.6448946000000007</c:v>
                </c:pt>
                <c:pt idx="114">
                  <c:v>-8.5620069999999995</c:v>
                </c:pt>
                <c:pt idx="115">
                  <c:v>-8.5483388999999992</c:v>
                </c:pt>
                <c:pt idx="116">
                  <c:v>-8.3121861999999993</c:v>
                </c:pt>
                <c:pt idx="117">
                  <c:v>-8.4285706999999999</c:v>
                </c:pt>
                <c:pt idx="118">
                  <c:v>-8.4581814000000008</c:v>
                </c:pt>
                <c:pt idx="119">
                  <c:v>-8.4485206999999996</c:v>
                </c:pt>
                <c:pt idx="120">
                  <c:v>-8.4786290999999991</c:v>
                </c:pt>
                <c:pt idx="121">
                  <c:v>-8.4892997999999995</c:v>
                </c:pt>
                <c:pt idx="122">
                  <c:v>-8.5265570000000004</c:v>
                </c:pt>
                <c:pt idx="123">
                  <c:v>-8.5388870000000008</c:v>
                </c:pt>
                <c:pt idx="124">
                  <c:v>-8.6013002000000007</c:v>
                </c:pt>
                <c:pt idx="125">
                  <c:v>-8.6771059000000008</c:v>
                </c:pt>
                <c:pt idx="126">
                  <c:v>-8.5854491999999993</c:v>
                </c:pt>
                <c:pt idx="127">
                  <c:v>-8.6860789999999994</c:v>
                </c:pt>
                <c:pt idx="128">
                  <c:v>-8.7330112</c:v>
                </c:pt>
                <c:pt idx="129">
                  <c:v>-8.7839221999999992</c:v>
                </c:pt>
                <c:pt idx="130">
                  <c:v>-8.8143987999999993</c:v>
                </c:pt>
                <c:pt idx="131">
                  <c:v>-8.8523989000000007</c:v>
                </c:pt>
                <c:pt idx="132">
                  <c:v>-8.9145249999999994</c:v>
                </c:pt>
                <c:pt idx="133">
                  <c:v>-9.0244149999999994</c:v>
                </c:pt>
                <c:pt idx="134">
                  <c:v>-8.9385890999999997</c:v>
                </c:pt>
                <c:pt idx="135">
                  <c:v>-9.1028833000000002</c:v>
                </c:pt>
                <c:pt idx="136">
                  <c:v>-9.1242637999999996</c:v>
                </c:pt>
                <c:pt idx="137">
                  <c:v>-9.1358832999999997</c:v>
                </c:pt>
                <c:pt idx="138">
                  <c:v>-9.3577671000000002</c:v>
                </c:pt>
                <c:pt idx="139">
                  <c:v>-9.1860476000000002</c:v>
                </c:pt>
                <c:pt idx="140">
                  <c:v>-9.3522139000000006</c:v>
                </c:pt>
                <c:pt idx="141">
                  <c:v>-9.3967819000000006</c:v>
                </c:pt>
                <c:pt idx="142">
                  <c:v>-9.5085011000000002</c:v>
                </c:pt>
                <c:pt idx="143">
                  <c:v>-9.6259718000000003</c:v>
                </c:pt>
                <c:pt idx="144">
                  <c:v>-9.6280766</c:v>
                </c:pt>
                <c:pt idx="145">
                  <c:v>-9.9507121999999999</c:v>
                </c:pt>
                <c:pt idx="146">
                  <c:v>-9.9511719000000003</c:v>
                </c:pt>
                <c:pt idx="147">
                  <c:v>-10.147213000000001</c:v>
                </c:pt>
                <c:pt idx="148">
                  <c:v>-10.514416000000001</c:v>
                </c:pt>
                <c:pt idx="149">
                  <c:v>-10.750869</c:v>
                </c:pt>
                <c:pt idx="150">
                  <c:v>-10.983371999999999</c:v>
                </c:pt>
                <c:pt idx="151">
                  <c:v>-11.383607</c:v>
                </c:pt>
                <c:pt idx="152">
                  <c:v>-11.866102</c:v>
                </c:pt>
                <c:pt idx="153">
                  <c:v>-12.249802000000001</c:v>
                </c:pt>
                <c:pt idx="154">
                  <c:v>-12.689321</c:v>
                </c:pt>
                <c:pt idx="155">
                  <c:v>-13.151434999999999</c:v>
                </c:pt>
                <c:pt idx="156">
                  <c:v>-13.618190999999999</c:v>
                </c:pt>
                <c:pt idx="157">
                  <c:v>-14.190416000000001</c:v>
                </c:pt>
                <c:pt idx="158">
                  <c:v>-14.751965999999999</c:v>
                </c:pt>
                <c:pt idx="159">
                  <c:v>-15.348839999999999</c:v>
                </c:pt>
                <c:pt idx="160">
                  <c:v>-16.015402000000002</c:v>
                </c:pt>
                <c:pt idx="161">
                  <c:v>-16.651308</c:v>
                </c:pt>
                <c:pt idx="162">
                  <c:v>-17.479191</c:v>
                </c:pt>
                <c:pt idx="163">
                  <c:v>-18.488057999999999</c:v>
                </c:pt>
                <c:pt idx="164">
                  <c:v>-19.475888999999999</c:v>
                </c:pt>
                <c:pt idx="165">
                  <c:v>-20.507733999999999</c:v>
                </c:pt>
                <c:pt idx="166">
                  <c:v>-20.942132999999998</c:v>
                </c:pt>
                <c:pt idx="167">
                  <c:v>-21.282222999999998</c:v>
                </c:pt>
                <c:pt idx="168">
                  <c:v>-22.011876999999998</c:v>
                </c:pt>
                <c:pt idx="169">
                  <c:v>-22.747105000000001</c:v>
                </c:pt>
                <c:pt idx="170">
                  <c:v>-23.527080999999999</c:v>
                </c:pt>
                <c:pt idx="171">
                  <c:v>-24.160678999999998</c:v>
                </c:pt>
                <c:pt idx="172">
                  <c:v>-25.522068000000001</c:v>
                </c:pt>
                <c:pt idx="173">
                  <c:v>-27.162966000000001</c:v>
                </c:pt>
                <c:pt idx="174">
                  <c:v>-28.179893</c:v>
                </c:pt>
                <c:pt idx="175">
                  <c:v>-30.526599999999998</c:v>
                </c:pt>
                <c:pt idx="176">
                  <c:v>-37.105193999999997</c:v>
                </c:pt>
                <c:pt idx="177">
                  <c:v>-44.298084000000003</c:v>
                </c:pt>
                <c:pt idx="178">
                  <c:v>-49.561900999999999</c:v>
                </c:pt>
                <c:pt idx="179">
                  <c:v>-50.666321000000003</c:v>
                </c:pt>
                <c:pt idx="180">
                  <c:v>-51.431561000000002</c:v>
                </c:pt>
                <c:pt idx="181">
                  <c:v>-52.164901999999998</c:v>
                </c:pt>
                <c:pt idx="182">
                  <c:v>-52.971736999999997</c:v>
                </c:pt>
                <c:pt idx="183">
                  <c:v>-53.072094</c:v>
                </c:pt>
                <c:pt idx="184">
                  <c:v>-53.410339</c:v>
                </c:pt>
                <c:pt idx="185">
                  <c:v>-53.756492999999999</c:v>
                </c:pt>
                <c:pt idx="186">
                  <c:v>-52.377524999999999</c:v>
                </c:pt>
                <c:pt idx="187">
                  <c:v>-51.340946000000002</c:v>
                </c:pt>
                <c:pt idx="188">
                  <c:v>-50.768692000000001</c:v>
                </c:pt>
                <c:pt idx="189">
                  <c:v>-48.756500000000003</c:v>
                </c:pt>
                <c:pt idx="190">
                  <c:v>-47.287745999999999</c:v>
                </c:pt>
                <c:pt idx="191">
                  <c:v>-46.134433999999999</c:v>
                </c:pt>
                <c:pt idx="192">
                  <c:v>-44.690086000000001</c:v>
                </c:pt>
                <c:pt idx="193">
                  <c:v>-42.968280999999998</c:v>
                </c:pt>
                <c:pt idx="194">
                  <c:v>-41.836784000000002</c:v>
                </c:pt>
                <c:pt idx="195">
                  <c:v>-40.810223000000001</c:v>
                </c:pt>
                <c:pt idx="196">
                  <c:v>-39.812916000000001</c:v>
                </c:pt>
                <c:pt idx="197">
                  <c:v>-39.381076999999998</c:v>
                </c:pt>
                <c:pt idx="198">
                  <c:v>-38.664062999999999</c:v>
                </c:pt>
                <c:pt idx="199">
                  <c:v>-38.508445999999999</c:v>
                </c:pt>
                <c:pt idx="200">
                  <c:v>-38.484076999999999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8-4739-B6B8-254BBBA38D8B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IF'!$R$5:$R$205</c:f>
              <c:numCache>
                <c:formatCode>General</c:formatCode>
                <c:ptCount val="201"/>
                <c:pt idx="0">
                  <c:v>-30.001958999999999</c:v>
                </c:pt>
                <c:pt idx="1">
                  <c:v>-26.751179</c:v>
                </c:pt>
                <c:pt idx="2">
                  <c:v>-25.280450999999999</c:v>
                </c:pt>
                <c:pt idx="3">
                  <c:v>-23.739336000000002</c:v>
                </c:pt>
                <c:pt idx="4">
                  <c:v>-22.561422</c:v>
                </c:pt>
                <c:pt idx="5">
                  <c:v>-21.909663999999999</c:v>
                </c:pt>
                <c:pt idx="6">
                  <c:v>-21.050819000000001</c:v>
                </c:pt>
                <c:pt idx="7">
                  <c:v>-20.941023000000001</c:v>
                </c:pt>
                <c:pt idx="8">
                  <c:v>-20.236851000000001</c:v>
                </c:pt>
                <c:pt idx="9">
                  <c:v>-19.985067000000001</c:v>
                </c:pt>
                <c:pt idx="10">
                  <c:v>-19.591066000000001</c:v>
                </c:pt>
                <c:pt idx="11">
                  <c:v>-18.726186999999999</c:v>
                </c:pt>
                <c:pt idx="12">
                  <c:v>-17.976309000000001</c:v>
                </c:pt>
                <c:pt idx="13">
                  <c:v>-17.081033999999999</c:v>
                </c:pt>
                <c:pt idx="14">
                  <c:v>-16.101171000000001</c:v>
                </c:pt>
                <c:pt idx="15">
                  <c:v>-15.044435999999999</c:v>
                </c:pt>
                <c:pt idx="16">
                  <c:v>-14.318155000000001</c:v>
                </c:pt>
                <c:pt idx="17">
                  <c:v>-13.285966</c:v>
                </c:pt>
                <c:pt idx="18">
                  <c:v>-12.320731</c:v>
                </c:pt>
                <c:pt idx="19">
                  <c:v>-11.574866</c:v>
                </c:pt>
                <c:pt idx="20">
                  <c:v>-10.851414</c:v>
                </c:pt>
                <c:pt idx="21">
                  <c:v>-10.151225999999999</c:v>
                </c:pt>
                <c:pt idx="22">
                  <c:v>-9.6470193999999996</c:v>
                </c:pt>
                <c:pt idx="23">
                  <c:v>-9.1753101000000008</c:v>
                </c:pt>
                <c:pt idx="24">
                  <c:v>-8.8957595999999999</c:v>
                </c:pt>
                <c:pt idx="25">
                  <c:v>-8.4760027000000004</c:v>
                </c:pt>
                <c:pt idx="26">
                  <c:v>-8.1940717999999997</c:v>
                </c:pt>
                <c:pt idx="27">
                  <c:v>-7.9134301999999996</c:v>
                </c:pt>
                <c:pt idx="28">
                  <c:v>-7.7752194000000001</c:v>
                </c:pt>
                <c:pt idx="29">
                  <c:v>-7.6344098999999996</c:v>
                </c:pt>
                <c:pt idx="30">
                  <c:v>-7.5519170999999998</c:v>
                </c:pt>
                <c:pt idx="31">
                  <c:v>-7.4892664</c:v>
                </c:pt>
                <c:pt idx="32">
                  <c:v>-7.5513053000000001</c:v>
                </c:pt>
                <c:pt idx="33">
                  <c:v>-7.5596299</c:v>
                </c:pt>
                <c:pt idx="34">
                  <c:v>-7.5912303999999997</c:v>
                </c:pt>
                <c:pt idx="35">
                  <c:v>-7.5809449999999998</c:v>
                </c:pt>
                <c:pt idx="36">
                  <c:v>-7.5783810999999996</c:v>
                </c:pt>
                <c:pt idx="37">
                  <c:v>-7.5955104999999996</c:v>
                </c:pt>
                <c:pt idx="38">
                  <c:v>-7.6009130000000003</c:v>
                </c:pt>
                <c:pt idx="39">
                  <c:v>-7.5467738999999998</c:v>
                </c:pt>
                <c:pt idx="40">
                  <c:v>-7.5657363000000002</c:v>
                </c:pt>
                <c:pt idx="41">
                  <c:v>-7.5268068000000001</c:v>
                </c:pt>
                <c:pt idx="42">
                  <c:v>-7.6979693999999999</c:v>
                </c:pt>
                <c:pt idx="43">
                  <c:v>-7.8227719999999996</c:v>
                </c:pt>
                <c:pt idx="44">
                  <c:v>-7.8301949999999998</c:v>
                </c:pt>
                <c:pt idx="45">
                  <c:v>-7.7652916999999997</c:v>
                </c:pt>
                <c:pt idx="46">
                  <c:v>-7.8004813000000004</c:v>
                </c:pt>
                <c:pt idx="47">
                  <c:v>-7.8178973000000003</c:v>
                </c:pt>
                <c:pt idx="48">
                  <c:v>-7.9209832999999996</c:v>
                </c:pt>
                <c:pt idx="49">
                  <c:v>-8.0321292999999994</c:v>
                </c:pt>
                <c:pt idx="50">
                  <c:v>-8.1188736000000006</c:v>
                </c:pt>
                <c:pt idx="51">
                  <c:v>-8.1768742000000003</c:v>
                </c:pt>
                <c:pt idx="52">
                  <c:v>-8.2872515</c:v>
                </c:pt>
                <c:pt idx="53">
                  <c:v>-8.4131069000000007</c:v>
                </c:pt>
                <c:pt idx="54">
                  <c:v>-8.5563087000000007</c:v>
                </c:pt>
                <c:pt idx="55">
                  <c:v>-8.6715058999999997</c:v>
                </c:pt>
                <c:pt idx="56">
                  <c:v>-8.7404737000000008</c:v>
                </c:pt>
                <c:pt idx="57">
                  <c:v>-8.8545780000000001</c:v>
                </c:pt>
                <c:pt idx="58">
                  <c:v>-8.9517746000000002</c:v>
                </c:pt>
                <c:pt idx="59">
                  <c:v>-9.0769204999999999</c:v>
                </c:pt>
                <c:pt idx="60">
                  <c:v>-9.0657443999999998</c:v>
                </c:pt>
                <c:pt idx="61">
                  <c:v>-9.1898660999999997</c:v>
                </c:pt>
                <c:pt idx="62">
                  <c:v>-9.3085851999999996</c:v>
                </c:pt>
                <c:pt idx="63">
                  <c:v>-9.3195391000000001</c:v>
                </c:pt>
                <c:pt idx="64">
                  <c:v>-9.3561105999999992</c:v>
                </c:pt>
                <c:pt idx="65">
                  <c:v>-9.4194069000000002</c:v>
                </c:pt>
                <c:pt idx="66">
                  <c:v>-9.5074290999999995</c:v>
                </c:pt>
                <c:pt idx="67">
                  <c:v>-9.5528134999999992</c:v>
                </c:pt>
                <c:pt idx="68">
                  <c:v>-9.5066594999999996</c:v>
                </c:pt>
                <c:pt idx="69">
                  <c:v>-9.5686712000000007</c:v>
                </c:pt>
                <c:pt idx="70">
                  <c:v>-9.6312628</c:v>
                </c:pt>
                <c:pt idx="71">
                  <c:v>-9.5992402999999999</c:v>
                </c:pt>
                <c:pt idx="72">
                  <c:v>-9.6879854000000005</c:v>
                </c:pt>
                <c:pt idx="73">
                  <c:v>-9.6558112999999999</c:v>
                </c:pt>
                <c:pt idx="74">
                  <c:v>-9.6272335000000009</c:v>
                </c:pt>
                <c:pt idx="75">
                  <c:v>-9.6348085000000001</c:v>
                </c:pt>
                <c:pt idx="76">
                  <c:v>-9.6890286999999997</c:v>
                </c:pt>
                <c:pt idx="77">
                  <c:v>-9.6452197999999996</c:v>
                </c:pt>
                <c:pt idx="78">
                  <c:v>-9.6227608</c:v>
                </c:pt>
                <c:pt idx="79">
                  <c:v>-9.7233924999999992</c:v>
                </c:pt>
                <c:pt idx="80">
                  <c:v>-9.6659459999999999</c:v>
                </c:pt>
                <c:pt idx="81">
                  <c:v>-9.7076110999999994</c:v>
                </c:pt>
                <c:pt idx="82">
                  <c:v>-9.7644357999999993</c:v>
                </c:pt>
                <c:pt idx="83">
                  <c:v>-9.6486701999999998</c:v>
                </c:pt>
                <c:pt idx="84">
                  <c:v>-9.6729144999999992</c:v>
                </c:pt>
                <c:pt idx="85">
                  <c:v>-9.6047934999999995</c:v>
                </c:pt>
                <c:pt idx="86">
                  <c:v>-9.5309142999999992</c:v>
                </c:pt>
                <c:pt idx="87">
                  <c:v>-9.5372257000000005</c:v>
                </c:pt>
                <c:pt idx="88">
                  <c:v>-9.5451536000000008</c:v>
                </c:pt>
                <c:pt idx="89">
                  <c:v>-9.4421844000000004</c:v>
                </c:pt>
                <c:pt idx="90">
                  <c:v>-9.5511599</c:v>
                </c:pt>
                <c:pt idx="91">
                  <c:v>-9.5599936999999997</c:v>
                </c:pt>
                <c:pt idx="92">
                  <c:v>-9.698245</c:v>
                </c:pt>
                <c:pt idx="93">
                  <c:v>-9.9272069999999992</c:v>
                </c:pt>
                <c:pt idx="94">
                  <c:v>-9.9557713999999997</c:v>
                </c:pt>
                <c:pt idx="95">
                  <c:v>-10.263591999999999</c:v>
                </c:pt>
                <c:pt idx="96">
                  <c:v>-10.375196000000001</c:v>
                </c:pt>
                <c:pt idx="97">
                  <c:v>-10.538026</c:v>
                </c:pt>
                <c:pt idx="98">
                  <c:v>-10.636896999999999</c:v>
                </c:pt>
                <c:pt idx="99">
                  <c:v>-10.869228</c:v>
                </c:pt>
                <c:pt idx="100">
                  <c:v>-10.942843999999999</c:v>
                </c:pt>
                <c:pt idx="101">
                  <c:v>-10.928333</c:v>
                </c:pt>
                <c:pt idx="102">
                  <c:v>-11.136058999999999</c:v>
                </c:pt>
                <c:pt idx="103">
                  <c:v>-10.974183</c:v>
                </c:pt>
                <c:pt idx="104">
                  <c:v>-11.010168999999999</c:v>
                </c:pt>
                <c:pt idx="105">
                  <c:v>-11.101203999999999</c:v>
                </c:pt>
                <c:pt idx="106">
                  <c:v>-10.902213</c:v>
                </c:pt>
                <c:pt idx="107">
                  <c:v>-10.937878</c:v>
                </c:pt>
                <c:pt idx="108">
                  <c:v>-10.862365</c:v>
                </c:pt>
                <c:pt idx="109">
                  <c:v>-10.628904</c:v>
                </c:pt>
                <c:pt idx="110">
                  <c:v>-10.750313999999999</c:v>
                </c:pt>
                <c:pt idx="111">
                  <c:v>-10.688204000000001</c:v>
                </c:pt>
                <c:pt idx="112">
                  <c:v>-10.746613999999999</c:v>
                </c:pt>
                <c:pt idx="113">
                  <c:v>-10.676202</c:v>
                </c:pt>
                <c:pt idx="114">
                  <c:v>-10.699149999999999</c:v>
                </c:pt>
                <c:pt idx="115">
                  <c:v>-10.781404</c:v>
                </c:pt>
                <c:pt idx="116">
                  <c:v>-10.553901</c:v>
                </c:pt>
                <c:pt idx="117">
                  <c:v>-10.701460000000001</c:v>
                </c:pt>
                <c:pt idx="118">
                  <c:v>-10.732196999999999</c:v>
                </c:pt>
                <c:pt idx="119">
                  <c:v>-10.725517</c:v>
                </c:pt>
                <c:pt idx="120">
                  <c:v>-10.787834999999999</c:v>
                </c:pt>
                <c:pt idx="121">
                  <c:v>-10.763854</c:v>
                </c:pt>
                <c:pt idx="122">
                  <c:v>-10.819573</c:v>
                </c:pt>
                <c:pt idx="123">
                  <c:v>-10.858010999999999</c:v>
                </c:pt>
                <c:pt idx="124">
                  <c:v>-10.931751999999999</c:v>
                </c:pt>
                <c:pt idx="125">
                  <c:v>-10.991261</c:v>
                </c:pt>
                <c:pt idx="126">
                  <c:v>-10.915381999999999</c:v>
                </c:pt>
                <c:pt idx="127">
                  <c:v>-10.983314</c:v>
                </c:pt>
                <c:pt idx="128">
                  <c:v>-11.011141</c:v>
                </c:pt>
                <c:pt idx="129">
                  <c:v>-11.070282000000001</c:v>
                </c:pt>
                <c:pt idx="130">
                  <c:v>-11.060302999999999</c:v>
                </c:pt>
                <c:pt idx="131">
                  <c:v>-11.030277</c:v>
                </c:pt>
                <c:pt idx="132">
                  <c:v>-11.103456</c:v>
                </c:pt>
                <c:pt idx="133">
                  <c:v>-11.192235999999999</c:v>
                </c:pt>
                <c:pt idx="134">
                  <c:v>-11.144444</c:v>
                </c:pt>
                <c:pt idx="135">
                  <c:v>-11.401052</c:v>
                </c:pt>
                <c:pt idx="136">
                  <c:v>-11.481419000000001</c:v>
                </c:pt>
                <c:pt idx="137">
                  <c:v>-11.524462</c:v>
                </c:pt>
                <c:pt idx="138">
                  <c:v>-11.847460999999999</c:v>
                </c:pt>
                <c:pt idx="139">
                  <c:v>-11.875187</c:v>
                </c:pt>
                <c:pt idx="140">
                  <c:v>-12.017478000000001</c:v>
                </c:pt>
                <c:pt idx="141">
                  <c:v>-12.102261</c:v>
                </c:pt>
                <c:pt idx="142">
                  <c:v>-14.085138000000001</c:v>
                </c:pt>
                <c:pt idx="143">
                  <c:v>-15.970855999999999</c:v>
                </c:pt>
                <c:pt idx="144">
                  <c:v>-15.401565</c:v>
                </c:pt>
                <c:pt idx="145">
                  <c:v>-23.720842000000001</c:v>
                </c:pt>
                <c:pt idx="146">
                  <c:v>-30.588512000000001</c:v>
                </c:pt>
                <c:pt idx="147">
                  <c:v>-32.4039</c:v>
                </c:pt>
                <c:pt idx="148">
                  <c:v>-33.925086999999998</c:v>
                </c:pt>
                <c:pt idx="149">
                  <c:v>-34.38776</c:v>
                </c:pt>
                <c:pt idx="150">
                  <c:v>-34.701000000000001</c:v>
                </c:pt>
                <c:pt idx="151">
                  <c:v>-35.733288000000002</c:v>
                </c:pt>
                <c:pt idx="152">
                  <c:v>-36.866886000000001</c:v>
                </c:pt>
                <c:pt idx="153">
                  <c:v>-37.498736999999998</c:v>
                </c:pt>
                <c:pt idx="154">
                  <c:v>-38.231636000000002</c:v>
                </c:pt>
                <c:pt idx="155">
                  <c:v>-39.077235999999999</c:v>
                </c:pt>
                <c:pt idx="156">
                  <c:v>-39.302878999999997</c:v>
                </c:pt>
                <c:pt idx="157">
                  <c:v>-39.066349000000002</c:v>
                </c:pt>
                <c:pt idx="158">
                  <c:v>-40.014805000000003</c:v>
                </c:pt>
                <c:pt idx="159">
                  <c:v>-40.311047000000002</c:v>
                </c:pt>
                <c:pt idx="160">
                  <c:v>-39.311230000000002</c:v>
                </c:pt>
                <c:pt idx="161">
                  <c:v>-38.712662000000002</c:v>
                </c:pt>
                <c:pt idx="162">
                  <c:v>-38.41357</c:v>
                </c:pt>
                <c:pt idx="163">
                  <c:v>-37.518386999999997</c:v>
                </c:pt>
                <c:pt idx="164">
                  <c:v>-36.806640999999999</c:v>
                </c:pt>
                <c:pt idx="165">
                  <c:v>-35.825049999999997</c:v>
                </c:pt>
                <c:pt idx="166">
                  <c:v>-34.380687999999999</c:v>
                </c:pt>
                <c:pt idx="167">
                  <c:v>-33.599735000000003</c:v>
                </c:pt>
                <c:pt idx="168">
                  <c:v>-32.725501999999999</c:v>
                </c:pt>
                <c:pt idx="169">
                  <c:v>-27.544788</c:v>
                </c:pt>
                <c:pt idx="170">
                  <c:v>-15.668900000000001</c:v>
                </c:pt>
                <c:pt idx="171">
                  <c:v>-13.121306000000001</c:v>
                </c:pt>
                <c:pt idx="172">
                  <c:v>-11.344500999999999</c:v>
                </c:pt>
                <c:pt idx="173">
                  <c:v>-10.744977</c:v>
                </c:pt>
                <c:pt idx="174">
                  <c:v>-10.817563</c:v>
                </c:pt>
                <c:pt idx="175">
                  <c:v>-11.005666</c:v>
                </c:pt>
                <c:pt idx="176">
                  <c:v>-11.404553</c:v>
                </c:pt>
                <c:pt idx="177">
                  <c:v>-11.75479</c:v>
                </c:pt>
                <c:pt idx="178">
                  <c:v>-12.294027</c:v>
                </c:pt>
                <c:pt idx="179">
                  <c:v>-12.951484000000001</c:v>
                </c:pt>
                <c:pt idx="180">
                  <c:v>-13.543298999999999</c:v>
                </c:pt>
                <c:pt idx="181">
                  <c:v>-13.951847000000001</c:v>
                </c:pt>
                <c:pt idx="182">
                  <c:v>-14.510723</c:v>
                </c:pt>
                <c:pt idx="183">
                  <c:v>-14.693102</c:v>
                </c:pt>
                <c:pt idx="184">
                  <c:v>-15.280234999999999</c:v>
                </c:pt>
                <c:pt idx="185">
                  <c:v>-15.775321</c:v>
                </c:pt>
                <c:pt idx="186">
                  <c:v>-16.427229000000001</c:v>
                </c:pt>
                <c:pt idx="187">
                  <c:v>-16.889434999999999</c:v>
                </c:pt>
                <c:pt idx="188">
                  <c:v>-17.363630000000001</c:v>
                </c:pt>
                <c:pt idx="189">
                  <c:v>-17.889709</c:v>
                </c:pt>
                <c:pt idx="190">
                  <c:v>-18.724142000000001</c:v>
                </c:pt>
                <c:pt idx="191">
                  <c:v>-19.603961999999999</c:v>
                </c:pt>
                <c:pt idx="192">
                  <c:v>-21.361977</c:v>
                </c:pt>
                <c:pt idx="193">
                  <c:v>-25.105761999999999</c:v>
                </c:pt>
                <c:pt idx="194">
                  <c:v>-25.480017</c:v>
                </c:pt>
                <c:pt idx="195">
                  <c:v>-30.791996000000001</c:v>
                </c:pt>
                <c:pt idx="196">
                  <c:v>-32.677452000000002</c:v>
                </c:pt>
                <c:pt idx="197">
                  <c:v>-33.573551000000002</c:v>
                </c:pt>
                <c:pt idx="198">
                  <c:v>-39.278168000000001</c:v>
                </c:pt>
                <c:pt idx="199">
                  <c:v>-40.158378999999996</c:v>
                </c:pt>
                <c:pt idx="200">
                  <c:v>-41.556731999999997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08-4739-B6B8-254BBBA38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2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1.5 GHz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5776050898395597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'CLvsLO 1.5GHz IF'!$F$2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IF'!$F$5:$F$205</c:f>
              <c:numCache>
                <c:formatCode>General</c:formatCode>
                <c:ptCount val="201"/>
                <c:pt idx="0">
                  <c:v>-53.312404999999998</c:v>
                </c:pt>
                <c:pt idx="1">
                  <c:v>-46.340038</c:v>
                </c:pt>
                <c:pt idx="2">
                  <c:v>-42.788651000000002</c:v>
                </c:pt>
                <c:pt idx="3">
                  <c:v>-38.933700999999999</c:v>
                </c:pt>
                <c:pt idx="4">
                  <c:v>-36.050179</c:v>
                </c:pt>
                <c:pt idx="5">
                  <c:v>-33.792934000000002</c:v>
                </c:pt>
                <c:pt idx="6">
                  <c:v>-31.749538000000001</c:v>
                </c:pt>
                <c:pt idx="7">
                  <c:v>-30.011063</c:v>
                </c:pt>
                <c:pt idx="8">
                  <c:v>-28.374396999999998</c:v>
                </c:pt>
                <c:pt idx="9">
                  <c:v>-26.780377999999999</c:v>
                </c:pt>
                <c:pt idx="10">
                  <c:v>-25.5989</c:v>
                </c:pt>
                <c:pt idx="11">
                  <c:v>-23.757940000000001</c:v>
                </c:pt>
                <c:pt idx="12">
                  <c:v>-21.990568</c:v>
                </c:pt>
                <c:pt idx="13">
                  <c:v>-20.342580999999999</c:v>
                </c:pt>
                <c:pt idx="14">
                  <c:v>-18.455293999999999</c:v>
                </c:pt>
                <c:pt idx="15">
                  <c:v>-16.644611000000001</c:v>
                </c:pt>
                <c:pt idx="16">
                  <c:v>-15.026825000000001</c:v>
                </c:pt>
                <c:pt idx="17">
                  <c:v>-13.220347</c:v>
                </c:pt>
                <c:pt idx="18">
                  <c:v>-11.486623</c:v>
                </c:pt>
                <c:pt idx="19">
                  <c:v>-10.156293</c:v>
                </c:pt>
                <c:pt idx="20">
                  <c:v>-8.8599796000000008</c:v>
                </c:pt>
                <c:pt idx="21">
                  <c:v>-7.8978343000000004</c:v>
                </c:pt>
                <c:pt idx="22">
                  <c:v>-7.2358298000000003</c:v>
                </c:pt>
                <c:pt idx="23">
                  <c:v>-6.8120284</c:v>
                </c:pt>
                <c:pt idx="24">
                  <c:v>-6.7005906</c:v>
                </c:pt>
                <c:pt idx="25">
                  <c:v>-6.6209683000000004</c:v>
                </c:pt>
                <c:pt idx="26">
                  <c:v>-6.8744164000000003</c:v>
                </c:pt>
                <c:pt idx="27">
                  <c:v>-6.9668283000000004</c:v>
                </c:pt>
                <c:pt idx="28">
                  <c:v>-7.1320294999999998</c:v>
                </c:pt>
                <c:pt idx="29">
                  <c:v>-7.1900567999999998</c:v>
                </c:pt>
                <c:pt idx="30">
                  <c:v>-7.3247084999999998</c:v>
                </c:pt>
                <c:pt idx="31">
                  <c:v>-7.3357739000000004</c:v>
                </c:pt>
                <c:pt idx="32">
                  <c:v>-7.4672174</c:v>
                </c:pt>
                <c:pt idx="33">
                  <c:v>-7.5433124999999999</c:v>
                </c:pt>
                <c:pt idx="34">
                  <c:v>-7.5911007000000001</c:v>
                </c:pt>
                <c:pt idx="35">
                  <c:v>-7.5950135999999997</c:v>
                </c:pt>
                <c:pt idx="36">
                  <c:v>-7.5878800999999996</c:v>
                </c:pt>
                <c:pt idx="37">
                  <c:v>-7.6772102999999996</c:v>
                </c:pt>
                <c:pt idx="38">
                  <c:v>-7.7890328999999996</c:v>
                </c:pt>
                <c:pt idx="39">
                  <c:v>-7.8646216000000004</c:v>
                </c:pt>
                <c:pt idx="40">
                  <c:v>-7.8796210000000002</c:v>
                </c:pt>
                <c:pt idx="41">
                  <c:v>-7.8545569999999998</c:v>
                </c:pt>
                <c:pt idx="42">
                  <c:v>-7.8790135000000001</c:v>
                </c:pt>
                <c:pt idx="43">
                  <c:v>-7.9145703000000003</c:v>
                </c:pt>
                <c:pt idx="44">
                  <c:v>-7.8529749000000004</c:v>
                </c:pt>
                <c:pt idx="45">
                  <c:v>-7.8147035000000002</c:v>
                </c:pt>
                <c:pt idx="46">
                  <c:v>-7.8275847000000001</c:v>
                </c:pt>
                <c:pt idx="47">
                  <c:v>-7.7449120999999996</c:v>
                </c:pt>
                <c:pt idx="48">
                  <c:v>-7.7308272999999996</c:v>
                </c:pt>
                <c:pt idx="49">
                  <c:v>-7.7143331000000002</c:v>
                </c:pt>
                <c:pt idx="50">
                  <c:v>-7.6148496000000003</c:v>
                </c:pt>
                <c:pt idx="51">
                  <c:v>-7.4611334999999999</c:v>
                </c:pt>
                <c:pt idx="52">
                  <c:v>-7.3528767000000004</c:v>
                </c:pt>
                <c:pt idx="53">
                  <c:v>-7.2866697</c:v>
                </c:pt>
                <c:pt idx="54">
                  <c:v>-7.4152255</c:v>
                </c:pt>
                <c:pt idx="55">
                  <c:v>-7.5385065000000004</c:v>
                </c:pt>
                <c:pt idx="56">
                  <c:v>-7.5965423999999997</c:v>
                </c:pt>
                <c:pt idx="57">
                  <c:v>-7.6704669000000001</c:v>
                </c:pt>
                <c:pt idx="58">
                  <c:v>-7.7332067000000002</c:v>
                </c:pt>
                <c:pt idx="59">
                  <c:v>-7.8299298000000004</c:v>
                </c:pt>
                <c:pt idx="60">
                  <c:v>-7.7493806000000003</c:v>
                </c:pt>
                <c:pt idx="61">
                  <c:v>-7.8591274999999996</c:v>
                </c:pt>
                <c:pt idx="62">
                  <c:v>-7.9768132999999999</c:v>
                </c:pt>
                <c:pt idx="63">
                  <c:v>-7.9727144000000001</c:v>
                </c:pt>
                <c:pt idx="64">
                  <c:v>-8.0302314999999993</c:v>
                </c:pt>
                <c:pt idx="65">
                  <c:v>-8.0895308999999997</c:v>
                </c:pt>
                <c:pt idx="66">
                  <c:v>-8.1904191999999991</c:v>
                </c:pt>
                <c:pt idx="67">
                  <c:v>-8.2312449999999995</c:v>
                </c:pt>
                <c:pt idx="68">
                  <c:v>-8.1738900999999995</c:v>
                </c:pt>
                <c:pt idx="69">
                  <c:v>-8.2276238999999993</c:v>
                </c:pt>
                <c:pt idx="70">
                  <c:v>-8.2778577999999996</c:v>
                </c:pt>
                <c:pt idx="71">
                  <c:v>-8.3099641999999996</c:v>
                </c:pt>
                <c:pt idx="72">
                  <c:v>-8.4112396</c:v>
                </c:pt>
                <c:pt idx="73">
                  <c:v>-8.3048152999999996</c:v>
                </c:pt>
                <c:pt idx="74">
                  <c:v>-8.2403592999999997</c:v>
                </c:pt>
                <c:pt idx="75">
                  <c:v>-8.2335758000000006</c:v>
                </c:pt>
                <c:pt idx="76">
                  <c:v>-8.3595714999999995</c:v>
                </c:pt>
                <c:pt idx="77">
                  <c:v>-8.3367643000000005</c:v>
                </c:pt>
                <c:pt idx="78">
                  <c:v>-8.3110932999999996</c:v>
                </c:pt>
                <c:pt idx="79">
                  <c:v>-8.3073978000000004</c:v>
                </c:pt>
                <c:pt idx="80">
                  <c:v>-8.3008699000000004</c:v>
                </c:pt>
                <c:pt idx="81">
                  <c:v>-8.3338356000000005</c:v>
                </c:pt>
                <c:pt idx="82">
                  <c:v>-8.3774557000000005</c:v>
                </c:pt>
                <c:pt idx="83">
                  <c:v>-8.3417721</c:v>
                </c:pt>
                <c:pt idx="84">
                  <c:v>-8.2837458000000002</c:v>
                </c:pt>
                <c:pt idx="85">
                  <c:v>-8.2413396999999993</c:v>
                </c:pt>
                <c:pt idx="86">
                  <c:v>-8.1724644000000009</c:v>
                </c:pt>
                <c:pt idx="87">
                  <c:v>-8.1939639999999994</c:v>
                </c:pt>
                <c:pt idx="88">
                  <c:v>-8.2908954999999995</c:v>
                </c:pt>
                <c:pt idx="89">
                  <c:v>-8.1803779999999993</c:v>
                </c:pt>
                <c:pt idx="90">
                  <c:v>-8.1984929999999991</c:v>
                </c:pt>
                <c:pt idx="91">
                  <c:v>-8.1755495000000007</c:v>
                </c:pt>
                <c:pt idx="92">
                  <c:v>-8.2303885999999995</c:v>
                </c:pt>
                <c:pt idx="93">
                  <c:v>-8.4175214999999994</c:v>
                </c:pt>
                <c:pt idx="94">
                  <c:v>-8.4360999999999997</c:v>
                </c:pt>
                <c:pt idx="95">
                  <c:v>-8.6204023000000003</c:v>
                </c:pt>
                <c:pt idx="96">
                  <c:v>-8.7188072000000005</c:v>
                </c:pt>
                <c:pt idx="97">
                  <c:v>-8.7522792999999997</c:v>
                </c:pt>
                <c:pt idx="98">
                  <c:v>-8.9060039999999994</c:v>
                </c:pt>
                <c:pt idx="99">
                  <c:v>-8.9628753999999997</c:v>
                </c:pt>
                <c:pt idx="100">
                  <c:v>-9.0793199999999992</c:v>
                </c:pt>
                <c:pt idx="101">
                  <c:v>-8.9777784</c:v>
                </c:pt>
                <c:pt idx="102">
                  <c:v>-9.1145010000000006</c:v>
                </c:pt>
                <c:pt idx="103">
                  <c:v>-9.0124835999999995</c:v>
                </c:pt>
                <c:pt idx="104">
                  <c:v>-8.9981766000000007</c:v>
                </c:pt>
                <c:pt idx="105">
                  <c:v>-9.1117743999999998</c:v>
                </c:pt>
                <c:pt idx="106">
                  <c:v>-8.9694900999999998</c:v>
                </c:pt>
                <c:pt idx="107">
                  <c:v>-8.9980516000000001</c:v>
                </c:pt>
                <c:pt idx="108">
                  <c:v>-9.0115814000000007</c:v>
                </c:pt>
                <c:pt idx="109">
                  <c:v>-8.7756928999999992</c:v>
                </c:pt>
                <c:pt idx="110">
                  <c:v>-8.8693542000000001</c:v>
                </c:pt>
                <c:pt idx="111">
                  <c:v>-8.8529309999999999</c:v>
                </c:pt>
                <c:pt idx="112">
                  <c:v>-8.7568312000000006</c:v>
                </c:pt>
                <c:pt idx="113">
                  <c:v>-8.6448946000000007</c:v>
                </c:pt>
                <c:pt idx="114">
                  <c:v>-8.5620069999999995</c:v>
                </c:pt>
                <c:pt idx="115">
                  <c:v>-8.5483388999999992</c:v>
                </c:pt>
                <c:pt idx="116">
                  <c:v>-8.3121861999999993</c:v>
                </c:pt>
                <c:pt idx="117">
                  <c:v>-8.4285706999999999</c:v>
                </c:pt>
                <c:pt idx="118">
                  <c:v>-8.4581814000000008</c:v>
                </c:pt>
                <c:pt idx="119">
                  <c:v>-8.4485206999999996</c:v>
                </c:pt>
                <c:pt idx="120">
                  <c:v>-8.4786290999999991</c:v>
                </c:pt>
                <c:pt idx="121">
                  <c:v>-8.4892997999999995</c:v>
                </c:pt>
                <c:pt idx="122">
                  <c:v>-8.5265570000000004</c:v>
                </c:pt>
                <c:pt idx="123">
                  <c:v>-8.5388870000000008</c:v>
                </c:pt>
                <c:pt idx="124">
                  <c:v>-8.6013002000000007</c:v>
                </c:pt>
                <c:pt idx="125">
                  <c:v>-8.6771059000000008</c:v>
                </c:pt>
                <c:pt idx="126">
                  <c:v>-8.5854491999999993</c:v>
                </c:pt>
                <c:pt idx="127">
                  <c:v>-8.6860789999999994</c:v>
                </c:pt>
                <c:pt idx="128">
                  <c:v>-8.7330112</c:v>
                </c:pt>
                <c:pt idx="129">
                  <c:v>-8.7839221999999992</c:v>
                </c:pt>
                <c:pt idx="130">
                  <c:v>-8.8143987999999993</c:v>
                </c:pt>
                <c:pt idx="131">
                  <c:v>-8.8523989000000007</c:v>
                </c:pt>
                <c:pt idx="132">
                  <c:v>-8.9145249999999994</c:v>
                </c:pt>
                <c:pt idx="133">
                  <c:v>-9.0244149999999994</c:v>
                </c:pt>
                <c:pt idx="134">
                  <c:v>-8.9385890999999997</c:v>
                </c:pt>
                <c:pt idx="135">
                  <c:v>-9.1028833000000002</c:v>
                </c:pt>
                <c:pt idx="136">
                  <c:v>-9.1242637999999996</c:v>
                </c:pt>
                <c:pt idx="137">
                  <c:v>-9.1358832999999997</c:v>
                </c:pt>
                <c:pt idx="138">
                  <c:v>-9.3577671000000002</c:v>
                </c:pt>
                <c:pt idx="139">
                  <c:v>-9.1860476000000002</c:v>
                </c:pt>
                <c:pt idx="140">
                  <c:v>-9.3522139000000006</c:v>
                </c:pt>
                <c:pt idx="141">
                  <c:v>-9.3967819000000006</c:v>
                </c:pt>
                <c:pt idx="142">
                  <c:v>-9.5085011000000002</c:v>
                </c:pt>
                <c:pt idx="143">
                  <c:v>-9.6259718000000003</c:v>
                </c:pt>
                <c:pt idx="144">
                  <c:v>-9.6280766</c:v>
                </c:pt>
                <c:pt idx="145">
                  <c:v>-9.9507121999999999</c:v>
                </c:pt>
                <c:pt idx="146">
                  <c:v>-9.9511719000000003</c:v>
                </c:pt>
                <c:pt idx="147">
                  <c:v>-10.147213000000001</c:v>
                </c:pt>
                <c:pt idx="148">
                  <c:v>-10.514416000000001</c:v>
                </c:pt>
                <c:pt idx="149">
                  <c:v>-10.750869</c:v>
                </c:pt>
                <c:pt idx="150">
                  <c:v>-10.983371999999999</c:v>
                </c:pt>
                <c:pt idx="151">
                  <c:v>-11.383607</c:v>
                </c:pt>
                <c:pt idx="152">
                  <c:v>-11.866102</c:v>
                </c:pt>
                <c:pt idx="153">
                  <c:v>-12.249802000000001</c:v>
                </c:pt>
                <c:pt idx="154">
                  <c:v>-12.689321</c:v>
                </c:pt>
                <c:pt idx="155">
                  <c:v>-13.151434999999999</c:v>
                </c:pt>
                <c:pt idx="156">
                  <c:v>-13.618190999999999</c:v>
                </c:pt>
                <c:pt idx="157">
                  <c:v>-14.190416000000001</c:v>
                </c:pt>
                <c:pt idx="158">
                  <c:v>-14.751965999999999</c:v>
                </c:pt>
                <c:pt idx="159">
                  <c:v>-15.348839999999999</c:v>
                </c:pt>
                <c:pt idx="160">
                  <c:v>-16.015402000000002</c:v>
                </c:pt>
                <c:pt idx="161">
                  <c:v>-16.651308</c:v>
                </c:pt>
                <c:pt idx="162">
                  <c:v>-17.479191</c:v>
                </c:pt>
                <c:pt idx="163">
                  <c:v>-18.488057999999999</c:v>
                </c:pt>
                <c:pt idx="164">
                  <c:v>-19.475888999999999</c:v>
                </c:pt>
                <c:pt idx="165">
                  <c:v>-20.507733999999999</c:v>
                </c:pt>
                <c:pt idx="166">
                  <c:v>-20.942132999999998</c:v>
                </c:pt>
                <c:pt idx="167">
                  <c:v>-21.282222999999998</c:v>
                </c:pt>
                <c:pt idx="168">
                  <c:v>-22.011876999999998</c:v>
                </c:pt>
                <c:pt idx="169">
                  <c:v>-22.747105000000001</c:v>
                </c:pt>
                <c:pt idx="170">
                  <c:v>-23.527080999999999</c:v>
                </c:pt>
                <c:pt idx="171">
                  <c:v>-24.160678999999998</c:v>
                </c:pt>
                <c:pt idx="172">
                  <c:v>-25.522068000000001</c:v>
                </c:pt>
                <c:pt idx="173">
                  <c:v>-27.162966000000001</c:v>
                </c:pt>
                <c:pt idx="174">
                  <c:v>-28.179893</c:v>
                </c:pt>
                <c:pt idx="175">
                  <c:v>-30.526599999999998</c:v>
                </c:pt>
                <c:pt idx="176">
                  <c:v>-37.105193999999997</c:v>
                </c:pt>
                <c:pt idx="177">
                  <c:v>-44.298084000000003</c:v>
                </c:pt>
                <c:pt idx="178">
                  <c:v>-49.561900999999999</c:v>
                </c:pt>
                <c:pt idx="179">
                  <c:v>-50.666321000000003</c:v>
                </c:pt>
                <c:pt idx="180">
                  <c:v>-51.431561000000002</c:v>
                </c:pt>
                <c:pt idx="181">
                  <c:v>-52.164901999999998</c:v>
                </c:pt>
                <c:pt idx="182">
                  <c:v>-52.971736999999997</c:v>
                </c:pt>
                <c:pt idx="183">
                  <c:v>-53.072094</c:v>
                </c:pt>
                <c:pt idx="184">
                  <c:v>-53.410339</c:v>
                </c:pt>
                <c:pt idx="185">
                  <c:v>-53.756492999999999</c:v>
                </c:pt>
                <c:pt idx="186">
                  <c:v>-52.377524999999999</c:v>
                </c:pt>
                <c:pt idx="187">
                  <c:v>-51.340946000000002</c:v>
                </c:pt>
                <c:pt idx="188">
                  <c:v>-50.768692000000001</c:v>
                </c:pt>
                <c:pt idx="189">
                  <c:v>-48.756500000000003</c:v>
                </c:pt>
                <c:pt idx="190">
                  <c:v>-47.287745999999999</c:v>
                </c:pt>
                <c:pt idx="191">
                  <c:v>-46.134433999999999</c:v>
                </c:pt>
                <c:pt idx="192">
                  <c:v>-44.690086000000001</c:v>
                </c:pt>
                <c:pt idx="193">
                  <c:v>-42.968280999999998</c:v>
                </c:pt>
                <c:pt idx="194">
                  <c:v>-41.836784000000002</c:v>
                </c:pt>
                <c:pt idx="195">
                  <c:v>-40.810223000000001</c:v>
                </c:pt>
                <c:pt idx="196">
                  <c:v>-39.812916000000001</c:v>
                </c:pt>
                <c:pt idx="197">
                  <c:v>-39.381076999999998</c:v>
                </c:pt>
                <c:pt idx="198">
                  <c:v>-38.664062999999999</c:v>
                </c:pt>
                <c:pt idx="199">
                  <c:v>-38.508445999999999</c:v>
                </c:pt>
                <c:pt idx="200">
                  <c:v>-38.484076999999999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6-4AB0-A5E5-98B85A893FCA}"/>
            </c:ext>
          </c:extLst>
        </c:ser>
        <c:ser>
          <c:idx val="2"/>
          <c:order val="1"/>
          <c:tx>
            <c:strRef>
              <c:f>'CLvsLO 1.5GHz IF'!$G$2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IF'!$G$5:$G$205</c:f>
              <c:numCache>
                <c:formatCode>General</c:formatCode>
                <c:ptCount val="201"/>
                <c:pt idx="0">
                  <c:v>-53.729897000000001</c:v>
                </c:pt>
                <c:pt idx="1">
                  <c:v>-47.138325000000002</c:v>
                </c:pt>
                <c:pt idx="2">
                  <c:v>-43.131393000000003</c:v>
                </c:pt>
                <c:pt idx="3">
                  <c:v>-39.293503000000001</c:v>
                </c:pt>
                <c:pt idx="4">
                  <c:v>-36.310760000000002</c:v>
                </c:pt>
                <c:pt idx="5">
                  <c:v>-34.111671000000001</c:v>
                </c:pt>
                <c:pt idx="6">
                  <c:v>-32.010216</c:v>
                </c:pt>
                <c:pt idx="7">
                  <c:v>-30.380371</c:v>
                </c:pt>
                <c:pt idx="8">
                  <c:v>-28.768485999999999</c:v>
                </c:pt>
                <c:pt idx="9">
                  <c:v>-27.361315000000001</c:v>
                </c:pt>
                <c:pt idx="10">
                  <c:v>-26.316572000000001</c:v>
                </c:pt>
                <c:pt idx="11">
                  <c:v>-24.472829999999998</c:v>
                </c:pt>
                <c:pt idx="12">
                  <c:v>-22.773814999999999</c:v>
                </c:pt>
                <c:pt idx="13">
                  <c:v>-21.05134</c:v>
                </c:pt>
                <c:pt idx="14">
                  <c:v>-19.238865000000001</c:v>
                </c:pt>
                <c:pt idx="15">
                  <c:v>-17.285118000000001</c:v>
                </c:pt>
                <c:pt idx="16">
                  <c:v>-15.648270999999999</c:v>
                </c:pt>
                <c:pt idx="17">
                  <c:v>-13.756790000000001</c:v>
                </c:pt>
                <c:pt idx="18">
                  <c:v>-11.949232</c:v>
                </c:pt>
                <c:pt idx="19">
                  <c:v>-10.554368999999999</c:v>
                </c:pt>
                <c:pt idx="20">
                  <c:v>-9.1428528</c:v>
                </c:pt>
                <c:pt idx="21">
                  <c:v>-8.0650262999999995</c:v>
                </c:pt>
                <c:pt idx="22">
                  <c:v>-7.2742013999999999</c:v>
                </c:pt>
                <c:pt idx="23">
                  <c:v>-6.8497601000000001</c:v>
                </c:pt>
                <c:pt idx="24">
                  <c:v>-6.7199439999999999</c:v>
                </c:pt>
                <c:pt idx="25">
                  <c:v>-6.6691976000000004</c:v>
                </c:pt>
                <c:pt idx="26">
                  <c:v>-6.9401655</c:v>
                </c:pt>
                <c:pt idx="27">
                  <c:v>-7.0248599</c:v>
                </c:pt>
                <c:pt idx="28">
                  <c:v>-7.1687031000000001</c:v>
                </c:pt>
                <c:pt idx="29">
                  <c:v>-7.1709269999999998</c:v>
                </c:pt>
                <c:pt idx="30">
                  <c:v>-7.3250184000000003</c:v>
                </c:pt>
                <c:pt idx="31">
                  <c:v>-7.3719621000000002</c:v>
                </c:pt>
                <c:pt idx="32">
                  <c:v>-7.5657797000000002</c:v>
                </c:pt>
                <c:pt idx="33">
                  <c:v>-7.6618886000000002</c:v>
                </c:pt>
                <c:pt idx="34">
                  <c:v>-7.6846347000000002</c:v>
                </c:pt>
                <c:pt idx="35">
                  <c:v>-7.6628828000000002</c:v>
                </c:pt>
                <c:pt idx="36">
                  <c:v>-7.6939143999999997</c:v>
                </c:pt>
                <c:pt idx="37">
                  <c:v>-7.7950077000000002</c:v>
                </c:pt>
                <c:pt idx="38">
                  <c:v>-7.9056230000000003</c:v>
                </c:pt>
                <c:pt idx="39">
                  <c:v>-7.9512466999999996</c:v>
                </c:pt>
                <c:pt idx="40">
                  <c:v>-7.9295483000000004</c:v>
                </c:pt>
                <c:pt idx="41">
                  <c:v>-7.8557968000000002</c:v>
                </c:pt>
                <c:pt idx="42">
                  <c:v>-7.8365412000000001</c:v>
                </c:pt>
                <c:pt idx="43">
                  <c:v>-7.8709679000000001</c:v>
                </c:pt>
                <c:pt idx="44">
                  <c:v>-7.7869719999999996</c:v>
                </c:pt>
                <c:pt idx="45">
                  <c:v>-7.7369846999999998</c:v>
                </c:pt>
                <c:pt idx="46">
                  <c:v>-7.7430849000000004</c:v>
                </c:pt>
                <c:pt idx="47">
                  <c:v>-7.6783127999999996</c:v>
                </c:pt>
                <c:pt idx="48">
                  <c:v>-7.7027235000000003</c:v>
                </c:pt>
                <c:pt idx="49">
                  <c:v>-7.6772717999999998</c:v>
                </c:pt>
                <c:pt idx="50">
                  <c:v>-7.5954676000000001</c:v>
                </c:pt>
                <c:pt idx="51">
                  <c:v>-7.4667120000000002</c:v>
                </c:pt>
                <c:pt idx="52">
                  <c:v>-7.3760624000000004</c:v>
                </c:pt>
                <c:pt idx="53">
                  <c:v>-7.3998283999999996</c:v>
                </c:pt>
                <c:pt idx="54">
                  <c:v>-7.6498337000000003</c:v>
                </c:pt>
                <c:pt idx="55">
                  <c:v>-7.8025551000000002</c:v>
                </c:pt>
                <c:pt idx="56">
                  <c:v>-7.8359747000000004</c:v>
                </c:pt>
                <c:pt idx="57">
                  <c:v>-7.8767671999999997</c:v>
                </c:pt>
                <c:pt idx="58">
                  <c:v>-7.9387673999999997</c:v>
                </c:pt>
                <c:pt idx="59">
                  <c:v>-8.0677195000000008</c:v>
                </c:pt>
                <c:pt idx="60">
                  <c:v>-8.0210629000000004</c:v>
                </c:pt>
                <c:pt idx="61">
                  <c:v>-8.1662225999999993</c:v>
                </c:pt>
                <c:pt idx="62">
                  <c:v>-8.2696743000000001</c:v>
                </c:pt>
                <c:pt idx="63">
                  <c:v>-8.2395133999999999</c:v>
                </c:pt>
                <c:pt idx="64">
                  <c:v>-8.2893332999999991</c:v>
                </c:pt>
                <c:pt idx="65">
                  <c:v>-8.3365211000000006</c:v>
                </c:pt>
                <c:pt idx="66">
                  <c:v>-8.4379082000000007</c:v>
                </c:pt>
                <c:pt idx="67">
                  <c:v>-8.4679918000000001</c:v>
                </c:pt>
                <c:pt idx="68">
                  <c:v>-8.3684702000000009</c:v>
                </c:pt>
                <c:pt idx="69">
                  <c:v>-8.4012317999999997</c:v>
                </c:pt>
                <c:pt idx="70">
                  <c:v>-8.4469814000000003</c:v>
                </c:pt>
                <c:pt idx="71">
                  <c:v>-8.4897118000000003</c:v>
                </c:pt>
                <c:pt idx="72">
                  <c:v>-8.6138124000000005</c:v>
                </c:pt>
                <c:pt idx="73">
                  <c:v>-8.4890404000000004</c:v>
                </c:pt>
                <c:pt idx="74">
                  <c:v>-8.3834867000000006</c:v>
                </c:pt>
                <c:pt idx="75">
                  <c:v>-8.3840102999999999</c:v>
                </c:pt>
                <c:pt idx="76">
                  <c:v>-8.5259427999999993</c:v>
                </c:pt>
                <c:pt idx="77">
                  <c:v>-8.5031528000000005</c:v>
                </c:pt>
                <c:pt idx="78">
                  <c:v>-8.4778509</c:v>
                </c:pt>
                <c:pt idx="79">
                  <c:v>-8.4383955000000004</c:v>
                </c:pt>
                <c:pt idx="80">
                  <c:v>-8.4131765000000005</c:v>
                </c:pt>
                <c:pt idx="81">
                  <c:v>-8.4303799000000001</c:v>
                </c:pt>
                <c:pt idx="82">
                  <c:v>-8.4659060999999998</c:v>
                </c:pt>
                <c:pt idx="83">
                  <c:v>-8.4159193000000005</c:v>
                </c:pt>
                <c:pt idx="84">
                  <c:v>-8.3279046999999995</c:v>
                </c:pt>
                <c:pt idx="85">
                  <c:v>-8.3008422999999993</c:v>
                </c:pt>
                <c:pt idx="86">
                  <c:v>-8.2379979999999993</c:v>
                </c:pt>
                <c:pt idx="87">
                  <c:v>-8.2889814000000008</c:v>
                </c:pt>
                <c:pt idx="88">
                  <c:v>-8.4248227999999994</c:v>
                </c:pt>
                <c:pt idx="89">
                  <c:v>-8.3497553</c:v>
                </c:pt>
                <c:pt idx="90">
                  <c:v>-8.3406210000000005</c:v>
                </c:pt>
                <c:pt idx="91">
                  <c:v>-8.3600063000000002</c:v>
                </c:pt>
                <c:pt idx="92">
                  <c:v>-8.5054607000000004</c:v>
                </c:pt>
                <c:pt idx="93">
                  <c:v>-8.7536640000000006</c:v>
                </c:pt>
                <c:pt idx="94">
                  <c:v>-8.8064899000000008</c:v>
                </c:pt>
                <c:pt idx="95">
                  <c:v>-9.0301446999999992</c:v>
                </c:pt>
                <c:pt idx="96">
                  <c:v>-9.1471891000000003</c:v>
                </c:pt>
                <c:pt idx="97">
                  <c:v>-9.1692514000000003</c:v>
                </c:pt>
                <c:pt idx="98">
                  <c:v>-9.3613166999999997</c:v>
                </c:pt>
                <c:pt idx="99">
                  <c:v>-9.4321965999999993</c:v>
                </c:pt>
                <c:pt idx="100">
                  <c:v>-9.5288649000000003</c:v>
                </c:pt>
                <c:pt idx="101">
                  <c:v>-9.4317732000000003</c:v>
                </c:pt>
                <c:pt idx="102">
                  <c:v>-9.5461807000000007</c:v>
                </c:pt>
                <c:pt idx="103">
                  <c:v>-9.3999825000000001</c:v>
                </c:pt>
                <c:pt idx="104">
                  <c:v>-9.3556833000000008</c:v>
                </c:pt>
                <c:pt idx="105">
                  <c:v>-9.5247107</c:v>
                </c:pt>
                <c:pt idx="106">
                  <c:v>-9.3627167</c:v>
                </c:pt>
                <c:pt idx="107">
                  <c:v>-9.3429546000000006</c:v>
                </c:pt>
                <c:pt idx="108">
                  <c:v>-9.3536433999999993</c:v>
                </c:pt>
                <c:pt idx="109">
                  <c:v>-9.0482396999999999</c:v>
                </c:pt>
                <c:pt idx="110">
                  <c:v>-9.1062822000000008</c:v>
                </c:pt>
                <c:pt idx="111">
                  <c:v>-9.0874690999999999</c:v>
                </c:pt>
                <c:pt idx="112">
                  <c:v>-8.9661322000000006</c:v>
                </c:pt>
                <c:pt idx="113">
                  <c:v>-8.8231839999999995</c:v>
                </c:pt>
                <c:pt idx="114">
                  <c:v>-8.7727231999999997</c:v>
                </c:pt>
                <c:pt idx="115">
                  <c:v>-8.7855004999999995</c:v>
                </c:pt>
                <c:pt idx="116">
                  <c:v>-8.5920944000000006</c:v>
                </c:pt>
                <c:pt idx="117">
                  <c:v>-8.7536220999999994</c:v>
                </c:pt>
                <c:pt idx="118">
                  <c:v>-8.8089724</c:v>
                </c:pt>
                <c:pt idx="119">
                  <c:v>-8.7745055999999995</c:v>
                </c:pt>
                <c:pt idx="120">
                  <c:v>-8.8181504999999998</c:v>
                </c:pt>
                <c:pt idx="121">
                  <c:v>-8.8487434</c:v>
                </c:pt>
                <c:pt idx="122">
                  <c:v>-8.8699179000000008</c:v>
                </c:pt>
                <c:pt idx="123">
                  <c:v>-8.8629970999999994</c:v>
                </c:pt>
                <c:pt idx="124">
                  <c:v>-8.9152793999999993</c:v>
                </c:pt>
                <c:pt idx="125">
                  <c:v>-8.9762526000000005</c:v>
                </c:pt>
                <c:pt idx="126">
                  <c:v>-8.8599806000000001</c:v>
                </c:pt>
                <c:pt idx="127">
                  <c:v>-8.9437551000000006</c:v>
                </c:pt>
                <c:pt idx="128">
                  <c:v>-8.9639434999999992</c:v>
                </c:pt>
                <c:pt idx="129">
                  <c:v>-8.9675130999999997</c:v>
                </c:pt>
                <c:pt idx="130">
                  <c:v>-8.9801406999999998</c:v>
                </c:pt>
                <c:pt idx="131">
                  <c:v>-8.9948349000000007</c:v>
                </c:pt>
                <c:pt idx="132">
                  <c:v>-9.0150889999999997</c:v>
                </c:pt>
                <c:pt idx="133">
                  <c:v>-9.1092834000000007</c:v>
                </c:pt>
                <c:pt idx="134">
                  <c:v>-8.9848622999999996</c:v>
                </c:pt>
                <c:pt idx="135">
                  <c:v>-9.1280909000000001</c:v>
                </c:pt>
                <c:pt idx="136">
                  <c:v>-9.1439266000000003</c:v>
                </c:pt>
                <c:pt idx="137">
                  <c:v>-9.1383343000000004</c:v>
                </c:pt>
                <c:pt idx="138">
                  <c:v>-9.3581581000000007</c:v>
                </c:pt>
                <c:pt idx="139">
                  <c:v>-9.1733875000000005</c:v>
                </c:pt>
                <c:pt idx="140">
                  <c:v>-9.3258904999999999</c:v>
                </c:pt>
                <c:pt idx="141">
                  <c:v>-9.3618450000000006</c:v>
                </c:pt>
                <c:pt idx="142">
                  <c:v>-9.4871386999999991</c:v>
                </c:pt>
                <c:pt idx="143">
                  <c:v>-9.5865411999999992</c:v>
                </c:pt>
                <c:pt idx="144">
                  <c:v>-9.5879068000000007</c:v>
                </c:pt>
                <c:pt idx="145">
                  <c:v>-9.9151191999999995</c:v>
                </c:pt>
                <c:pt idx="146">
                  <c:v>-9.9174585000000004</c:v>
                </c:pt>
                <c:pt idx="147">
                  <c:v>-10.115565999999999</c:v>
                </c:pt>
                <c:pt idx="148">
                  <c:v>-10.487451</c:v>
                </c:pt>
                <c:pt idx="149">
                  <c:v>-10.725346</c:v>
                </c:pt>
                <c:pt idx="150">
                  <c:v>-10.967912</c:v>
                </c:pt>
                <c:pt idx="151">
                  <c:v>-11.378996000000001</c:v>
                </c:pt>
                <c:pt idx="152">
                  <c:v>-11.851765</c:v>
                </c:pt>
                <c:pt idx="153">
                  <c:v>-12.260020000000001</c:v>
                </c:pt>
                <c:pt idx="154">
                  <c:v>-12.701644999999999</c:v>
                </c:pt>
                <c:pt idx="155">
                  <c:v>-13.202489</c:v>
                </c:pt>
                <c:pt idx="156">
                  <c:v>-13.727755999999999</c:v>
                </c:pt>
                <c:pt idx="157">
                  <c:v>-14.361966000000001</c:v>
                </c:pt>
                <c:pt idx="158">
                  <c:v>-14.982296</c:v>
                </c:pt>
                <c:pt idx="159">
                  <c:v>-15.739534000000001</c:v>
                </c:pt>
                <c:pt idx="160">
                  <c:v>-16.547052000000001</c:v>
                </c:pt>
                <c:pt idx="161">
                  <c:v>-17.438848</c:v>
                </c:pt>
                <c:pt idx="162">
                  <c:v>-18.783494999999998</c:v>
                </c:pt>
                <c:pt idx="163">
                  <c:v>-20.624009999999998</c:v>
                </c:pt>
                <c:pt idx="164">
                  <c:v>-21.73245</c:v>
                </c:pt>
                <c:pt idx="165">
                  <c:v>-22.619855999999999</c:v>
                </c:pt>
                <c:pt idx="166">
                  <c:v>-23.120583</c:v>
                </c:pt>
                <c:pt idx="167">
                  <c:v>-23.654613000000001</c:v>
                </c:pt>
                <c:pt idx="168">
                  <c:v>-24.312650999999999</c:v>
                </c:pt>
                <c:pt idx="169">
                  <c:v>-25.256739</c:v>
                </c:pt>
                <c:pt idx="170">
                  <c:v>-26.157322000000001</c:v>
                </c:pt>
                <c:pt idx="171">
                  <c:v>-26.917849</c:v>
                </c:pt>
                <c:pt idx="172">
                  <c:v>-28.946746999999998</c:v>
                </c:pt>
                <c:pt idx="173">
                  <c:v>-32.314498999999998</c:v>
                </c:pt>
                <c:pt idx="174">
                  <c:v>-36.209198000000001</c:v>
                </c:pt>
                <c:pt idx="175">
                  <c:v>-45.944519</c:v>
                </c:pt>
                <c:pt idx="176">
                  <c:v>-49.990650000000002</c:v>
                </c:pt>
                <c:pt idx="177">
                  <c:v>-50.721767</c:v>
                </c:pt>
                <c:pt idx="178">
                  <c:v>-52.068260000000002</c:v>
                </c:pt>
                <c:pt idx="179">
                  <c:v>-53.475470999999999</c:v>
                </c:pt>
                <c:pt idx="180">
                  <c:v>-54.156658</c:v>
                </c:pt>
                <c:pt idx="181">
                  <c:v>-54.341712999999999</c:v>
                </c:pt>
                <c:pt idx="182">
                  <c:v>-55.346851000000001</c:v>
                </c:pt>
                <c:pt idx="183">
                  <c:v>-55.433276999999997</c:v>
                </c:pt>
                <c:pt idx="184">
                  <c:v>-55.243209999999998</c:v>
                </c:pt>
                <c:pt idx="185">
                  <c:v>-54.595492999999998</c:v>
                </c:pt>
                <c:pt idx="186">
                  <c:v>-54.290554</c:v>
                </c:pt>
                <c:pt idx="187">
                  <c:v>-53.729809000000003</c:v>
                </c:pt>
                <c:pt idx="188">
                  <c:v>-53.110442999999997</c:v>
                </c:pt>
                <c:pt idx="189">
                  <c:v>-50.794018000000001</c:v>
                </c:pt>
                <c:pt idx="190">
                  <c:v>-49.061722000000003</c:v>
                </c:pt>
                <c:pt idx="191">
                  <c:v>-48.282150000000001</c:v>
                </c:pt>
                <c:pt idx="192">
                  <c:v>-46.729404000000002</c:v>
                </c:pt>
                <c:pt idx="193">
                  <c:v>-45.070628999999997</c:v>
                </c:pt>
                <c:pt idx="194">
                  <c:v>-44.013427999999998</c:v>
                </c:pt>
                <c:pt idx="195">
                  <c:v>-43.142493999999999</c:v>
                </c:pt>
                <c:pt idx="196">
                  <c:v>-42.240467000000002</c:v>
                </c:pt>
                <c:pt idx="197">
                  <c:v>-41.664757000000002</c:v>
                </c:pt>
                <c:pt idx="198">
                  <c:v>-41.259208999999998</c:v>
                </c:pt>
                <c:pt idx="199">
                  <c:v>-40.987045000000002</c:v>
                </c:pt>
                <c:pt idx="200">
                  <c:v>-41.178082000000003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56-4AB0-A5E5-98B85A893FCA}"/>
            </c:ext>
          </c:extLst>
        </c:ser>
        <c:ser>
          <c:idx val="0"/>
          <c:order val="2"/>
          <c:tx>
            <c:strRef>
              <c:f>'CLvsLO 1.5GHz IF'!$H$2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IF'!$H$5:$H$205</c:f>
              <c:numCache>
                <c:formatCode>General</c:formatCode>
                <c:ptCount val="201"/>
                <c:pt idx="0">
                  <c:v>-51.082377999999999</c:v>
                </c:pt>
                <c:pt idx="1">
                  <c:v>-48.121524999999998</c:v>
                </c:pt>
                <c:pt idx="2">
                  <c:v>-44.56427</c:v>
                </c:pt>
                <c:pt idx="3">
                  <c:v>-40.569180000000003</c:v>
                </c:pt>
                <c:pt idx="4">
                  <c:v>-37.476593000000001</c:v>
                </c:pt>
                <c:pt idx="5">
                  <c:v>-34.894806000000003</c:v>
                </c:pt>
                <c:pt idx="6">
                  <c:v>-32.817928000000002</c:v>
                </c:pt>
                <c:pt idx="7">
                  <c:v>-31.095172999999999</c:v>
                </c:pt>
                <c:pt idx="8">
                  <c:v>-29.611832</c:v>
                </c:pt>
                <c:pt idx="9">
                  <c:v>-28.176462000000001</c:v>
                </c:pt>
                <c:pt idx="10">
                  <c:v>-26.747309000000001</c:v>
                </c:pt>
                <c:pt idx="11">
                  <c:v>-25.267008000000001</c:v>
                </c:pt>
                <c:pt idx="12">
                  <c:v>-23.685248999999999</c:v>
                </c:pt>
                <c:pt idx="13">
                  <c:v>-21.890125000000001</c:v>
                </c:pt>
                <c:pt idx="14">
                  <c:v>-20.097178</c:v>
                </c:pt>
                <c:pt idx="15">
                  <c:v>-18.230806000000001</c:v>
                </c:pt>
                <c:pt idx="16">
                  <c:v>-16.338678000000002</c:v>
                </c:pt>
                <c:pt idx="17">
                  <c:v>-14.486831</c:v>
                </c:pt>
                <c:pt idx="18">
                  <c:v>-12.753104</c:v>
                </c:pt>
                <c:pt idx="19">
                  <c:v>-11.129244999999999</c:v>
                </c:pt>
                <c:pt idx="20">
                  <c:v>-9.7324962999999993</c:v>
                </c:pt>
                <c:pt idx="21">
                  <c:v>-8.6309585999999996</c:v>
                </c:pt>
                <c:pt idx="22">
                  <c:v>-7.8032360000000001</c:v>
                </c:pt>
                <c:pt idx="23">
                  <c:v>-7.2632051000000004</c:v>
                </c:pt>
                <c:pt idx="24">
                  <c:v>-7.0107293000000004</c:v>
                </c:pt>
                <c:pt idx="25">
                  <c:v>-6.9604092</c:v>
                </c:pt>
                <c:pt idx="26">
                  <c:v>-7.0183473000000003</c:v>
                </c:pt>
                <c:pt idx="27">
                  <c:v>-7.1024364999999996</c:v>
                </c:pt>
                <c:pt idx="28">
                  <c:v>-7.2259197000000004</c:v>
                </c:pt>
                <c:pt idx="29">
                  <c:v>-7.3099626999999998</c:v>
                </c:pt>
                <c:pt idx="30">
                  <c:v>-7.4110518000000001</c:v>
                </c:pt>
                <c:pt idx="31">
                  <c:v>-7.5035143</c:v>
                </c:pt>
                <c:pt idx="32">
                  <c:v>-7.5982018</c:v>
                </c:pt>
                <c:pt idx="33">
                  <c:v>-7.6517539000000001</c:v>
                </c:pt>
                <c:pt idx="34">
                  <c:v>-7.7095294000000001</c:v>
                </c:pt>
                <c:pt idx="35">
                  <c:v>-7.7515364</c:v>
                </c:pt>
                <c:pt idx="36">
                  <c:v>-7.7998433</c:v>
                </c:pt>
                <c:pt idx="37">
                  <c:v>-7.8536210000000004</c:v>
                </c:pt>
                <c:pt idx="38">
                  <c:v>-7.9008697999999997</c:v>
                </c:pt>
                <c:pt idx="39">
                  <c:v>-7.9039492999999998</c:v>
                </c:pt>
                <c:pt idx="40">
                  <c:v>-7.879283</c:v>
                </c:pt>
                <c:pt idx="41">
                  <c:v>-7.8543095999999997</c:v>
                </c:pt>
                <c:pt idx="42">
                  <c:v>-7.8269868000000002</c:v>
                </c:pt>
                <c:pt idx="43">
                  <c:v>-7.8026209</c:v>
                </c:pt>
                <c:pt idx="44">
                  <c:v>-7.8051491000000004</c:v>
                </c:pt>
                <c:pt idx="45">
                  <c:v>-7.7997160000000001</c:v>
                </c:pt>
                <c:pt idx="46">
                  <c:v>-7.7855821000000001</c:v>
                </c:pt>
                <c:pt idx="47">
                  <c:v>-7.7699008000000003</c:v>
                </c:pt>
                <c:pt idx="48">
                  <c:v>-7.7556194999999999</c:v>
                </c:pt>
                <c:pt idx="49">
                  <c:v>-7.7322702000000003</c:v>
                </c:pt>
                <c:pt idx="50">
                  <c:v>-7.7185202000000004</c:v>
                </c:pt>
                <c:pt idx="51">
                  <c:v>-7.7296829000000002</c:v>
                </c:pt>
                <c:pt idx="52">
                  <c:v>-7.8107810000000004</c:v>
                </c:pt>
                <c:pt idx="53">
                  <c:v>-7.9288154000000004</c:v>
                </c:pt>
                <c:pt idx="54">
                  <c:v>-8.0581837000000007</c:v>
                </c:pt>
                <c:pt idx="55">
                  <c:v>-8.1958970999999998</c:v>
                </c:pt>
                <c:pt idx="56">
                  <c:v>-8.3149519000000005</c:v>
                </c:pt>
                <c:pt idx="57">
                  <c:v>-8.3996525000000002</c:v>
                </c:pt>
                <c:pt idx="58">
                  <c:v>-8.4491052999999994</c:v>
                </c:pt>
                <c:pt idx="59">
                  <c:v>-8.5220728000000001</c:v>
                </c:pt>
                <c:pt idx="60">
                  <c:v>-8.5921783000000005</c:v>
                </c:pt>
                <c:pt idx="61">
                  <c:v>-8.6249579999999995</c:v>
                </c:pt>
                <c:pt idx="62">
                  <c:v>-8.6284083999999996</c:v>
                </c:pt>
                <c:pt idx="63">
                  <c:v>-8.6473931999999998</c:v>
                </c:pt>
                <c:pt idx="64">
                  <c:v>-8.6613597999999996</c:v>
                </c:pt>
                <c:pt idx="65">
                  <c:v>-8.6873255</c:v>
                </c:pt>
                <c:pt idx="66">
                  <c:v>-8.7079190999999998</c:v>
                </c:pt>
                <c:pt idx="67">
                  <c:v>-8.7233018999999992</c:v>
                </c:pt>
                <c:pt idx="68">
                  <c:v>-8.7389001999999998</c:v>
                </c:pt>
                <c:pt idx="69">
                  <c:v>-8.7446526999999996</c:v>
                </c:pt>
                <c:pt idx="70">
                  <c:v>-8.7730979999999992</c:v>
                </c:pt>
                <c:pt idx="71">
                  <c:v>-8.8098173000000006</c:v>
                </c:pt>
                <c:pt idx="72">
                  <c:v>-8.8107804999999999</c:v>
                </c:pt>
                <c:pt idx="73">
                  <c:v>-8.8105907000000006</c:v>
                </c:pt>
                <c:pt idx="74">
                  <c:v>-8.8492613000000002</c:v>
                </c:pt>
                <c:pt idx="75">
                  <c:v>-8.8526535000000006</c:v>
                </c:pt>
                <c:pt idx="76">
                  <c:v>-8.8610821000000008</c:v>
                </c:pt>
                <c:pt idx="77">
                  <c:v>-8.8923407000000001</c:v>
                </c:pt>
                <c:pt idx="78">
                  <c:v>-8.9287700999999995</c:v>
                </c:pt>
                <c:pt idx="79">
                  <c:v>-8.9093026999999996</c:v>
                </c:pt>
                <c:pt idx="80">
                  <c:v>-8.9052352999999993</c:v>
                </c:pt>
                <c:pt idx="81">
                  <c:v>-8.9121561000000007</c:v>
                </c:pt>
                <c:pt idx="82">
                  <c:v>-8.8983889000000005</c:v>
                </c:pt>
                <c:pt idx="83">
                  <c:v>-8.8969173000000001</c:v>
                </c:pt>
                <c:pt idx="84">
                  <c:v>-8.9008894000000005</c:v>
                </c:pt>
                <c:pt idx="85">
                  <c:v>-8.8868522999999993</c:v>
                </c:pt>
                <c:pt idx="86">
                  <c:v>-8.9177113000000006</c:v>
                </c:pt>
                <c:pt idx="87">
                  <c:v>-8.9822673999999996</c:v>
                </c:pt>
                <c:pt idx="88">
                  <c:v>-9.0069952000000004</c:v>
                </c:pt>
                <c:pt idx="89">
                  <c:v>-9.0329675999999992</c:v>
                </c:pt>
                <c:pt idx="90">
                  <c:v>-9.1077727999999993</c:v>
                </c:pt>
                <c:pt idx="91">
                  <c:v>-9.1994285999999992</c:v>
                </c:pt>
                <c:pt idx="92">
                  <c:v>-9.2934628000000004</c:v>
                </c:pt>
                <c:pt idx="93">
                  <c:v>-9.4538001999999999</c:v>
                </c:pt>
                <c:pt idx="94">
                  <c:v>-9.6372289999999996</c:v>
                </c:pt>
                <c:pt idx="95">
                  <c:v>-9.7679930000000006</c:v>
                </c:pt>
                <c:pt idx="96">
                  <c:v>-9.8792162000000001</c:v>
                </c:pt>
                <c:pt idx="97">
                  <c:v>-9.9986458000000002</c:v>
                </c:pt>
                <c:pt idx="98">
                  <c:v>-10.080560999999999</c:v>
                </c:pt>
                <c:pt idx="99">
                  <c:v>-10.113298</c:v>
                </c:pt>
                <c:pt idx="100">
                  <c:v>-10.17249</c:v>
                </c:pt>
                <c:pt idx="101">
                  <c:v>-10.142322999999999</c:v>
                </c:pt>
                <c:pt idx="102">
                  <c:v>-10.087081</c:v>
                </c:pt>
                <c:pt idx="103">
                  <c:v>-10.065329</c:v>
                </c:pt>
                <c:pt idx="104">
                  <c:v>-10.025176</c:v>
                </c:pt>
                <c:pt idx="105">
                  <c:v>-9.9493407999999999</c:v>
                </c:pt>
                <c:pt idx="106">
                  <c:v>-9.9318390000000001</c:v>
                </c:pt>
                <c:pt idx="107">
                  <c:v>-9.8596020000000006</c:v>
                </c:pt>
                <c:pt idx="108">
                  <c:v>-9.739357</c:v>
                </c:pt>
                <c:pt idx="109">
                  <c:v>-9.6692523999999995</c:v>
                </c:pt>
                <c:pt idx="110">
                  <c:v>-9.5943383999999998</c:v>
                </c:pt>
                <c:pt idx="111">
                  <c:v>-9.4718189000000006</c:v>
                </c:pt>
                <c:pt idx="112">
                  <c:v>-9.4126443999999996</c:v>
                </c:pt>
                <c:pt idx="113">
                  <c:v>-9.3657845999999996</c:v>
                </c:pt>
                <c:pt idx="114">
                  <c:v>-9.2783365</c:v>
                </c:pt>
                <c:pt idx="115">
                  <c:v>-9.2533139999999996</c:v>
                </c:pt>
                <c:pt idx="116">
                  <c:v>-9.2779845999999999</c:v>
                </c:pt>
                <c:pt idx="117">
                  <c:v>-9.2883940000000003</c:v>
                </c:pt>
                <c:pt idx="118">
                  <c:v>-9.2961101999999993</c:v>
                </c:pt>
                <c:pt idx="119">
                  <c:v>-9.3410253999999995</c:v>
                </c:pt>
                <c:pt idx="120">
                  <c:v>-9.3381223999999996</c:v>
                </c:pt>
                <c:pt idx="121">
                  <c:v>-9.3163918999999993</c:v>
                </c:pt>
                <c:pt idx="122">
                  <c:v>-9.3213901999999997</c:v>
                </c:pt>
                <c:pt idx="123">
                  <c:v>-9.3217993000000003</c:v>
                </c:pt>
                <c:pt idx="124">
                  <c:v>-9.2881888999999997</c:v>
                </c:pt>
                <c:pt idx="125">
                  <c:v>-9.2770308999999997</c:v>
                </c:pt>
                <c:pt idx="126">
                  <c:v>-9.2702598999999992</c:v>
                </c:pt>
                <c:pt idx="127">
                  <c:v>-9.2477502999999999</c:v>
                </c:pt>
                <c:pt idx="128">
                  <c:v>-9.2184667999999999</c:v>
                </c:pt>
                <c:pt idx="129">
                  <c:v>-9.2180157000000005</c:v>
                </c:pt>
                <c:pt idx="130">
                  <c:v>-9.2016354000000007</c:v>
                </c:pt>
                <c:pt idx="131">
                  <c:v>-9.2020453999999994</c:v>
                </c:pt>
                <c:pt idx="132">
                  <c:v>-9.1855965000000008</c:v>
                </c:pt>
                <c:pt idx="133">
                  <c:v>-9.2001638000000003</c:v>
                </c:pt>
                <c:pt idx="134">
                  <c:v>-9.2214317000000001</c:v>
                </c:pt>
                <c:pt idx="135">
                  <c:v>-9.2394409</c:v>
                </c:pt>
                <c:pt idx="136">
                  <c:v>-9.2859611999999991</c:v>
                </c:pt>
                <c:pt idx="137">
                  <c:v>-9.3208389</c:v>
                </c:pt>
                <c:pt idx="138">
                  <c:v>-9.3558502000000008</c:v>
                </c:pt>
                <c:pt idx="139">
                  <c:v>-9.3919458000000002</c:v>
                </c:pt>
                <c:pt idx="140">
                  <c:v>-9.4588566000000007</c:v>
                </c:pt>
                <c:pt idx="141">
                  <c:v>-9.5019665</c:v>
                </c:pt>
                <c:pt idx="142">
                  <c:v>-9.5788565000000006</c:v>
                </c:pt>
                <c:pt idx="143">
                  <c:v>-9.6950988999999996</c:v>
                </c:pt>
                <c:pt idx="144">
                  <c:v>-9.8097954000000005</c:v>
                </c:pt>
                <c:pt idx="145">
                  <c:v>-9.9368210000000001</c:v>
                </c:pt>
                <c:pt idx="146">
                  <c:v>-10.120265</c:v>
                </c:pt>
                <c:pt idx="147">
                  <c:v>-10.353270999999999</c:v>
                </c:pt>
                <c:pt idx="148">
                  <c:v>-10.567550000000001</c:v>
                </c:pt>
                <c:pt idx="149">
                  <c:v>-10.865519000000001</c:v>
                </c:pt>
                <c:pt idx="150">
                  <c:v>-11.219851</c:v>
                </c:pt>
                <c:pt idx="151">
                  <c:v>-11.585525000000001</c:v>
                </c:pt>
                <c:pt idx="152">
                  <c:v>-11.99826</c:v>
                </c:pt>
                <c:pt idx="153">
                  <c:v>-12.474646999999999</c:v>
                </c:pt>
                <c:pt idx="154">
                  <c:v>-12.986542999999999</c:v>
                </c:pt>
                <c:pt idx="155">
                  <c:v>-13.548247</c:v>
                </c:pt>
                <c:pt idx="156">
                  <c:v>-14.167805</c:v>
                </c:pt>
                <c:pt idx="157">
                  <c:v>-14.929373</c:v>
                </c:pt>
                <c:pt idx="158">
                  <c:v>-15.861981</c:v>
                </c:pt>
                <c:pt idx="159">
                  <c:v>-17.043716</c:v>
                </c:pt>
                <c:pt idx="160">
                  <c:v>-18.461404999999999</c:v>
                </c:pt>
                <c:pt idx="161">
                  <c:v>-20.075129</c:v>
                </c:pt>
                <c:pt idx="162">
                  <c:v>-21.635867999999999</c:v>
                </c:pt>
                <c:pt idx="163">
                  <c:v>-23.083351</c:v>
                </c:pt>
                <c:pt idx="164">
                  <c:v>-24.263248000000001</c:v>
                </c:pt>
                <c:pt idx="165">
                  <c:v>-25.252302</c:v>
                </c:pt>
                <c:pt idx="166">
                  <c:v>-26.050903000000002</c:v>
                </c:pt>
                <c:pt idx="167">
                  <c:v>-27.247928999999999</c:v>
                </c:pt>
                <c:pt idx="168">
                  <c:v>-28.811178000000002</c:v>
                </c:pt>
                <c:pt idx="169">
                  <c:v>-30.766179999999999</c:v>
                </c:pt>
                <c:pt idx="170">
                  <c:v>-34.191485999999998</c:v>
                </c:pt>
                <c:pt idx="171">
                  <c:v>-38.284798000000002</c:v>
                </c:pt>
                <c:pt idx="172">
                  <c:v>-42.078944999999997</c:v>
                </c:pt>
                <c:pt idx="173">
                  <c:v>-45.672981</c:v>
                </c:pt>
                <c:pt idx="174">
                  <c:v>-49.040379000000001</c:v>
                </c:pt>
                <c:pt idx="175">
                  <c:v>-50.997867999999997</c:v>
                </c:pt>
                <c:pt idx="176">
                  <c:v>-52.264389000000001</c:v>
                </c:pt>
                <c:pt idx="177">
                  <c:v>-53.595244999999998</c:v>
                </c:pt>
                <c:pt idx="178">
                  <c:v>-54.647700999999998</c:v>
                </c:pt>
                <c:pt idx="179">
                  <c:v>-55.465122000000001</c:v>
                </c:pt>
                <c:pt idx="180">
                  <c:v>-56.009239000000001</c:v>
                </c:pt>
                <c:pt idx="181">
                  <c:v>-56.462204</c:v>
                </c:pt>
                <c:pt idx="182">
                  <c:v>-56.645522999999997</c:v>
                </c:pt>
                <c:pt idx="183">
                  <c:v>-56.908405000000002</c:v>
                </c:pt>
                <c:pt idx="184">
                  <c:v>-56.978625999999998</c:v>
                </c:pt>
                <c:pt idx="185">
                  <c:v>-56.886028000000003</c:v>
                </c:pt>
                <c:pt idx="186">
                  <c:v>-56.622768000000001</c:v>
                </c:pt>
                <c:pt idx="187">
                  <c:v>-55.817379000000003</c:v>
                </c:pt>
                <c:pt idx="188">
                  <c:v>-54.532654000000001</c:v>
                </c:pt>
                <c:pt idx="189">
                  <c:v>-53.304363000000002</c:v>
                </c:pt>
                <c:pt idx="190">
                  <c:v>-51.860641000000001</c:v>
                </c:pt>
                <c:pt idx="191">
                  <c:v>-50.254683999999997</c:v>
                </c:pt>
                <c:pt idx="192">
                  <c:v>-48.923789999999997</c:v>
                </c:pt>
                <c:pt idx="193">
                  <c:v>-47.699539000000001</c:v>
                </c:pt>
                <c:pt idx="194">
                  <c:v>-46.413193</c:v>
                </c:pt>
                <c:pt idx="195">
                  <c:v>-45.417881000000001</c:v>
                </c:pt>
                <c:pt idx="196">
                  <c:v>-44.661045000000001</c:v>
                </c:pt>
                <c:pt idx="197">
                  <c:v>-44.028720999999997</c:v>
                </c:pt>
                <c:pt idx="198">
                  <c:v>-43.716594999999998</c:v>
                </c:pt>
                <c:pt idx="199">
                  <c:v>-43.568890000000003</c:v>
                </c:pt>
                <c:pt idx="200">
                  <c:v>-43.529269999999997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56-4AB0-A5E5-98B85A89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CLvsLO!$I$2</c15:sqref>
                        </c15:formulaRef>
                      </c:ext>
                    </c:extLst>
                    <c:strCache>
                      <c:ptCount val="1"/>
                      <c:pt idx="0">
                        <c:v>+11 dBm</c:v>
                      </c:pt>
                    </c:strCache>
                  </c:strRef>
                </c:tx>
                <c:spPr>
                  <a:ln cap="rnd"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CLvsLO!$I$5:$I$205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-72.958243999999993</c:v>
                      </c:pt>
                      <c:pt idx="1">
                        <c:v>-75.224731000000006</c:v>
                      </c:pt>
                      <c:pt idx="2">
                        <c:v>-79.005927999999997</c:v>
                      </c:pt>
                      <c:pt idx="3">
                        <c:v>-81.198006000000007</c:v>
                      </c:pt>
                      <c:pt idx="4">
                        <c:v>-81.179030999999995</c:v>
                      </c:pt>
                      <c:pt idx="5">
                        <c:v>-80.418304000000006</c:v>
                      </c:pt>
                      <c:pt idx="6">
                        <c:v>-79.027901</c:v>
                      </c:pt>
                      <c:pt idx="7">
                        <c:v>-74.817368000000002</c:v>
                      </c:pt>
                      <c:pt idx="8">
                        <c:v>-72.679451</c:v>
                      </c:pt>
                      <c:pt idx="9">
                        <c:v>-71.171997000000005</c:v>
                      </c:pt>
                      <c:pt idx="10">
                        <c:v>-66.742332000000005</c:v>
                      </c:pt>
                      <c:pt idx="11">
                        <c:v>-63.632477000000002</c:v>
                      </c:pt>
                      <c:pt idx="12">
                        <c:v>-58.683613000000001</c:v>
                      </c:pt>
                      <c:pt idx="13">
                        <c:v>-53.795914000000003</c:v>
                      </c:pt>
                      <c:pt idx="14">
                        <c:v>-47.312626000000002</c:v>
                      </c:pt>
                      <c:pt idx="15">
                        <c:v>-41.766167000000003</c:v>
                      </c:pt>
                      <c:pt idx="16">
                        <c:v>-34.886929000000002</c:v>
                      </c:pt>
                      <c:pt idx="17">
                        <c:v>-31.446601999999999</c:v>
                      </c:pt>
                      <c:pt idx="18">
                        <c:v>-26.129791000000001</c:v>
                      </c:pt>
                      <c:pt idx="19">
                        <c:v>-23.325094</c:v>
                      </c:pt>
                      <c:pt idx="20">
                        <c:v>-20.227761999999998</c:v>
                      </c:pt>
                      <c:pt idx="21">
                        <c:v>-17.331721999999999</c:v>
                      </c:pt>
                      <c:pt idx="22">
                        <c:v>-13.752126000000001</c:v>
                      </c:pt>
                      <c:pt idx="23">
                        <c:v>-11.446144</c:v>
                      </c:pt>
                      <c:pt idx="24">
                        <c:v>-9.1493759000000008</c:v>
                      </c:pt>
                      <c:pt idx="25">
                        <c:v>-7.6442990000000002</c:v>
                      </c:pt>
                      <c:pt idx="26">
                        <c:v>-7.4950538</c:v>
                      </c:pt>
                      <c:pt idx="27">
                        <c:v>-7.7708491999999998</c:v>
                      </c:pt>
                      <c:pt idx="28">
                        <c:v>-8.1270018000000004</c:v>
                      </c:pt>
                      <c:pt idx="29">
                        <c:v>-8.3873987000000003</c:v>
                      </c:pt>
                      <c:pt idx="30">
                        <c:v>-8.5595140000000001</c:v>
                      </c:pt>
                      <c:pt idx="31">
                        <c:v>-8.5954905000000004</c:v>
                      </c:pt>
                      <c:pt idx="32">
                        <c:v>-8.6224308000000001</c:v>
                      </c:pt>
                      <c:pt idx="33">
                        <c:v>-8.6301240999999997</c:v>
                      </c:pt>
                      <c:pt idx="34">
                        <c:v>-8.6774292000000006</c:v>
                      </c:pt>
                      <c:pt idx="35">
                        <c:v>-8.6852684</c:v>
                      </c:pt>
                      <c:pt idx="36">
                        <c:v>-8.6811828999999996</c:v>
                      </c:pt>
                      <c:pt idx="37">
                        <c:v>-8.6666603000000002</c:v>
                      </c:pt>
                      <c:pt idx="38">
                        <c:v>-8.6956129000000004</c:v>
                      </c:pt>
                      <c:pt idx="39">
                        <c:v>-8.7008810000000008</c:v>
                      </c:pt>
                      <c:pt idx="40">
                        <c:v>-8.7095155999999996</c:v>
                      </c:pt>
                      <c:pt idx="41">
                        <c:v>-8.6970262999999992</c:v>
                      </c:pt>
                      <c:pt idx="42">
                        <c:v>-8.6404381000000008</c:v>
                      </c:pt>
                      <c:pt idx="43">
                        <c:v>-8.5269040999999994</c:v>
                      </c:pt>
                      <c:pt idx="44">
                        <c:v>-8.4447612999999997</c:v>
                      </c:pt>
                      <c:pt idx="45">
                        <c:v>-8.3812455999999997</c:v>
                      </c:pt>
                      <c:pt idx="46">
                        <c:v>-8.3323078000000006</c:v>
                      </c:pt>
                      <c:pt idx="47">
                        <c:v>-8.3185243999999994</c:v>
                      </c:pt>
                      <c:pt idx="48">
                        <c:v>-8.2908316000000006</c:v>
                      </c:pt>
                      <c:pt idx="49">
                        <c:v>-8.2300825</c:v>
                      </c:pt>
                      <c:pt idx="50">
                        <c:v>-8.1735764</c:v>
                      </c:pt>
                      <c:pt idx="51">
                        <c:v>-8.1466989999999999</c:v>
                      </c:pt>
                      <c:pt idx="52">
                        <c:v>-8.1120367000000009</c:v>
                      </c:pt>
                      <c:pt idx="53">
                        <c:v>-8.1128806999999998</c:v>
                      </c:pt>
                      <c:pt idx="54">
                        <c:v>-8.1133670999999996</c:v>
                      </c:pt>
                      <c:pt idx="55">
                        <c:v>-8.0965051999999993</c:v>
                      </c:pt>
                      <c:pt idx="56">
                        <c:v>-8.0674180999999994</c:v>
                      </c:pt>
                      <c:pt idx="57">
                        <c:v>-8.0650195999999994</c:v>
                      </c:pt>
                      <c:pt idx="58">
                        <c:v>-8.0287808999999992</c:v>
                      </c:pt>
                      <c:pt idx="59">
                        <c:v>-8.0090646999999997</c:v>
                      </c:pt>
                      <c:pt idx="60">
                        <c:v>-8.0551100000000009</c:v>
                      </c:pt>
                      <c:pt idx="61">
                        <c:v>-8.1052599000000001</c:v>
                      </c:pt>
                      <c:pt idx="62">
                        <c:v>-8.1394043000000007</c:v>
                      </c:pt>
                      <c:pt idx="63">
                        <c:v>-8.2370043000000006</c:v>
                      </c:pt>
                      <c:pt idx="64">
                        <c:v>-8.3828945000000008</c:v>
                      </c:pt>
                      <c:pt idx="65">
                        <c:v>-8.5359812000000002</c:v>
                      </c:pt>
                      <c:pt idx="66">
                        <c:v>-8.7169466</c:v>
                      </c:pt>
                      <c:pt idx="67">
                        <c:v>-8.9009514000000003</c:v>
                      </c:pt>
                      <c:pt idx="68">
                        <c:v>-9.0499611000000009</c:v>
                      </c:pt>
                      <c:pt idx="69">
                        <c:v>-9.1862192</c:v>
                      </c:pt>
                      <c:pt idx="70">
                        <c:v>-9.3005742999999992</c:v>
                      </c:pt>
                      <c:pt idx="71">
                        <c:v>-9.3814583000000002</c:v>
                      </c:pt>
                      <c:pt idx="72">
                        <c:v>-9.4445399999999999</c:v>
                      </c:pt>
                      <c:pt idx="73">
                        <c:v>-9.5073232999999995</c:v>
                      </c:pt>
                      <c:pt idx="74">
                        <c:v>-9.5503511000000003</c:v>
                      </c:pt>
                      <c:pt idx="75">
                        <c:v>-9.5714387999999992</c:v>
                      </c:pt>
                      <c:pt idx="76">
                        <c:v>-9.5928936</c:v>
                      </c:pt>
                      <c:pt idx="77">
                        <c:v>-9.6192522</c:v>
                      </c:pt>
                      <c:pt idx="78">
                        <c:v>-9.5962381000000008</c:v>
                      </c:pt>
                      <c:pt idx="79">
                        <c:v>-9.5321979999999993</c:v>
                      </c:pt>
                      <c:pt idx="80">
                        <c:v>-9.5106114999999996</c:v>
                      </c:pt>
                      <c:pt idx="81">
                        <c:v>-9.5383891999999992</c:v>
                      </c:pt>
                      <c:pt idx="82">
                        <c:v>-9.5862616999999997</c:v>
                      </c:pt>
                      <c:pt idx="83">
                        <c:v>-9.6196766</c:v>
                      </c:pt>
                      <c:pt idx="84">
                        <c:v>-9.6575851000000004</c:v>
                      </c:pt>
                      <c:pt idx="85">
                        <c:v>-9.7168770000000002</c:v>
                      </c:pt>
                      <c:pt idx="86">
                        <c:v>-9.7673883000000004</c:v>
                      </c:pt>
                      <c:pt idx="87">
                        <c:v>-9.7905482999999993</c:v>
                      </c:pt>
                      <c:pt idx="88">
                        <c:v>-9.8705596999999994</c:v>
                      </c:pt>
                      <c:pt idx="89">
                        <c:v>-9.9319161999999999</c:v>
                      </c:pt>
                      <c:pt idx="90">
                        <c:v>-9.9544829999999997</c:v>
                      </c:pt>
                      <c:pt idx="91">
                        <c:v>-10.023638</c:v>
                      </c:pt>
                      <c:pt idx="92">
                        <c:v>-10.049664</c:v>
                      </c:pt>
                      <c:pt idx="93">
                        <c:v>-10.079693000000001</c:v>
                      </c:pt>
                      <c:pt idx="94">
                        <c:v>-10.225044</c:v>
                      </c:pt>
                      <c:pt idx="95">
                        <c:v>-10.341086000000001</c:v>
                      </c:pt>
                      <c:pt idx="96">
                        <c:v>-10.276275</c:v>
                      </c:pt>
                      <c:pt idx="97">
                        <c:v>-10.301023000000001</c:v>
                      </c:pt>
                      <c:pt idx="98">
                        <c:v>-10.507954</c:v>
                      </c:pt>
                      <c:pt idx="99">
                        <c:v>-10.583473</c:v>
                      </c:pt>
                      <c:pt idx="100">
                        <c:v>-10.686662</c:v>
                      </c:pt>
                      <c:pt idx="101">
                        <c:v>-10.954838000000001</c:v>
                      </c:pt>
                      <c:pt idx="102">
                        <c:v>-11.115107999999999</c:v>
                      </c:pt>
                      <c:pt idx="103">
                        <c:v>-11.284945</c:v>
                      </c:pt>
                      <c:pt idx="104">
                        <c:v>-11.698525</c:v>
                      </c:pt>
                      <c:pt idx="105">
                        <c:v>-11.936866999999999</c:v>
                      </c:pt>
                      <c:pt idx="106">
                        <c:v>-12.097129000000001</c:v>
                      </c:pt>
                      <c:pt idx="107">
                        <c:v>-12.426425</c:v>
                      </c:pt>
                      <c:pt idx="108">
                        <c:v>-12.463476</c:v>
                      </c:pt>
                      <c:pt idx="109">
                        <c:v>-12.292021999999999</c:v>
                      </c:pt>
                      <c:pt idx="110">
                        <c:v>-12.479279</c:v>
                      </c:pt>
                      <c:pt idx="111">
                        <c:v>-12.638166999999999</c:v>
                      </c:pt>
                      <c:pt idx="112">
                        <c:v>-12.439854</c:v>
                      </c:pt>
                      <c:pt idx="113">
                        <c:v>-12.464181</c:v>
                      </c:pt>
                      <c:pt idx="114">
                        <c:v>-12.612451999999999</c:v>
                      </c:pt>
                      <c:pt idx="115">
                        <c:v>-12.343641</c:v>
                      </c:pt>
                      <c:pt idx="116">
                        <c:v>-12.155388</c:v>
                      </c:pt>
                      <c:pt idx="117">
                        <c:v>-12.369668000000001</c:v>
                      </c:pt>
                      <c:pt idx="118">
                        <c:v>-12.165108</c:v>
                      </c:pt>
                      <c:pt idx="119">
                        <c:v>-11.894216</c:v>
                      </c:pt>
                      <c:pt idx="120">
                        <c:v>-12.015577</c:v>
                      </c:pt>
                      <c:pt idx="121">
                        <c:v>-11.871967</c:v>
                      </c:pt>
                      <c:pt idx="122">
                        <c:v>-11.546373000000001</c:v>
                      </c:pt>
                      <c:pt idx="123">
                        <c:v>-11.717259</c:v>
                      </c:pt>
                      <c:pt idx="124">
                        <c:v>-11.649241</c:v>
                      </c:pt>
                      <c:pt idx="125">
                        <c:v>-11.311256</c:v>
                      </c:pt>
                      <c:pt idx="126">
                        <c:v>-11.394973</c:v>
                      </c:pt>
                      <c:pt idx="127">
                        <c:v>-11.500832000000001</c:v>
                      </c:pt>
                      <c:pt idx="128">
                        <c:v>-11.208449999999999</c:v>
                      </c:pt>
                      <c:pt idx="129">
                        <c:v>-11.228056</c:v>
                      </c:pt>
                      <c:pt idx="130">
                        <c:v>-11.380319</c:v>
                      </c:pt>
                      <c:pt idx="131">
                        <c:v>-11.209248000000001</c:v>
                      </c:pt>
                      <c:pt idx="132">
                        <c:v>-11.06542</c:v>
                      </c:pt>
                      <c:pt idx="133">
                        <c:v>-11.135168</c:v>
                      </c:pt>
                      <c:pt idx="134">
                        <c:v>-11.031158</c:v>
                      </c:pt>
                      <c:pt idx="135">
                        <c:v>-10.898395000000001</c:v>
                      </c:pt>
                      <c:pt idx="136">
                        <c:v>-10.929762</c:v>
                      </c:pt>
                      <c:pt idx="137">
                        <c:v>-10.852494</c:v>
                      </c:pt>
                      <c:pt idx="138">
                        <c:v>-10.774300999999999</c:v>
                      </c:pt>
                      <c:pt idx="139">
                        <c:v>-10.793475000000001</c:v>
                      </c:pt>
                      <c:pt idx="140">
                        <c:v>-10.753394999999999</c:v>
                      </c:pt>
                      <c:pt idx="141">
                        <c:v>-10.679212</c:v>
                      </c:pt>
                      <c:pt idx="142">
                        <c:v>-10.720164</c:v>
                      </c:pt>
                      <c:pt idx="143">
                        <c:v>-10.77661</c:v>
                      </c:pt>
                      <c:pt idx="144">
                        <c:v>-10.758932</c:v>
                      </c:pt>
                      <c:pt idx="145">
                        <c:v>-10.830736</c:v>
                      </c:pt>
                      <c:pt idx="146">
                        <c:v>-10.962730000000001</c:v>
                      </c:pt>
                      <c:pt idx="147">
                        <c:v>-11.075975</c:v>
                      </c:pt>
                      <c:pt idx="148">
                        <c:v>-11.208454</c:v>
                      </c:pt>
                      <c:pt idx="149">
                        <c:v>-11.457017</c:v>
                      </c:pt>
                      <c:pt idx="150">
                        <c:v>-11.71209</c:v>
                      </c:pt>
                      <c:pt idx="151">
                        <c:v>-11.96088</c:v>
                      </c:pt>
                      <c:pt idx="152">
                        <c:v>-12.281669000000001</c:v>
                      </c:pt>
                      <c:pt idx="153">
                        <c:v>-12.644593</c:v>
                      </c:pt>
                      <c:pt idx="154">
                        <c:v>-13.014499000000001</c:v>
                      </c:pt>
                      <c:pt idx="155">
                        <c:v>-13.423881</c:v>
                      </c:pt>
                      <c:pt idx="156">
                        <c:v>-13.87321</c:v>
                      </c:pt>
                      <c:pt idx="157">
                        <c:v>-14.343374000000001</c:v>
                      </c:pt>
                      <c:pt idx="158">
                        <c:v>-14.825357</c:v>
                      </c:pt>
                      <c:pt idx="159">
                        <c:v>-15.328199</c:v>
                      </c:pt>
                      <c:pt idx="160">
                        <c:v>-15.882756000000001</c:v>
                      </c:pt>
                      <c:pt idx="161">
                        <c:v>-16.439122999999999</c:v>
                      </c:pt>
                      <c:pt idx="162">
                        <c:v>-16.994019000000002</c:v>
                      </c:pt>
                      <c:pt idx="163">
                        <c:v>-17.577396</c:v>
                      </c:pt>
                      <c:pt idx="164">
                        <c:v>-18.190263999999999</c:v>
                      </c:pt>
                      <c:pt idx="165">
                        <c:v>-18.765778000000001</c:v>
                      </c:pt>
                      <c:pt idx="166">
                        <c:v>-19.381847</c:v>
                      </c:pt>
                      <c:pt idx="167">
                        <c:v>-20.037474</c:v>
                      </c:pt>
                      <c:pt idx="168">
                        <c:v>-20.677206000000002</c:v>
                      </c:pt>
                      <c:pt idx="169">
                        <c:v>-21.344397000000001</c:v>
                      </c:pt>
                      <c:pt idx="170">
                        <c:v>-22.04748</c:v>
                      </c:pt>
                      <c:pt idx="171">
                        <c:v>-22.742851000000002</c:v>
                      </c:pt>
                      <c:pt idx="172">
                        <c:v>-23.455898000000001</c:v>
                      </c:pt>
                      <c:pt idx="173">
                        <c:v>-24.176214000000002</c:v>
                      </c:pt>
                      <c:pt idx="174">
                        <c:v>-24.864712000000001</c:v>
                      </c:pt>
                      <c:pt idx="175">
                        <c:v>-25.496117000000002</c:v>
                      </c:pt>
                      <c:pt idx="176">
                        <c:v>-26.106252999999999</c:v>
                      </c:pt>
                      <c:pt idx="177">
                        <c:v>-26.943166999999999</c:v>
                      </c:pt>
                      <c:pt idx="178">
                        <c:v>-28.244461000000001</c:v>
                      </c:pt>
                      <c:pt idx="179">
                        <c:v>-29.755768</c:v>
                      </c:pt>
                      <c:pt idx="180">
                        <c:v>-31.685797000000001</c:v>
                      </c:pt>
                      <c:pt idx="181">
                        <c:v>-34.853969999999997</c:v>
                      </c:pt>
                      <c:pt idx="182">
                        <c:v>-37.456603999999999</c:v>
                      </c:pt>
                      <c:pt idx="183">
                        <c:v>-39.869953000000002</c:v>
                      </c:pt>
                      <c:pt idx="184">
                        <c:v>-41.724556</c:v>
                      </c:pt>
                      <c:pt idx="185">
                        <c:v>-43.131790000000002</c:v>
                      </c:pt>
                      <c:pt idx="186">
                        <c:v>-43.144362999999998</c:v>
                      </c:pt>
                      <c:pt idx="187">
                        <c:v>-44.556266999999998</c:v>
                      </c:pt>
                      <c:pt idx="188">
                        <c:v>-46.083488000000003</c:v>
                      </c:pt>
                      <c:pt idx="189">
                        <c:v>-47.906548000000001</c:v>
                      </c:pt>
                      <c:pt idx="190">
                        <c:v>-51.363827000000001</c:v>
                      </c:pt>
                      <c:pt idx="191">
                        <c:v>-54.733649999999997</c:v>
                      </c:pt>
                      <c:pt idx="192">
                        <c:v>-56.693908999999998</c:v>
                      </c:pt>
                      <c:pt idx="193">
                        <c:v>-58.124039000000003</c:v>
                      </c:pt>
                      <c:pt idx="194">
                        <c:v>-60.029400000000003</c:v>
                      </c:pt>
                      <c:pt idx="195">
                        <c:v>-60.515022000000002</c:v>
                      </c:pt>
                      <c:pt idx="196">
                        <c:v>-61.695683000000002</c:v>
                      </c:pt>
                      <c:pt idx="197">
                        <c:v>-63.083396999999998</c:v>
                      </c:pt>
                      <c:pt idx="198">
                        <c:v>-64.080405999999996</c:v>
                      </c:pt>
                      <c:pt idx="199">
                        <c:v>-64.527946</c:v>
                      </c:pt>
                      <c:pt idx="200">
                        <c:v>-64.695801000000003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256-4AB0-A5E5-98B85A893FC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CLvsLO!$J$2</c15:sqref>
                        </c15:formulaRef>
                      </c:ext>
                    </c:extLst>
                    <c:strCache>
                      <c:ptCount val="1"/>
                      <c:pt idx="0">
                        <c:v>+9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CLvsLO!$J$5:$J$205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-67.652411999999998</c:v>
                      </c:pt>
                      <c:pt idx="1">
                        <c:v>-92.908569</c:v>
                      </c:pt>
                      <c:pt idx="2">
                        <c:v>-76.872642999999997</c:v>
                      </c:pt>
                      <c:pt idx="3">
                        <c:v>-83.296906000000007</c:v>
                      </c:pt>
                      <c:pt idx="4">
                        <c:v>-79.916556999999997</c:v>
                      </c:pt>
                      <c:pt idx="5">
                        <c:v>-71.889481000000004</c:v>
                      </c:pt>
                      <c:pt idx="6">
                        <c:v>-80.321280999999999</c:v>
                      </c:pt>
                      <c:pt idx="7">
                        <c:v>-77.389931000000004</c:v>
                      </c:pt>
                      <c:pt idx="8">
                        <c:v>-74.896659999999997</c:v>
                      </c:pt>
                      <c:pt idx="9">
                        <c:v>-74.913757000000004</c:v>
                      </c:pt>
                      <c:pt idx="10">
                        <c:v>-73.223183000000006</c:v>
                      </c:pt>
                      <c:pt idx="11">
                        <c:v>-70.599052</c:v>
                      </c:pt>
                      <c:pt idx="12">
                        <c:v>-66.396133000000006</c:v>
                      </c:pt>
                      <c:pt idx="13">
                        <c:v>-68.513740999999996</c:v>
                      </c:pt>
                      <c:pt idx="14">
                        <c:v>-64.511566000000002</c:v>
                      </c:pt>
                      <c:pt idx="15">
                        <c:v>-63.765697000000003</c:v>
                      </c:pt>
                      <c:pt idx="16">
                        <c:v>-59.083961000000002</c:v>
                      </c:pt>
                      <c:pt idx="17">
                        <c:v>-57.956532000000003</c:v>
                      </c:pt>
                      <c:pt idx="18">
                        <c:v>-48.994315999999998</c:v>
                      </c:pt>
                      <c:pt idx="19">
                        <c:v>-49.744838999999999</c:v>
                      </c:pt>
                      <c:pt idx="20">
                        <c:v>-24.140533000000001</c:v>
                      </c:pt>
                      <c:pt idx="21">
                        <c:v>-26.457606999999999</c:v>
                      </c:pt>
                      <c:pt idx="22">
                        <c:v>-22.584084000000001</c:v>
                      </c:pt>
                      <c:pt idx="23">
                        <c:v>-13.176347</c:v>
                      </c:pt>
                      <c:pt idx="24">
                        <c:v>-9.4972372000000007</c:v>
                      </c:pt>
                      <c:pt idx="25">
                        <c:v>-8.8689774999999997</c:v>
                      </c:pt>
                      <c:pt idx="26">
                        <c:v>-8.5030564999999996</c:v>
                      </c:pt>
                      <c:pt idx="27">
                        <c:v>-8.7161913000000002</c:v>
                      </c:pt>
                      <c:pt idx="28">
                        <c:v>-9.1875810999999992</c:v>
                      </c:pt>
                      <c:pt idx="29">
                        <c:v>-9.3886757000000003</c:v>
                      </c:pt>
                      <c:pt idx="30">
                        <c:v>-9.4040680000000005</c:v>
                      </c:pt>
                      <c:pt idx="31">
                        <c:v>-9.1688185000000004</c:v>
                      </c:pt>
                      <c:pt idx="32">
                        <c:v>-9.1470965999999994</c:v>
                      </c:pt>
                      <c:pt idx="33">
                        <c:v>-9.1106081000000003</c:v>
                      </c:pt>
                      <c:pt idx="34">
                        <c:v>-9.2158756000000004</c:v>
                      </c:pt>
                      <c:pt idx="35">
                        <c:v>-9.1898432000000003</c:v>
                      </c:pt>
                      <c:pt idx="36">
                        <c:v>-9.2298211999999999</c:v>
                      </c:pt>
                      <c:pt idx="37">
                        <c:v>-9.0466490000000004</c:v>
                      </c:pt>
                      <c:pt idx="38">
                        <c:v>-9.0396546999999998</c:v>
                      </c:pt>
                      <c:pt idx="39">
                        <c:v>-9.0459546999999993</c:v>
                      </c:pt>
                      <c:pt idx="40">
                        <c:v>-9.2535696000000005</c:v>
                      </c:pt>
                      <c:pt idx="41">
                        <c:v>-9.1148662999999992</c:v>
                      </c:pt>
                      <c:pt idx="42">
                        <c:v>-9.0302658000000005</c:v>
                      </c:pt>
                      <c:pt idx="43">
                        <c:v>-8.8622064999999992</c:v>
                      </c:pt>
                      <c:pt idx="44">
                        <c:v>-8.7599429999999998</c:v>
                      </c:pt>
                      <c:pt idx="45">
                        <c:v>-8.6831455000000002</c:v>
                      </c:pt>
                      <c:pt idx="46">
                        <c:v>-8.7836055999999996</c:v>
                      </c:pt>
                      <c:pt idx="47">
                        <c:v>-8.7772264</c:v>
                      </c:pt>
                      <c:pt idx="48">
                        <c:v>-8.7243452000000001</c:v>
                      </c:pt>
                      <c:pt idx="49">
                        <c:v>-8.7893124</c:v>
                      </c:pt>
                      <c:pt idx="50">
                        <c:v>-8.7232838000000008</c:v>
                      </c:pt>
                      <c:pt idx="51">
                        <c:v>-8.6137419000000008</c:v>
                      </c:pt>
                      <c:pt idx="52">
                        <c:v>-8.6096076999999998</c:v>
                      </c:pt>
                      <c:pt idx="53">
                        <c:v>-8.7256745999999996</c:v>
                      </c:pt>
                      <c:pt idx="54">
                        <c:v>-8.7154865000000008</c:v>
                      </c:pt>
                      <c:pt idx="55">
                        <c:v>-8.8787822999999992</c:v>
                      </c:pt>
                      <c:pt idx="56">
                        <c:v>-8.8207865000000005</c:v>
                      </c:pt>
                      <c:pt idx="57">
                        <c:v>-8.6962642999999993</c:v>
                      </c:pt>
                      <c:pt idx="58">
                        <c:v>-8.7960682000000006</c:v>
                      </c:pt>
                      <c:pt idx="59">
                        <c:v>-9.0172366999999998</c:v>
                      </c:pt>
                      <c:pt idx="60">
                        <c:v>-8.8679676000000001</c:v>
                      </c:pt>
                      <c:pt idx="61">
                        <c:v>-8.8844785999999996</c:v>
                      </c:pt>
                      <c:pt idx="62">
                        <c:v>-9.2374267999999997</c:v>
                      </c:pt>
                      <c:pt idx="63">
                        <c:v>-9.4721078999999992</c:v>
                      </c:pt>
                      <c:pt idx="64">
                        <c:v>-9.6120005000000006</c:v>
                      </c:pt>
                      <c:pt idx="65">
                        <c:v>-9.9650364000000007</c:v>
                      </c:pt>
                      <c:pt idx="66">
                        <c:v>-10.342862</c:v>
                      </c:pt>
                      <c:pt idx="67">
                        <c:v>-10.765663999999999</c:v>
                      </c:pt>
                      <c:pt idx="68">
                        <c:v>-11.202904999999999</c:v>
                      </c:pt>
                      <c:pt idx="69">
                        <c:v>-11.092551</c:v>
                      </c:pt>
                      <c:pt idx="70">
                        <c:v>-10.878719</c:v>
                      </c:pt>
                      <c:pt idx="71">
                        <c:v>-11.225241</c:v>
                      </c:pt>
                      <c:pt idx="72">
                        <c:v>-11.380779</c:v>
                      </c:pt>
                      <c:pt idx="73">
                        <c:v>-11.342192000000001</c:v>
                      </c:pt>
                      <c:pt idx="74">
                        <c:v>-11.780008</c:v>
                      </c:pt>
                      <c:pt idx="75">
                        <c:v>-11.582705000000001</c:v>
                      </c:pt>
                      <c:pt idx="76">
                        <c:v>-11.276593</c:v>
                      </c:pt>
                      <c:pt idx="77">
                        <c:v>-11.369975999999999</c:v>
                      </c:pt>
                      <c:pt idx="78">
                        <c:v>-11.897109</c:v>
                      </c:pt>
                      <c:pt idx="79">
                        <c:v>-12.479480000000001</c:v>
                      </c:pt>
                      <c:pt idx="80">
                        <c:v>-11.673401999999999</c:v>
                      </c:pt>
                      <c:pt idx="81">
                        <c:v>-11.539272</c:v>
                      </c:pt>
                      <c:pt idx="82">
                        <c:v>-11.801569000000001</c:v>
                      </c:pt>
                      <c:pt idx="83">
                        <c:v>-12.414254</c:v>
                      </c:pt>
                      <c:pt idx="84">
                        <c:v>-14.872881</c:v>
                      </c:pt>
                      <c:pt idx="85">
                        <c:v>-13.207857000000001</c:v>
                      </c:pt>
                      <c:pt idx="86">
                        <c:v>-12.48565</c:v>
                      </c:pt>
                      <c:pt idx="87">
                        <c:v>-16.872896000000001</c:v>
                      </c:pt>
                      <c:pt idx="88">
                        <c:v>-17.096105999999999</c:v>
                      </c:pt>
                      <c:pt idx="89">
                        <c:v>-16.023108000000001</c:v>
                      </c:pt>
                      <c:pt idx="90">
                        <c:v>-18.082512000000001</c:v>
                      </c:pt>
                      <c:pt idx="91">
                        <c:v>-18.038378000000002</c:v>
                      </c:pt>
                      <c:pt idx="92">
                        <c:v>-20.299952000000001</c:v>
                      </c:pt>
                      <c:pt idx="93">
                        <c:v>-23.850403</c:v>
                      </c:pt>
                      <c:pt idx="94">
                        <c:v>-20.485759999999999</c:v>
                      </c:pt>
                      <c:pt idx="95">
                        <c:v>-20.131516999999999</c:v>
                      </c:pt>
                      <c:pt idx="96">
                        <c:v>-25.911133</c:v>
                      </c:pt>
                      <c:pt idx="97">
                        <c:v>-27.560600000000001</c:v>
                      </c:pt>
                      <c:pt idx="98">
                        <c:v>-23.352774</c:v>
                      </c:pt>
                      <c:pt idx="99">
                        <c:v>-23.776695</c:v>
                      </c:pt>
                      <c:pt idx="100">
                        <c:v>-29.468478999999999</c:v>
                      </c:pt>
                      <c:pt idx="101">
                        <c:v>-28.639576000000002</c:v>
                      </c:pt>
                      <c:pt idx="102">
                        <c:v>-29.386133000000001</c:v>
                      </c:pt>
                      <c:pt idx="103">
                        <c:v>-31.362297000000002</c:v>
                      </c:pt>
                      <c:pt idx="104">
                        <c:v>-28.302659999999999</c:v>
                      </c:pt>
                      <c:pt idx="105">
                        <c:v>-31.620799999999999</c:v>
                      </c:pt>
                      <c:pt idx="106">
                        <c:v>-35.546146</c:v>
                      </c:pt>
                      <c:pt idx="107">
                        <c:v>-32.991504999999997</c:v>
                      </c:pt>
                      <c:pt idx="108">
                        <c:v>-33.278488000000003</c:v>
                      </c:pt>
                      <c:pt idx="109">
                        <c:v>-35.738734999999998</c:v>
                      </c:pt>
                      <c:pt idx="110">
                        <c:v>-33.456673000000002</c:v>
                      </c:pt>
                      <c:pt idx="111">
                        <c:v>-32.510899000000002</c:v>
                      </c:pt>
                      <c:pt idx="112">
                        <c:v>-37.146918999999997</c:v>
                      </c:pt>
                      <c:pt idx="113">
                        <c:v>-37.701996000000001</c:v>
                      </c:pt>
                      <c:pt idx="114">
                        <c:v>-32.735222</c:v>
                      </c:pt>
                      <c:pt idx="115">
                        <c:v>-34.764481000000004</c:v>
                      </c:pt>
                      <c:pt idx="116">
                        <c:v>-36.935101000000003</c:v>
                      </c:pt>
                      <c:pt idx="117">
                        <c:v>-33.196510000000004</c:v>
                      </c:pt>
                      <c:pt idx="118">
                        <c:v>-34.224612999999998</c:v>
                      </c:pt>
                      <c:pt idx="119">
                        <c:v>-37.679324999999999</c:v>
                      </c:pt>
                      <c:pt idx="120">
                        <c:v>-32.074387000000002</c:v>
                      </c:pt>
                      <c:pt idx="121">
                        <c:v>-32.342723999999997</c:v>
                      </c:pt>
                      <c:pt idx="122">
                        <c:v>-36.117049999999999</c:v>
                      </c:pt>
                      <c:pt idx="123">
                        <c:v>-31.675754999999999</c:v>
                      </c:pt>
                      <c:pt idx="124">
                        <c:v>-31.07967</c:v>
                      </c:pt>
                      <c:pt idx="125">
                        <c:v>-35.840252</c:v>
                      </c:pt>
                      <c:pt idx="126">
                        <c:v>-31.303709000000001</c:v>
                      </c:pt>
                      <c:pt idx="127">
                        <c:v>-27.153122</c:v>
                      </c:pt>
                      <c:pt idx="128">
                        <c:v>-32.710360999999999</c:v>
                      </c:pt>
                      <c:pt idx="129">
                        <c:v>-32.496017000000002</c:v>
                      </c:pt>
                      <c:pt idx="130">
                        <c:v>-25.872123999999999</c:v>
                      </c:pt>
                      <c:pt idx="131">
                        <c:v>-29.105281999999999</c:v>
                      </c:pt>
                      <c:pt idx="132">
                        <c:v>-30.308105000000001</c:v>
                      </c:pt>
                      <c:pt idx="133">
                        <c:v>-24.980961000000001</c:v>
                      </c:pt>
                      <c:pt idx="134">
                        <c:v>-25.774975000000001</c:v>
                      </c:pt>
                      <c:pt idx="135">
                        <c:v>-26.126804</c:v>
                      </c:pt>
                      <c:pt idx="136">
                        <c:v>-23.256080999999998</c:v>
                      </c:pt>
                      <c:pt idx="137">
                        <c:v>-24.403887000000001</c:v>
                      </c:pt>
                      <c:pt idx="138">
                        <c:v>-24.153849000000001</c:v>
                      </c:pt>
                      <c:pt idx="139">
                        <c:v>-20.064129000000001</c:v>
                      </c:pt>
                      <c:pt idx="140">
                        <c:v>-20.181177000000002</c:v>
                      </c:pt>
                      <c:pt idx="141">
                        <c:v>-21.872945999999999</c:v>
                      </c:pt>
                      <c:pt idx="142">
                        <c:v>-19.218769000000002</c:v>
                      </c:pt>
                      <c:pt idx="143">
                        <c:v>-17.408677999999998</c:v>
                      </c:pt>
                      <c:pt idx="144">
                        <c:v>-19.376289</c:v>
                      </c:pt>
                      <c:pt idx="145">
                        <c:v>-17.742799999999999</c:v>
                      </c:pt>
                      <c:pt idx="146">
                        <c:v>-14.967501</c:v>
                      </c:pt>
                      <c:pt idx="147">
                        <c:v>-16.558218</c:v>
                      </c:pt>
                      <c:pt idx="148">
                        <c:v>-17.141784999999999</c:v>
                      </c:pt>
                      <c:pt idx="149">
                        <c:v>-15.251091000000001</c:v>
                      </c:pt>
                      <c:pt idx="150">
                        <c:v>-15.908329</c:v>
                      </c:pt>
                      <c:pt idx="151">
                        <c:v>-16.139123999999999</c:v>
                      </c:pt>
                      <c:pt idx="152">
                        <c:v>-16.306802999999999</c:v>
                      </c:pt>
                      <c:pt idx="153">
                        <c:v>-17.010088</c:v>
                      </c:pt>
                      <c:pt idx="154">
                        <c:v>-17.315390000000001</c:v>
                      </c:pt>
                      <c:pt idx="155">
                        <c:v>-17.641617</c:v>
                      </c:pt>
                      <c:pt idx="156">
                        <c:v>-18.576803000000002</c:v>
                      </c:pt>
                      <c:pt idx="157">
                        <c:v>-19.366810000000001</c:v>
                      </c:pt>
                      <c:pt idx="158">
                        <c:v>-19.69257</c:v>
                      </c:pt>
                      <c:pt idx="159">
                        <c:v>-21.134530999999999</c:v>
                      </c:pt>
                      <c:pt idx="160">
                        <c:v>-21.998480000000001</c:v>
                      </c:pt>
                      <c:pt idx="161">
                        <c:v>-20.961680999999999</c:v>
                      </c:pt>
                      <c:pt idx="162">
                        <c:v>-23.59693</c:v>
                      </c:pt>
                      <c:pt idx="163">
                        <c:v>-25.658382</c:v>
                      </c:pt>
                      <c:pt idx="164">
                        <c:v>-23.820353999999998</c:v>
                      </c:pt>
                      <c:pt idx="165">
                        <c:v>-24.688253</c:v>
                      </c:pt>
                      <c:pt idx="166">
                        <c:v>-26.651827000000001</c:v>
                      </c:pt>
                      <c:pt idx="167">
                        <c:v>-26.176054000000001</c:v>
                      </c:pt>
                      <c:pt idx="168">
                        <c:v>-28.164100999999999</c:v>
                      </c:pt>
                      <c:pt idx="169">
                        <c:v>-29.047543999999998</c:v>
                      </c:pt>
                      <c:pt idx="170">
                        <c:v>-27.988240999999999</c:v>
                      </c:pt>
                      <c:pt idx="171">
                        <c:v>-29.365659999999998</c:v>
                      </c:pt>
                      <c:pt idx="172">
                        <c:v>-31.016698999999999</c:v>
                      </c:pt>
                      <c:pt idx="173">
                        <c:v>-31.400642000000001</c:v>
                      </c:pt>
                      <c:pt idx="174">
                        <c:v>-32.516292999999997</c:v>
                      </c:pt>
                      <c:pt idx="175">
                        <c:v>-34.255878000000003</c:v>
                      </c:pt>
                      <c:pt idx="176">
                        <c:v>-36.078082999999999</c:v>
                      </c:pt>
                      <c:pt idx="177">
                        <c:v>-37.814354000000002</c:v>
                      </c:pt>
                      <c:pt idx="178">
                        <c:v>-42.224888</c:v>
                      </c:pt>
                      <c:pt idx="179">
                        <c:v>-50.562671999999999</c:v>
                      </c:pt>
                      <c:pt idx="180">
                        <c:v>-58.092571</c:v>
                      </c:pt>
                      <c:pt idx="181">
                        <c:v>-61.612769999999998</c:v>
                      </c:pt>
                      <c:pt idx="182">
                        <c:v>-66.072113000000002</c:v>
                      </c:pt>
                      <c:pt idx="183">
                        <c:v>-68.026398</c:v>
                      </c:pt>
                      <c:pt idx="184">
                        <c:v>-72.391945000000007</c:v>
                      </c:pt>
                      <c:pt idx="185">
                        <c:v>-78.315483</c:v>
                      </c:pt>
                      <c:pt idx="186">
                        <c:v>-71.074821</c:v>
                      </c:pt>
                      <c:pt idx="187">
                        <c:v>-67.568352000000004</c:v>
                      </c:pt>
                      <c:pt idx="188">
                        <c:v>-63.225147</c:v>
                      </c:pt>
                      <c:pt idx="189">
                        <c:v>-65.566460000000006</c:v>
                      </c:pt>
                      <c:pt idx="190">
                        <c:v>-65.887603999999996</c:v>
                      </c:pt>
                      <c:pt idx="191">
                        <c:v>-63.607498</c:v>
                      </c:pt>
                      <c:pt idx="192">
                        <c:v>-62.434787999999998</c:v>
                      </c:pt>
                      <c:pt idx="193">
                        <c:v>-61.056423000000002</c:v>
                      </c:pt>
                      <c:pt idx="194">
                        <c:v>-61.663077999999999</c:v>
                      </c:pt>
                      <c:pt idx="195">
                        <c:v>-63.505946999999999</c:v>
                      </c:pt>
                      <c:pt idx="196">
                        <c:v>-62.963344999999997</c:v>
                      </c:pt>
                      <c:pt idx="197">
                        <c:v>-61.067481999999998</c:v>
                      </c:pt>
                      <c:pt idx="198">
                        <c:v>-62.110866999999999</c:v>
                      </c:pt>
                      <c:pt idx="199">
                        <c:v>-62.250042000000001</c:v>
                      </c:pt>
                      <c:pt idx="200">
                        <c:v>-64.262176999999994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256-4AB0-A5E5-98B85A893F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CLvsLO!$K$2</c15:sqref>
                        </c15:formulaRef>
                      </c:ext>
                    </c:extLst>
                    <c:strCache>
                      <c:ptCount val="1"/>
                      <c:pt idx="0">
                        <c:v>+3 dBm</c:v>
                      </c:pt>
                    </c:strCache>
                  </c:strRef>
                </c:tx>
                <c:spPr>
                  <a:ln cap="rnd" cmpd="dbl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256-4AB0-A5E5-98B85A893FC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CLvsLO!$L$2</c15:sqref>
                        </c15:formulaRef>
                      </c:ext>
                    </c:extLst>
                    <c:strCache>
                      <c:ptCount val="1"/>
                      <c:pt idx="0">
                        <c:v>+1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CLvsLO!$L$5:$L$205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256-4AB0-A5E5-98B85A893FCA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2"/>
      </c:valAx>
      <c:valAx>
        <c:axId val="11478374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6039883032108585"/>
          <c:y val="0.5905333187518228"/>
          <c:w val="0.22318129805043338"/>
          <c:h val="0.20951188393117526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1.5 GHz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5776050898395597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'CLvsLO 1.5GHz IF'!$R$2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1.5GHz IF'!$Q$5:$Q$205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IF'!$R$5:$R$205</c:f>
              <c:numCache>
                <c:formatCode>General</c:formatCode>
                <c:ptCount val="201"/>
                <c:pt idx="0">
                  <c:v>-30.001958999999999</c:v>
                </c:pt>
                <c:pt idx="1">
                  <c:v>-26.751179</c:v>
                </c:pt>
                <c:pt idx="2">
                  <c:v>-25.280450999999999</c:v>
                </c:pt>
                <c:pt idx="3">
                  <c:v>-23.739336000000002</c:v>
                </c:pt>
                <c:pt idx="4">
                  <c:v>-22.561422</c:v>
                </c:pt>
                <c:pt idx="5">
                  <c:v>-21.909663999999999</c:v>
                </c:pt>
                <c:pt idx="6">
                  <c:v>-21.050819000000001</c:v>
                </c:pt>
                <c:pt idx="7">
                  <c:v>-20.941023000000001</c:v>
                </c:pt>
                <c:pt idx="8">
                  <c:v>-20.236851000000001</c:v>
                </c:pt>
                <c:pt idx="9">
                  <c:v>-19.985067000000001</c:v>
                </c:pt>
                <c:pt idx="10">
                  <c:v>-19.591066000000001</c:v>
                </c:pt>
                <c:pt idx="11">
                  <c:v>-18.726186999999999</c:v>
                </c:pt>
                <c:pt idx="12">
                  <c:v>-17.976309000000001</c:v>
                </c:pt>
                <c:pt idx="13">
                  <c:v>-17.081033999999999</c:v>
                </c:pt>
                <c:pt idx="14">
                  <c:v>-16.101171000000001</c:v>
                </c:pt>
                <c:pt idx="15">
                  <c:v>-15.044435999999999</c:v>
                </c:pt>
                <c:pt idx="16">
                  <c:v>-14.318155000000001</c:v>
                </c:pt>
                <c:pt idx="17">
                  <c:v>-13.285966</c:v>
                </c:pt>
                <c:pt idx="18">
                  <c:v>-12.320731</c:v>
                </c:pt>
                <c:pt idx="19">
                  <c:v>-11.574866</c:v>
                </c:pt>
                <c:pt idx="20">
                  <c:v>-10.851414</c:v>
                </c:pt>
                <c:pt idx="21">
                  <c:v>-10.151225999999999</c:v>
                </c:pt>
                <c:pt idx="22">
                  <c:v>-9.6470193999999996</c:v>
                </c:pt>
                <c:pt idx="23">
                  <c:v>-9.1753101000000008</c:v>
                </c:pt>
                <c:pt idx="24">
                  <c:v>-8.8957595999999999</c:v>
                </c:pt>
                <c:pt idx="25">
                  <c:v>-8.4760027000000004</c:v>
                </c:pt>
                <c:pt idx="26">
                  <c:v>-8.1940717999999997</c:v>
                </c:pt>
                <c:pt idx="27">
                  <c:v>-7.9134301999999996</c:v>
                </c:pt>
                <c:pt idx="28">
                  <c:v>-7.7752194000000001</c:v>
                </c:pt>
                <c:pt idx="29">
                  <c:v>-7.6344098999999996</c:v>
                </c:pt>
                <c:pt idx="30">
                  <c:v>-7.5519170999999998</c:v>
                </c:pt>
                <c:pt idx="31">
                  <c:v>-7.4892664</c:v>
                </c:pt>
                <c:pt idx="32">
                  <c:v>-7.5513053000000001</c:v>
                </c:pt>
                <c:pt idx="33">
                  <c:v>-7.5596299</c:v>
                </c:pt>
                <c:pt idx="34">
                  <c:v>-7.5912303999999997</c:v>
                </c:pt>
                <c:pt idx="35">
                  <c:v>-7.5809449999999998</c:v>
                </c:pt>
                <c:pt idx="36">
                  <c:v>-7.5783810999999996</c:v>
                </c:pt>
                <c:pt idx="37">
                  <c:v>-7.5955104999999996</c:v>
                </c:pt>
                <c:pt idx="38">
                  <c:v>-7.6009130000000003</c:v>
                </c:pt>
                <c:pt idx="39">
                  <c:v>-7.5467738999999998</c:v>
                </c:pt>
                <c:pt idx="40">
                  <c:v>-7.5657363000000002</c:v>
                </c:pt>
                <c:pt idx="41">
                  <c:v>-7.5268068000000001</c:v>
                </c:pt>
                <c:pt idx="42">
                  <c:v>-7.6979693999999999</c:v>
                </c:pt>
                <c:pt idx="43">
                  <c:v>-7.8227719999999996</c:v>
                </c:pt>
                <c:pt idx="44">
                  <c:v>-7.8301949999999998</c:v>
                </c:pt>
                <c:pt idx="45">
                  <c:v>-7.7652916999999997</c:v>
                </c:pt>
                <c:pt idx="46">
                  <c:v>-7.8004813000000004</c:v>
                </c:pt>
                <c:pt idx="47">
                  <c:v>-7.8178973000000003</c:v>
                </c:pt>
                <c:pt idx="48">
                  <c:v>-7.9209832999999996</c:v>
                </c:pt>
                <c:pt idx="49">
                  <c:v>-8.0321292999999994</c:v>
                </c:pt>
                <c:pt idx="50">
                  <c:v>-8.1188736000000006</c:v>
                </c:pt>
                <c:pt idx="51">
                  <c:v>-8.1768742000000003</c:v>
                </c:pt>
                <c:pt idx="52">
                  <c:v>-8.2872515</c:v>
                </c:pt>
                <c:pt idx="53">
                  <c:v>-8.4131069000000007</c:v>
                </c:pt>
                <c:pt idx="54">
                  <c:v>-8.5563087000000007</c:v>
                </c:pt>
                <c:pt idx="55">
                  <c:v>-8.6715058999999997</c:v>
                </c:pt>
                <c:pt idx="56">
                  <c:v>-8.7404737000000008</c:v>
                </c:pt>
                <c:pt idx="57">
                  <c:v>-8.8545780000000001</c:v>
                </c:pt>
                <c:pt idx="58">
                  <c:v>-8.9517746000000002</c:v>
                </c:pt>
                <c:pt idx="59">
                  <c:v>-9.0769204999999999</c:v>
                </c:pt>
                <c:pt idx="60">
                  <c:v>-9.0657443999999998</c:v>
                </c:pt>
                <c:pt idx="61">
                  <c:v>-9.1898660999999997</c:v>
                </c:pt>
                <c:pt idx="62">
                  <c:v>-9.3085851999999996</c:v>
                </c:pt>
                <c:pt idx="63">
                  <c:v>-9.3195391000000001</c:v>
                </c:pt>
                <c:pt idx="64">
                  <c:v>-9.3561105999999992</c:v>
                </c:pt>
                <c:pt idx="65">
                  <c:v>-9.4194069000000002</c:v>
                </c:pt>
                <c:pt idx="66">
                  <c:v>-9.5074290999999995</c:v>
                </c:pt>
                <c:pt idx="67">
                  <c:v>-9.5528134999999992</c:v>
                </c:pt>
                <c:pt idx="68">
                  <c:v>-9.5066594999999996</c:v>
                </c:pt>
                <c:pt idx="69">
                  <c:v>-9.5686712000000007</c:v>
                </c:pt>
                <c:pt idx="70">
                  <c:v>-9.6312628</c:v>
                </c:pt>
                <c:pt idx="71">
                  <c:v>-9.5992402999999999</c:v>
                </c:pt>
                <c:pt idx="72">
                  <c:v>-9.6879854000000005</c:v>
                </c:pt>
                <c:pt idx="73">
                  <c:v>-9.6558112999999999</c:v>
                </c:pt>
                <c:pt idx="74">
                  <c:v>-9.6272335000000009</c:v>
                </c:pt>
                <c:pt idx="75">
                  <c:v>-9.6348085000000001</c:v>
                </c:pt>
                <c:pt idx="76">
                  <c:v>-9.6890286999999997</c:v>
                </c:pt>
                <c:pt idx="77">
                  <c:v>-9.6452197999999996</c:v>
                </c:pt>
                <c:pt idx="78">
                  <c:v>-9.6227608</c:v>
                </c:pt>
                <c:pt idx="79">
                  <c:v>-9.7233924999999992</c:v>
                </c:pt>
                <c:pt idx="80">
                  <c:v>-9.6659459999999999</c:v>
                </c:pt>
                <c:pt idx="81">
                  <c:v>-9.7076110999999994</c:v>
                </c:pt>
                <c:pt idx="82">
                  <c:v>-9.7644357999999993</c:v>
                </c:pt>
                <c:pt idx="83">
                  <c:v>-9.6486701999999998</c:v>
                </c:pt>
                <c:pt idx="84">
                  <c:v>-9.6729144999999992</c:v>
                </c:pt>
                <c:pt idx="85">
                  <c:v>-9.6047934999999995</c:v>
                </c:pt>
                <c:pt idx="86">
                  <c:v>-9.5309142999999992</c:v>
                </c:pt>
                <c:pt idx="87">
                  <c:v>-9.5372257000000005</c:v>
                </c:pt>
                <c:pt idx="88">
                  <c:v>-9.5451536000000008</c:v>
                </c:pt>
                <c:pt idx="89">
                  <c:v>-9.4421844000000004</c:v>
                </c:pt>
                <c:pt idx="90">
                  <c:v>-9.5511599</c:v>
                </c:pt>
                <c:pt idx="91">
                  <c:v>-9.5599936999999997</c:v>
                </c:pt>
                <c:pt idx="92">
                  <c:v>-9.698245</c:v>
                </c:pt>
                <c:pt idx="93">
                  <c:v>-9.9272069999999992</c:v>
                </c:pt>
                <c:pt idx="94">
                  <c:v>-9.9557713999999997</c:v>
                </c:pt>
                <c:pt idx="95">
                  <c:v>-10.263591999999999</c:v>
                </c:pt>
                <c:pt idx="96">
                  <c:v>-10.375196000000001</c:v>
                </c:pt>
                <c:pt idx="97">
                  <c:v>-10.538026</c:v>
                </c:pt>
                <c:pt idx="98">
                  <c:v>-10.636896999999999</c:v>
                </c:pt>
                <c:pt idx="99">
                  <c:v>-10.869228</c:v>
                </c:pt>
                <c:pt idx="100">
                  <c:v>-10.942843999999999</c:v>
                </c:pt>
                <c:pt idx="101">
                  <c:v>-10.928333</c:v>
                </c:pt>
                <c:pt idx="102">
                  <c:v>-11.136058999999999</c:v>
                </c:pt>
                <c:pt idx="103">
                  <c:v>-10.974183</c:v>
                </c:pt>
                <c:pt idx="104">
                  <c:v>-11.010168999999999</c:v>
                </c:pt>
                <c:pt idx="105">
                  <c:v>-11.101203999999999</c:v>
                </c:pt>
                <c:pt idx="106">
                  <c:v>-10.902213</c:v>
                </c:pt>
                <c:pt idx="107">
                  <c:v>-10.937878</c:v>
                </c:pt>
                <c:pt idx="108">
                  <c:v>-10.862365</c:v>
                </c:pt>
                <c:pt idx="109">
                  <c:v>-10.628904</c:v>
                </c:pt>
                <c:pt idx="110">
                  <c:v>-10.750313999999999</c:v>
                </c:pt>
                <c:pt idx="111">
                  <c:v>-10.688204000000001</c:v>
                </c:pt>
                <c:pt idx="112">
                  <c:v>-10.746613999999999</c:v>
                </c:pt>
                <c:pt idx="113">
                  <c:v>-10.676202</c:v>
                </c:pt>
                <c:pt idx="114">
                  <c:v>-10.699149999999999</c:v>
                </c:pt>
                <c:pt idx="115">
                  <c:v>-10.781404</c:v>
                </c:pt>
                <c:pt idx="116">
                  <c:v>-10.553901</c:v>
                </c:pt>
                <c:pt idx="117">
                  <c:v>-10.701460000000001</c:v>
                </c:pt>
                <c:pt idx="118">
                  <c:v>-10.732196999999999</c:v>
                </c:pt>
                <c:pt idx="119">
                  <c:v>-10.725517</c:v>
                </c:pt>
                <c:pt idx="120">
                  <c:v>-10.787834999999999</c:v>
                </c:pt>
                <c:pt idx="121">
                  <c:v>-10.763854</c:v>
                </c:pt>
                <c:pt idx="122">
                  <c:v>-10.819573</c:v>
                </c:pt>
                <c:pt idx="123">
                  <c:v>-10.858010999999999</c:v>
                </c:pt>
                <c:pt idx="124">
                  <c:v>-10.931751999999999</c:v>
                </c:pt>
                <c:pt idx="125">
                  <c:v>-10.991261</c:v>
                </c:pt>
                <c:pt idx="126">
                  <c:v>-10.915381999999999</c:v>
                </c:pt>
                <c:pt idx="127">
                  <c:v>-10.983314</c:v>
                </c:pt>
                <c:pt idx="128">
                  <c:v>-11.011141</c:v>
                </c:pt>
                <c:pt idx="129">
                  <c:v>-11.070282000000001</c:v>
                </c:pt>
                <c:pt idx="130">
                  <c:v>-11.060302999999999</c:v>
                </c:pt>
                <c:pt idx="131">
                  <c:v>-11.030277</c:v>
                </c:pt>
                <c:pt idx="132">
                  <c:v>-11.103456</c:v>
                </c:pt>
                <c:pt idx="133">
                  <c:v>-11.192235999999999</c:v>
                </c:pt>
                <c:pt idx="134">
                  <c:v>-11.144444</c:v>
                </c:pt>
                <c:pt idx="135">
                  <c:v>-11.401052</c:v>
                </c:pt>
                <c:pt idx="136">
                  <c:v>-11.481419000000001</c:v>
                </c:pt>
                <c:pt idx="137">
                  <c:v>-11.524462</c:v>
                </c:pt>
                <c:pt idx="138">
                  <c:v>-11.847460999999999</c:v>
                </c:pt>
                <c:pt idx="139">
                  <c:v>-11.875187</c:v>
                </c:pt>
                <c:pt idx="140">
                  <c:v>-12.017478000000001</c:v>
                </c:pt>
                <c:pt idx="141">
                  <c:v>-12.102261</c:v>
                </c:pt>
                <c:pt idx="142">
                  <c:v>-14.085138000000001</c:v>
                </c:pt>
                <c:pt idx="143">
                  <c:v>-15.970855999999999</c:v>
                </c:pt>
                <c:pt idx="144">
                  <c:v>-15.401565</c:v>
                </c:pt>
                <c:pt idx="145">
                  <c:v>-23.720842000000001</c:v>
                </c:pt>
                <c:pt idx="146">
                  <c:v>-30.588512000000001</c:v>
                </c:pt>
                <c:pt idx="147">
                  <c:v>-32.4039</c:v>
                </c:pt>
                <c:pt idx="148">
                  <c:v>-33.925086999999998</c:v>
                </c:pt>
                <c:pt idx="149">
                  <c:v>-34.38776</c:v>
                </c:pt>
                <c:pt idx="150">
                  <c:v>-34.701000000000001</c:v>
                </c:pt>
                <c:pt idx="151">
                  <c:v>-35.733288000000002</c:v>
                </c:pt>
                <c:pt idx="152">
                  <c:v>-36.866886000000001</c:v>
                </c:pt>
                <c:pt idx="153">
                  <c:v>-37.498736999999998</c:v>
                </c:pt>
                <c:pt idx="154">
                  <c:v>-38.231636000000002</c:v>
                </c:pt>
                <c:pt idx="155">
                  <c:v>-39.077235999999999</c:v>
                </c:pt>
                <c:pt idx="156">
                  <c:v>-39.302878999999997</c:v>
                </c:pt>
                <c:pt idx="157">
                  <c:v>-39.066349000000002</c:v>
                </c:pt>
                <c:pt idx="158">
                  <c:v>-40.014805000000003</c:v>
                </c:pt>
                <c:pt idx="159">
                  <c:v>-40.311047000000002</c:v>
                </c:pt>
                <c:pt idx="160">
                  <c:v>-39.311230000000002</c:v>
                </c:pt>
                <c:pt idx="161">
                  <c:v>-38.712662000000002</c:v>
                </c:pt>
                <c:pt idx="162">
                  <c:v>-38.41357</c:v>
                </c:pt>
                <c:pt idx="163">
                  <c:v>-37.518386999999997</c:v>
                </c:pt>
                <c:pt idx="164">
                  <c:v>-36.806640999999999</c:v>
                </c:pt>
                <c:pt idx="165">
                  <c:v>-35.825049999999997</c:v>
                </c:pt>
                <c:pt idx="166">
                  <c:v>-34.380687999999999</c:v>
                </c:pt>
                <c:pt idx="167">
                  <c:v>-33.599735000000003</c:v>
                </c:pt>
                <c:pt idx="168">
                  <c:v>-32.725501999999999</c:v>
                </c:pt>
                <c:pt idx="169">
                  <c:v>-27.544788</c:v>
                </c:pt>
                <c:pt idx="170">
                  <c:v>-15.668900000000001</c:v>
                </c:pt>
                <c:pt idx="171">
                  <c:v>-13.121306000000001</c:v>
                </c:pt>
                <c:pt idx="172">
                  <c:v>-11.344500999999999</c:v>
                </c:pt>
                <c:pt idx="173">
                  <c:v>-10.744977</c:v>
                </c:pt>
                <c:pt idx="174">
                  <c:v>-10.817563</c:v>
                </c:pt>
                <c:pt idx="175">
                  <c:v>-11.005666</c:v>
                </c:pt>
                <c:pt idx="176">
                  <c:v>-11.404553</c:v>
                </c:pt>
                <c:pt idx="177">
                  <c:v>-11.75479</c:v>
                </c:pt>
                <c:pt idx="178">
                  <c:v>-12.294027</c:v>
                </c:pt>
                <c:pt idx="179">
                  <c:v>-12.951484000000001</c:v>
                </c:pt>
                <c:pt idx="180">
                  <c:v>-13.543298999999999</c:v>
                </c:pt>
                <c:pt idx="181">
                  <c:v>-13.951847000000001</c:v>
                </c:pt>
                <c:pt idx="182">
                  <c:v>-14.510723</c:v>
                </c:pt>
                <c:pt idx="183">
                  <c:v>-14.693102</c:v>
                </c:pt>
                <c:pt idx="184">
                  <c:v>-15.280234999999999</c:v>
                </c:pt>
                <c:pt idx="185">
                  <c:v>-15.775321</c:v>
                </c:pt>
                <c:pt idx="186">
                  <c:v>-16.427229000000001</c:v>
                </c:pt>
                <c:pt idx="187">
                  <c:v>-16.889434999999999</c:v>
                </c:pt>
                <c:pt idx="188">
                  <c:v>-17.363630000000001</c:v>
                </c:pt>
                <c:pt idx="189">
                  <c:v>-17.889709</c:v>
                </c:pt>
                <c:pt idx="190">
                  <c:v>-18.724142000000001</c:v>
                </c:pt>
                <c:pt idx="191">
                  <c:v>-19.603961999999999</c:v>
                </c:pt>
                <c:pt idx="192">
                  <c:v>-21.361977</c:v>
                </c:pt>
                <c:pt idx="193">
                  <c:v>-25.105761999999999</c:v>
                </c:pt>
                <c:pt idx="194">
                  <c:v>-25.480017</c:v>
                </c:pt>
                <c:pt idx="195">
                  <c:v>-30.791996000000001</c:v>
                </c:pt>
                <c:pt idx="196">
                  <c:v>-32.677452000000002</c:v>
                </c:pt>
                <c:pt idx="197">
                  <c:v>-33.573551000000002</c:v>
                </c:pt>
                <c:pt idx="198">
                  <c:v>-39.278168000000001</c:v>
                </c:pt>
                <c:pt idx="199">
                  <c:v>-40.158378999999996</c:v>
                </c:pt>
                <c:pt idx="200">
                  <c:v>-41.556731999999997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06-40B9-83C9-78DC39DB0DBD}"/>
            </c:ext>
          </c:extLst>
        </c:ser>
        <c:ser>
          <c:idx val="2"/>
          <c:order val="1"/>
          <c:tx>
            <c:strRef>
              <c:f>'CLvsLO 1.5GHz IF'!$S$2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'CLvsLO 1.5GHz IF'!$Q$5:$Q$205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IF'!$S$5:$S$205</c:f>
              <c:numCache>
                <c:formatCode>General</c:formatCode>
                <c:ptCount val="201"/>
                <c:pt idx="0">
                  <c:v>-30.479752000000001</c:v>
                </c:pt>
                <c:pt idx="1">
                  <c:v>-27.130085000000001</c:v>
                </c:pt>
                <c:pt idx="2">
                  <c:v>-25.600708000000001</c:v>
                </c:pt>
                <c:pt idx="3">
                  <c:v>-24.069302</c:v>
                </c:pt>
                <c:pt idx="4">
                  <c:v>-22.901028</c:v>
                </c:pt>
                <c:pt idx="5">
                  <c:v>-22.233196</c:v>
                </c:pt>
                <c:pt idx="6">
                  <c:v>-21.440989999999999</c:v>
                </c:pt>
                <c:pt idx="7">
                  <c:v>-21.320612000000001</c:v>
                </c:pt>
                <c:pt idx="8">
                  <c:v>-20.713653999999998</c:v>
                </c:pt>
                <c:pt idx="9">
                  <c:v>-20.627604000000002</c:v>
                </c:pt>
                <c:pt idx="10">
                  <c:v>-20.265187999999998</c:v>
                </c:pt>
                <c:pt idx="11">
                  <c:v>-19.452321999999999</c:v>
                </c:pt>
                <c:pt idx="12">
                  <c:v>-18.694140999999998</c:v>
                </c:pt>
                <c:pt idx="13">
                  <c:v>-17.750208000000001</c:v>
                </c:pt>
                <c:pt idx="14">
                  <c:v>-16.777011999999999</c:v>
                </c:pt>
                <c:pt idx="15">
                  <c:v>-15.612095</c:v>
                </c:pt>
                <c:pt idx="16">
                  <c:v>-14.857120999999999</c:v>
                </c:pt>
                <c:pt idx="17">
                  <c:v>-13.803409</c:v>
                </c:pt>
                <c:pt idx="18">
                  <c:v>-12.778218000000001</c:v>
                </c:pt>
                <c:pt idx="19">
                  <c:v>-12.108791999999999</c:v>
                </c:pt>
                <c:pt idx="20">
                  <c:v>-11.327311</c:v>
                </c:pt>
                <c:pt idx="21">
                  <c:v>-10.576782</c:v>
                </c:pt>
                <c:pt idx="22">
                  <c:v>-9.9925031999999998</c:v>
                </c:pt>
                <c:pt idx="23">
                  <c:v>-9.4965390999999997</c:v>
                </c:pt>
                <c:pt idx="24">
                  <c:v>-9.1674241999999992</c:v>
                </c:pt>
                <c:pt idx="25">
                  <c:v>-8.7254286000000008</c:v>
                </c:pt>
                <c:pt idx="26">
                  <c:v>-8.4122266999999997</c:v>
                </c:pt>
                <c:pt idx="27">
                  <c:v>-8.1067800999999999</c:v>
                </c:pt>
                <c:pt idx="28">
                  <c:v>-7.9342231999999999</c:v>
                </c:pt>
                <c:pt idx="29">
                  <c:v>-7.7557793000000004</c:v>
                </c:pt>
                <c:pt idx="30">
                  <c:v>-7.6406568999999998</c:v>
                </c:pt>
                <c:pt idx="31">
                  <c:v>-7.5372477</c:v>
                </c:pt>
                <c:pt idx="32">
                  <c:v>-7.5617514000000003</c:v>
                </c:pt>
                <c:pt idx="33">
                  <c:v>-7.5057812000000004</c:v>
                </c:pt>
                <c:pt idx="34">
                  <c:v>-7.4854183000000001</c:v>
                </c:pt>
                <c:pt idx="35">
                  <c:v>-7.4758538999999997</c:v>
                </c:pt>
                <c:pt idx="36">
                  <c:v>-7.5134448999999996</c:v>
                </c:pt>
                <c:pt idx="37">
                  <c:v>-7.5088043000000004</c:v>
                </c:pt>
                <c:pt idx="38">
                  <c:v>-7.4906812</c:v>
                </c:pt>
                <c:pt idx="39">
                  <c:v>-7.4403819999999996</c:v>
                </c:pt>
                <c:pt idx="40">
                  <c:v>-7.4597740000000003</c:v>
                </c:pt>
                <c:pt idx="41">
                  <c:v>-7.4389938999999998</c:v>
                </c:pt>
                <c:pt idx="42">
                  <c:v>-7.6215763000000001</c:v>
                </c:pt>
                <c:pt idx="43">
                  <c:v>-7.7079310000000003</c:v>
                </c:pt>
                <c:pt idx="44">
                  <c:v>-7.6959748000000001</c:v>
                </c:pt>
                <c:pt idx="45">
                  <c:v>-7.6414536999999996</c:v>
                </c:pt>
                <c:pt idx="46">
                  <c:v>-7.7119721999999999</c:v>
                </c:pt>
                <c:pt idx="47">
                  <c:v>-7.7703476</c:v>
                </c:pt>
                <c:pt idx="48">
                  <c:v>-7.9066219000000002</c:v>
                </c:pt>
                <c:pt idx="49">
                  <c:v>-8.0345382999999995</c:v>
                </c:pt>
                <c:pt idx="50">
                  <c:v>-8.1225985999999999</c:v>
                </c:pt>
                <c:pt idx="51">
                  <c:v>-8.1777925000000007</c:v>
                </c:pt>
                <c:pt idx="52">
                  <c:v>-8.3084574</c:v>
                </c:pt>
                <c:pt idx="53">
                  <c:v>-8.4538201999999991</c:v>
                </c:pt>
                <c:pt idx="54">
                  <c:v>-8.5936564999999998</c:v>
                </c:pt>
                <c:pt idx="55">
                  <c:v>-8.7213411000000001</c:v>
                </c:pt>
                <c:pt idx="56">
                  <c:v>-8.7893620000000006</c:v>
                </c:pt>
                <c:pt idx="57">
                  <c:v>-8.9064045000000007</c:v>
                </c:pt>
                <c:pt idx="58">
                  <c:v>-9.0260572000000003</c:v>
                </c:pt>
                <c:pt idx="59">
                  <c:v>-9.1653699999999994</c:v>
                </c:pt>
                <c:pt idx="60">
                  <c:v>-9.1775579</c:v>
                </c:pt>
                <c:pt idx="61">
                  <c:v>-9.3026133000000009</c:v>
                </c:pt>
                <c:pt idx="62">
                  <c:v>-9.3837174999999995</c:v>
                </c:pt>
                <c:pt idx="63">
                  <c:v>-9.3710432000000008</c:v>
                </c:pt>
                <c:pt idx="64">
                  <c:v>-9.3916682999999992</c:v>
                </c:pt>
                <c:pt idx="65">
                  <c:v>-9.4785538000000003</c:v>
                </c:pt>
                <c:pt idx="66">
                  <c:v>-9.6033782999999993</c:v>
                </c:pt>
                <c:pt idx="67">
                  <c:v>-9.6239901000000003</c:v>
                </c:pt>
                <c:pt idx="68">
                  <c:v>-9.5589027000000009</c:v>
                </c:pt>
                <c:pt idx="69">
                  <c:v>-9.6202965000000003</c:v>
                </c:pt>
                <c:pt idx="70">
                  <c:v>-9.6930341999999996</c:v>
                </c:pt>
                <c:pt idx="71">
                  <c:v>-9.6660766999999996</c:v>
                </c:pt>
                <c:pt idx="72">
                  <c:v>-9.7697830000000003</c:v>
                </c:pt>
                <c:pt idx="73">
                  <c:v>-9.7157183000000007</c:v>
                </c:pt>
                <c:pt idx="74">
                  <c:v>-9.6564578999999995</c:v>
                </c:pt>
                <c:pt idx="75">
                  <c:v>-9.6489401000000008</c:v>
                </c:pt>
                <c:pt idx="76">
                  <c:v>-9.7055358999999992</c:v>
                </c:pt>
                <c:pt idx="77">
                  <c:v>-9.6476354999999998</c:v>
                </c:pt>
                <c:pt idx="78">
                  <c:v>-9.6193457000000002</c:v>
                </c:pt>
                <c:pt idx="79">
                  <c:v>-9.6925124999999994</c:v>
                </c:pt>
                <c:pt idx="80">
                  <c:v>-9.6144713999999993</c:v>
                </c:pt>
                <c:pt idx="81">
                  <c:v>-9.6461925999999991</c:v>
                </c:pt>
                <c:pt idx="82">
                  <c:v>-9.6858319999999996</c:v>
                </c:pt>
                <c:pt idx="83">
                  <c:v>-9.5925998999999997</c:v>
                </c:pt>
                <c:pt idx="84">
                  <c:v>-9.5974283000000007</c:v>
                </c:pt>
                <c:pt idx="85">
                  <c:v>-9.5531406000000008</c:v>
                </c:pt>
                <c:pt idx="86">
                  <c:v>-9.4565705999999992</c:v>
                </c:pt>
                <c:pt idx="87">
                  <c:v>-9.5057773999999995</c:v>
                </c:pt>
                <c:pt idx="88">
                  <c:v>-9.5724114999999994</c:v>
                </c:pt>
                <c:pt idx="89">
                  <c:v>-9.5330218999999996</c:v>
                </c:pt>
                <c:pt idx="90">
                  <c:v>-9.6686916000000007</c:v>
                </c:pt>
                <c:pt idx="91">
                  <c:v>-9.7092799999999997</c:v>
                </c:pt>
                <c:pt idx="92">
                  <c:v>-9.8861799000000001</c:v>
                </c:pt>
                <c:pt idx="93">
                  <c:v>-10.125579</c:v>
                </c:pt>
                <c:pt idx="94">
                  <c:v>-10.187699</c:v>
                </c:pt>
                <c:pt idx="95">
                  <c:v>-10.545358</c:v>
                </c:pt>
                <c:pt idx="96">
                  <c:v>-10.691029</c:v>
                </c:pt>
                <c:pt idx="97">
                  <c:v>-10.871650000000001</c:v>
                </c:pt>
                <c:pt idx="98">
                  <c:v>-10.992702</c:v>
                </c:pt>
                <c:pt idx="99">
                  <c:v>-11.23649</c:v>
                </c:pt>
                <c:pt idx="100">
                  <c:v>-11.263189000000001</c:v>
                </c:pt>
                <c:pt idx="101">
                  <c:v>-11.240036999999999</c:v>
                </c:pt>
                <c:pt idx="102">
                  <c:v>-11.419067</c:v>
                </c:pt>
                <c:pt idx="103">
                  <c:v>-11.231427</c:v>
                </c:pt>
                <c:pt idx="104">
                  <c:v>-11.253999</c:v>
                </c:pt>
                <c:pt idx="105">
                  <c:v>-11.388626</c:v>
                </c:pt>
                <c:pt idx="106">
                  <c:v>-11.200677000000001</c:v>
                </c:pt>
                <c:pt idx="107">
                  <c:v>-11.216555</c:v>
                </c:pt>
                <c:pt idx="108">
                  <c:v>-11.097804999999999</c:v>
                </c:pt>
                <c:pt idx="109">
                  <c:v>-10.819457</c:v>
                </c:pt>
                <c:pt idx="110">
                  <c:v>-10.916484000000001</c:v>
                </c:pt>
                <c:pt idx="111">
                  <c:v>-10.862883</c:v>
                </c:pt>
                <c:pt idx="112">
                  <c:v>-10.949833999999999</c:v>
                </c:pt>
                <c:pt idx="113">
                  <c:v>-10.859135</c:v>
                </c:pt>
                <c:pt idx="114">
                  <c:v>-10.904897</c:v>
                </c:pt>
                <c:pt idx="115">
                  <c:v>-11.007936000000001</c:v>
                </c:pt>
                <c:pt idx="116">
                  <c:v>-10.797855999999999</c:v>
                </c:pt>
                <c:pt idx="117">
                  <c:v>-10.996539</c:v>
                </c:pt>
                <c:pt idx="118">
                  <c:v>-11.041399</c:v>
                </c:pt>
                <c:pt idx="119">
                  <c:v>-11.012684</c:v>
                </c:pt>
                <c:pt idx="120">
                  <c:v>-11.067977000000001</c:v>
                </c:pt>
                <c:pt idx="121">
                  <c:v>-11.056397</c:v>
                </c:pt>
                <c:pt idx="122">
                  <c:v>-11.091333000000001</c:v>
                </c:pt>
                <c:pt idx="123">
                  <c:v>-11.136723999999999</c:v>
                </c:pt>
                <c:pt idx="124">
                  <c:v>-11.207247000000001</c:v>
                </c:pt>
                <c:pt idx="125">
                  <c:v>-11.249314999999999</c:v>
                </c:pt>
                <c:pt idx="126">
                  <c:v>-11.166334000000001</c:v>
                </c:pt>
                <c:pt idx="127">
                  <c:v>-11.229486</c:v>
                </c:pt>
                <c:pt idx="128">
                  <c:v>-11.283163</c:v>
                </c:pt>
                <c:pt idx="129">
                  <c:v>-11.351817</c:v>
                </c:pt>
                <c:pt idx="130">
                  <c:v>-11.353350000000001</c:v>
                </c:pt>
                <c:pt idx="131">
                  <c:v>-11.33975</c:v>
                </c:pt>
                <c:pt idx="132">
                  <c:v>-11.454228000000001</c:v>
                </c:pt>
                <c:pt idx="133">
                  <c:v>-11.582568</c:v>
                </c:pt>
                <c:pt idx="134">
                  <c:v>-11.610690999999999</c:v>
                </c:pt>
                <c:pt idx="135">
                  <c:v>-11.958762999999999</c:v>
                </c:pt>
                <c:pt idx="136">
                  <c:v>-12.180414000000001</c:v>
                </c:pt>
                <c:pt idx="137">
                  <c:v>-12.346828</c:v>
                </c:pt>
                <c:pt idx="138">
                  <c:v>-12.951998</c:v>
                </c:pt>
                <c:pt idx="139">
                  <c:v>-14.280339</c:v>
                </c:pt>
                <c:pt idx="140">
                  <c:v>-15.24118</c:v>
                </c:pt>
                <c:pt idx="141">
                  <c:v>-17.296455000000002</c:v>
                </c:pt>
                <c:pt idx="142">
                  <c:v>-29.965987999999999</c:v>
                </c:pt>
                <c:pt idx="143">
                  <c:v>-32.080520999999997</c:v>
                </c:pt>
                <c:pt idx="144">
                  <c:v>-31.748712999999999</c:v>
                </c:pt>
                <c:pt idx="145">
                  <c:v>-33.687904000000003</c:v>
                </c:pt>
                <c:pt idx="146">
                  <c:v>-34.464432000000002</c:v>
                </c:pt>
                <c:pt idx="147">
                  <c:v>-34.888404999999999</c:v>
                </c:pt>
                <c:pt idx="148">
                  <c:v>-36.200896999999998</c:v>
                </c:pt>
                <c:pt idx="149">
                  <c:v>-36.702041999999999</c:v>
                </c:pt>
                <c:pt idx="150">
                  <c:v>-36.924252000000003</c:v>
                </c:pt>
                <c:pt idx="151">
                  <c:v>-37.969704</c:v>
                </c:pt>
                <c:pt idx="152">
                  <c:v>-38.992634000000002</c:v>
                </c:pt>
                <c:pt idx="153">
                  <c:v>-39.675266000000001</c:v>
                </c:pt>
                <c:pt idx="154">
                  <c:v>-40.268543000000001</c:v>
                </c:pt>
                <c:pt idx="155">
                  <c:v>-41.196007000000002</c:v>
                </c:pt>
                <c:pt idx="156">
                  <c:v>-41.317295000000001</c:v>
                </c:pt>
                <c:pt idx="157">
                  <c:v>-41.285457999999998</c:v>
                </c:pt>
                <c:pt idx="158">
                  <c:v>-42.016666000000001</c:v>
                </c:pt>
                <c:pt idx="159">
                  <c:v>-42.361091999999999</c:v>
                </c:pt>
                <c:pt idx="160">
                  <c:v>-41.500323999999999</c:v>
                </c:pt>
                <c:pt idx="161">
                  <c:v>-40.810046999999997</c:v>
                </c:pt>
                <c:pt idx="162">
                  <c:v>-40.651584999999997</c:v>
                </c:pt>
                <c:pt idx="163">
                  <c:v>-39.777743999999998</c:v>
                </c:pt>
                <c:pt idx="164">
                  <c:v>-39.026814000000002</c:v>
                </c:pt>
                <c:pt idx="165">
                  <c:v>-38.010170000000002</c:v>
                </c:pt>
                <c:pt idx="166">
                  <c:v>-36.695591</c:v>
                </c:pt>
                <c:pt idx="167">
                  <c:v>-35.937308999999999</c:v>
                </c:pt>
                <c:pt idx="168">
                  <c:v>-35.315852999999997</c:v>
                </c:pt>
                <c:pt idx="169">
                  <c:v>-33.904282000000002</c:v>
                </c:pt>
                <c:pt idx="170">
                  <c:v>-32.257201999999999</c:v>
                </c:pt>
                <c:pt idx="171">
                  <c:v>-30.803947000000001</c:v>
                </c:pt>
                <c:pt idx="172">
                  <c:v>-24.129788999999999</c:v>
                </c:pt>
                <c:pt idx="173">
                  <c:v>-14.193878</c:v>
                </c:pt>
                <c:pt idx="174">
                  <c:v>-12.822251</c:v>
                </c:pt>
                <c:pt idx="175">
                  <c:v>-12.113550999999999</c:v>
                </c:pt>
                <c:pt idx="176">
                  <c:v>-11.778150999999999</c:v>
                </c:pt>
                <c:pt idx="177">
                  <c:v>-11.991016</c:v>
                </c:pt>
                <c:pt idx="178">
                  <c:v>-12.499890000000001</c:v>
                </c:pt>
                <c:pt idx="179">
                  <c:v>-13.080676</c:v>
                </c:pt>
                <c:pt idx="180">
                  <c:v>-13.696628</c:v>
                </c:pt>
                <c:pt idx="181">
                  <c:v>-14.212804999999999</c:v>
                </c:pt>
                <c:pt idx="182">
                  <c:v>-14.856483000000001</c:v>
                </c:pt>
                <c:pt idx="183">
                  <c:v>-15.222194</c:v>
                </c:pt>
                <c:pt idx="184">
                  <c:v>-16.348167</c:v>
                </c:pt>
                <c:pt idx="185">
                  <c:v>-17.286346000000002</c:v>
                </c:pt>
                <c:pt idx="186">
                  <c:v>-18.824556000000001</c:v>
                </c:pt>
                <c:pt idx="187">
                  <c:v>-22.669042999999999</c:v>
                </c:pt>
                <c:pt idx="188">
                  <c:v>-23.555353</c:v>
                </c:pt>
                <c:pt idx="189">
                  <c:v>-23.426262000000001</c:v>
                </c:pt>
                <c:pt idx="190">
                  <c:v>-23.945992</c:v>
                </c:pt>
                <c:pt idx="191">
                  <c:v>-23.27009</c:v>
                </c:pt>
                <c:pt idx="192">
                  <c:v>-21.750778</c:v>
                </c:pt>
                <c:pt idx="193">
                  <c:v>-21.886679000000001</c:v>
                </c:pt>
                <c:pt idx="194">
                  <c:v>-23.537251999999999</c:v>
                </c:pt>
                <c:pt idx="195">
                  <c:v>-24.201426999999999</c:v>
                </c:pt>
                <c:pt idx="196">
                  <c:v>-26.019895999999999</c:v>
                </c:pt>
                <c:pt idx="197">
                  <c:v>-28.920124000000001</c:v>
                </c:pt>
                <c:pt idx="198">
                  <c:v>-31.687674000000001</c:v>
                </c:pt>
                <c:pt idx="199">
                  <c:v>-35.613739000000002</c:v>
                </c:pt>
                <c:pt idx="200">
                  <c:v>-44.951225000000001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06-40B9-83C9-78DC39DB0DBD}"/>
            </c:ext>
          </c:extLst>
        </c:ser>
        <c:ser>
          <c:idx val="0"/>
          <c:order val="2"/>
          <c:tx>
            <c:strRef>
              <c:f>'CLvsLO 1.5GHz IF'!$T$2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IF'!$T$5:$T$205</c:f>
              <c:numCache>
                <c:formatCode>General</c:formatCode>
                <c:ptCount val="201"/>
                <c:pt idx="0">
                  <c:v>-29.350521000000001</c:v>
                </c:pt>
                <c:pt idx="1">
                  <c:v>-28.052094</c:v>
                </c:pt>
                <c:pt idx="2">
                  <c:v>-26.499496000000001</c:v>
                </c:pt>
                <c:pt idx="3">
                  <c:v>-24.802631000000002</c:v>
                </c:pt>
                <c:pt idx="4">
                  <c:v>-23.665517999999999</c:v>
                </c:pt>
                <c:pt idx="5">
                  <c:v>-22.793592</c:v>
                </c:pt>
                <c:pt idx="6">
                  <c:v>-22.121115</c:v>
                </c:pt>
                <c:pt idx="7">
                  <c:v>-21.702643999999999</c:v>
                </c:pt>
                <c:pt idx="8">
                  <c:v>-21.371395</c:v>
                </c:pt>
                <c:pt idx="9">
                  <c:v>-21.038489999999999</c:v>
                </c:pt>
                <c:pt idx="10">
                  <c:v>-20.615739999999999</c:v>
                </c:pt>
                <c:pt idx="11">
                  <c:v>-20.096636</c:v>
                </c:pt>
                <c:pt idx="12">
                  <c:v>-19.383043000000001</c:v>
                </c:pt>
                <c:pt idx="13">
                  <c:v>-18.468498</c:v>
                </c:pt>
                <c:pt idx="14">
                  <c:v>-17.533394000000001</c:v>
                </c:pt>
                <c:pt idx="15">
                  <c:v>-16.527024999999998</c:v>
                </c:pt>
                <c:pt idx="16">
                  <c:v>-15.498044</c:v>
                </c:pt>
                <c:pt idx="17">
                  <c:v>-14.541428</c:v>
                </c:pt>
                <c:pt idx="18">
                  <c:v>-13.656610000000001</c:v>
                </c:pt>
                <c:pt idx="19">
                  <c:v>-12.767274</c:v>
                </c:pt>
                <c:pt idx="20">
                  <c:v>-11.953151</c:v>
                </c:pt>
                <c:pt idx="21">
                  <c:v>-11.238312000000001</c:v>
                </c:pt>
                <c:pt idx="22">
                  <c:v>-10.572924</c:v>
                </c:pt>
                <c:pt idx="23">
                  <c:v>-10.00306</c:v>
                </c:pt>
                <c:pt idx="24">
                  <c:v>-9.5253811000000006</c:v>
                </c:pt>
                <c:pt idx="25">
                  <c:v>-9.1117401000000005</c:v>
                </c:pt>
                <c:pt idx="26">
                  <c:v>-8.7574529999999999</c:v>
                </c:pt>
                <c:pt idx="27">
                  <c:v>-8.4390850000000004</c:v>
                </c:pt>
                <c:pt idx="28">
                  <c:v>-8.1768474999999992</c:v>
                </c:pt>
                <c:pt idx="29">
                  <c:v>-7.9578476</c:v>
                </c:pt>
                <c:pt idx="30">
                  <c:v>-7.8059874000000002</c:v>
                </c:pt>
                <c:pt idx="31">
                  <c:v>-7.6771164000000001</c:v>
                </c:pt>
                <c:pt idx="32">
                  <c:v>-7.5763911999999998</c:v>
                </c:pt>
                <c:pt idx="33">
                  <c:v>-7.5108003999999999</c:v>
                </c:pt>
                <c:pt idx="34">
                  <c:v>-7.4817923999999998</c:v>
                </c:pt>
                <c:pt idx="35">
                  <c:v>-7.4535460000000002</c:v>
                </c:pt>
                <c:pt idx="36">
                  <c:v>-7.4416060000000002</c:v>
                </c:pt>
                <c:pt idx="37">
                  <c:v>-7.4365186999999997</c:v>
                </c:pt>
                <c:pt idx="38">
                  <c:v>-7.4366063999999996</c:v>
                </c:pt>
                <c:pt idx="39">
                  <c:v>-7.4337311000000001</c:v>
                </c:pt>
                <c:pt idx="40">
                  <c:v>-7.4719490999999998</c:v>
                </c:pt>
                <c:pt idx="41">
                  <c:v>-7.5275774000000002</c:v>
                </c:pt>
                <c:pt idx="42">
                  <c:v>-7.5776887000000004</c:v>
                </c:pt>
                <c:pt idx="43">
                  <c:v>-7.6097011999999999</c:v>
                </c:pt>
                <c:pt idx="44">
                  <c:v>-7.6584181999999998</c:v>
                </c:pt>
                <c:pt idx="45">
                  <c:v>-7.6885890999999997</c:v>
                </c:pt>
                <c:pt idx="46">
                  <c:v>-7.7408628000000004</c:v>
                </c:pt>
                <c:pt idx="47">
                  <c:v>-7.8283338999999996</c:v>
                </c:pt>
                <c:pt idx="48">
                  <c:v>-7.9468889000000003</c:v>
                </c:pt>
                <c:pt idx="49">
                  <c:v>-8.0566157999999994</c:v>
                </c:pt>
                <c:pt idx="50">
                  <c:v>-8.1769943000000005</c:v>
                </c:pt>
                <c:pt idx="51">
                  <c:v>-8.2979813</c:v>
                </c:pt>
                <c:pt idx="52">
                  <c:v>-8.4219389000000007</c:v>
                </c:pt>
                <c:pt idx="53">
                  <c:v>-8.5546054999999992</c:v>
                </c:pt>
                <c:pt idx="54">
                  <c:v>-8.6939650000000004</c:v>
                </c:pt>
                <c:pt idx="55">
                  <c:v>-8.8330020999999999</c:v>
                </c:pt>
                <c:pt idx="56">
                  <c:v>-8.9678611999999998</c:v>
                </c:pt>
                <c:pt idx="57">
                  <c:v>-9.0993233</c:v>
                </c:pt>
                <c:pt idx="58">
                  <c:v>-9.2044487000000004</c:v>
                </c:pt>
                <c:pt idx="59">
                  <c:v>-9.3131418000000004</c:v>
                </c:pt>
                <c:pt idx="60">
                  <c:v>-9.4087782000000004</c:v>
                </c:pt>
                <c:pt idx="61">
                  <c:v>-9.4714946999999992</c:v>
                </c:pt>
                <c:pt idx="62">
                  <c:v>-9.5089606999999994</c:v>
                </c:pt>
                <c:pt idx="63">
                  <c:v>-9.5614643000000008</c:v>
                </c:pt>
                <c:pt idx="64">
                  <c:v>-9.6217327000000008</c:v>
                </c:pt>
                <c:pt idx="65">
                  <c:v>-9.6680001999999998</c:v>
                </c:pt>
                <c:pt idx="66">
                  <c:v>-9.6956901999999996</c:v>
                </c:pt>
                <c:pt idx="67">
                  <c:v>-9.7350940999999995</c:v>
                </c:pt>
                <c:pt idx="68">
                  <c:v>-9.7733421000000007</c:v>
                </c:pt>
                <c:pt idx="69">
                  <c:v>-9.7752972000000007</c:v>
                </c:pt>
                <c:pt idx="70">
                  <c:v>-9.8012619000000001</c:v>
                </c:pt>
                <c:pt idx="71">
                  <c:v>-9.8298378</c:v>
                </c:pt>
                <c:pt idx="72">
                  <c:v>-9.8235711999999999</c:v>
                </c:pt>
                <c:pt idx="73">
                  <c:v>-9.8099173999999998</c:v>
                </c:pt>
                <c:pt idx="74">
                  <c:v>-9.8180160999999995</c:v>
                </c:pt>
                <c:pt idx="75">
                  <c:v>-9.7822455999999995</c:v>
                </c:pt>
                <c:pt idx="76">
                  <c:v>-9.7649621999999994</c:v>
                </c:pt>
                <c:pt idx="77">
                  <c:v>-9.7819442999999993</c:v>
                </c:pt>
                <c:pt idx="78">
                  <c:v>-9.7851944</c:v>
                </c:pt>
                <c:pt idx="79">
                  <c:v>-9.7669438999999993</c:v>
                </c:pt>
                <c:pt idx="80">
                  <c:v>-9.7788324000000006</c:v>
                </c:pt>
                <c:pt idx="81">
                  <c:v>-9.7749766999999999</c:v>
                </c:pt>
                <c:pt idx="82">
                  <c:v>-9.7533560000000001</c:v>
                </c:pt>
                <c:pt idx="83">
                  <c:v>-9.7419881999999998</c:v>
                </c:pt>
                <c:pt idx="84">
                  <c:v>-9.7146158000000007</c:v>
                </c:pt>
                <c:pt idx="85">
                  <c:v>-9.6933413000000002</c:v>
                </c:pt>
                <c:pt idx="86">
                  <c:v>-9.7171135</c:v>
                </c:pt>
                <c:pt idx="87">
                  <c:v>-9.7488650999999997</c:v>
                </c:pt>
                <c:pt idx="88">
                  <c:v>-9.8044309999999992</c:v>
                </c:pt>
                <c:pt idx="89">
                  <c:v>-9.8951750000000001</c:v>
                </c:pt>
                <c:pt idx="90">
                  <c:v>-10.018948999999999</c:v>
                </c:pt>
                <c:pt idx="91">
                  <c:v>-10.166183</c:v>
                </c:pt>
                <c:pt idx="92">
                  <c:v>-10.324209</c:v>
                </c:pt>
                <c:pt idx="93">
                  <c:v>-10.535138</c:v>
                </c:pt>
                <c:pt idx="94">
                  <c:v>-10.761289</c:v>
                </c:pt>
                <c:pt idx="95">
                  <c:v>-10.967134</c:v>
                </c:pt>
                <c:pt idx="96">
                  <c:v>-11.138334</c:v>
                </c:pt>
                <c:pt idx="97">
                  <c:v>-11.340652</c:v>
                </c:pt>
                <c:pt idx="98">
                  <c:v>-11.457812000000001</c:v>
                </c:pt>
                <c:pt idx="99">
                  <c:v>-11.535645000000001</c:v>
                </c:pt>
                <c:pt idx="100">
                  <c:v>-11.616557999999999</c:v>
                </c:pt>
                <c:pt idx="101">
                  <c:v>-11.638235</c:v>
                </c:pt>
                <c:pt idx="102">
                  <c:v>-11.618432</c:v>
                </c:pt>
                <c:pt idx="103">
                  <c:v>-11.637456</c:v>
                </c:pt>
                <c:pt idx="104">
                  <c:v>-11.633457</c:v>
                </c:pt>
                <c:pt idx="105">
                  <c:v>-11.605687</c:v>
                </c:pt>
                <c:pt idx="106">
                  <c:v>-11.602525999999999</c:v>
                </c:pt>
                <c:pt idx="107">
                  <c:v>-11.534959000000001</c:v>
                </c:pt>
                <c:pt idx="108">
                  <c:v>-11.442856000000001</c:v>
                </c:pt>
                <c:pt idx="109">
                  <c:v>-11.380673</c:v>
                </c:pt>
                <c:pt idx="110">
                  <c:v>-11.332233</c:v>
                </c:pt>
                <c:pt idx="111">
                  <c:v>-11.2798</c:v>
                </c:pt>
                <c:pt idx="112">
                  <c:v>-11.301845999999999</c:v>
                </c:pt>
                <c:pt idx="113">
                  <c:v>-11.333660999999999</c:v>
                </c:pt>
                <c:pt idx="114">
                  <c:v>-11.323548000000001</c:v>
                </c:pt>
                <c:pt idx="115">
                  <c:v>-11.335739</c:v>
                </c:pt>
                <c:pt idx="116">
                  <c:v>-11.374687</c:v>
                </c:pt>
                <c:pt idx="117">
                  <c:v>-11.386335000000001</c:v>
                </c:pt>
                <c:pt idx="118">
                  <c:v>-11.383799</c:v>
                </c:pt>
                <c:pt idx="119">
                  <c:v>-11.425079999999999</c:v>
                </c:pt>
                <c:pt idx="120">
                  <c:v>-11.428209000000001</c:v>
                </c:pt>
                <c:pt idx="121">
                  <c:v>-11.433018000000001</c:v>
                </c:pt>
                <c:pt idx="122">
                  <c:v>-11.467789</c:v>
                </c:pt>
                <c:pt idx="123">
                  <c:v>-11.504740999999999</c:v>
                </c:pt>
                <c:pt idx="124">
                  <c:v>-11.527267999999999</c:v>
                </c:pt>
                <c:pt idx="125">
                  <c:v>-11.560358000000001</c:v>
                </c:pt>
                <c:pt idx="126">
                  <c:v>-11.604808</c:v>
                </c:pt>
                <c:pt idx="127">
                  <c:v>-11.655324999999999</c:v>
                </c:pt>
                <c:pt idx="128">
                  <c:v>-11.707957</c:v>
                </c:pt>
                <c:pt idx="129">
                  <c:v>-11.787494000000001</c:v>
                </c:pt>
                <c:pt idx="130">
                  <c:v>-11.895720000000001</c:v>
                </c:pt>
                <c:pt idx="131">
                  <c:v>-12.038694</c:v>
                </c:pt>
                <c:pt idx="132">
                  <c:v>-12.208677</c:v>
                </c:pt>
                <c:pt idx="133">
                  <c:v>-12.565132</c:v>
                </c:pt>
                <c:pt idx="134">
                  <c:v>-13.252836</c:v>
                </c:pt>
                <c:pt idx="135">
                  <c:v>-14.315170999999999</c:v>
                </c:pt>
                <c:pt idx="136">
                  <c:v>-16.323656</c:v>
                </c:pt>
                <c:pt idx="137">
                  <c:v>-19.814305999999998</c:v>
                </c:pt>
                <c:pt idx="138">
                  <c:v>-23.403654</c:v>
                </c:pt>
                <c:pt idx="139">
                  <c:v>-26.867811</c:v>
                </c:pt>
                <c:pt idx="140">
                  <c:v>-30.284517000000001</c:v>
                </c:pt>
                <c:pt idx="141">
                  <c:v>-32.788944000000001</c:v>
                </c:pt>
                <c:pt idx="142">
                  <c:v>-33.722816000000002</c:v>
                </c:pt>
                <c:pt idx="143">
                  <c:v>-34.594619999999999</c:v>
                </c:pt>
                <c:pt idx="144">
                  <c:v>-35.381507999999997</c:v>
                </c:pt>
                <c:pt idx="145">
                  <c:v>-35.896529999999998</c:v>
                </c:pt>
                <c:pt idx="146">
                  <c:v>-36.574641999999997</c:v>
                </c:pt>
                <c:pt idx="147">
                  <c:v>-37.401772000000001</c:v>
                </c:pt>
                <c:pt idx="148">
                  <c:v>-38.053809999999999</c:v>
                </c:pt>
                <c:pt idx="149">
                  <c:v>-38.749366999999999</c:v>
                </c:pt>
                <c:pt idx="150">
                  <c:v>-39.554344</c:v>
                </c:pt>
                <c:pt idx="151">
                  <c:v>-40.223090999999997</c:v>
                </c:pt>
                <c:pt idx="152">
                  <c:v>-40.935318000000002</c:v>
                </c:pt>
                <c:pt idx="153">
                  <c:v>-41.721977000000003</c:v>
                </c:pt>
                <c:pt idx="154">
                  <c:v>-42.413502000000001</c:v>
                </c:pt>
                <c:pt idx="155">
                  <c:v>-42.831626999999997</c:v>
                </c:pt>
                <c:pt idx="156">
                  <c:v>-43.350628</c:v>
                </c:pt>
                <c:pt idx="157">
                  <c:v>-43.786982999999999</c:v>
                </c:pt>
                <c:pt idx="158">
                  <c:v>-43.887507999999997</c:v>
                </c:pt>
                <c:pt idx="159">
                  <c:v>-43.750247999999999</c:v>
                </c:pt>
                <c:pt idx="160">
                  <c:v>-43.656875999999997</c:v>
                </c:pt>
                <c:pt idx="161">
                  <c:v>-43.187503999999997</c:v>
                </c:pt>
                <c:pt idx="162">
                  <c:v>-42.505099999999999</c:v>
                </c:pt>
                <c:pt idx="163">
                  <c:v>-41.799655999999999</c:v>
                </c:pt>
                <c:pt idx="164">
                  <c:v>-41.003407000000003</c:v>
                </c:pt>
                <c:pt idx="165">
                  <c:v>-40.100098000000003</c:v>
                </c:pt>
                <c:pt idx="166">
                  <c:v>-39.224842000000002</c:v>
                </c:pt>
                <c:pt idx="167">
                  <c:v>-38.231479999999998</c:v>
                </c:pt>
                <c:pt idx="168">
                  <c:v>-37.191302999999998</c:v>
                </c:pt>
                <c:pt idx="169">
                  <c:v>-36.312781999999999</c:v>
                </c:pt>
                <c:pt idx="170">
                  <c:v>-35.363143999999998</c:v>
                </c:pt>
                <c:pt idx="171">
                  <c:v>-34.060909000000002</c:v>
                </c:pt>
                <c:pt idx="172">
                  <c:v>-32.227421</c:v>
                </c:pt>
                <c:pt idx="173">
                  <c:v>-29.430204</c:v>
                </c:pt>
                <c:pt idx="174">
                  <c:v>-25.598343</c:v>
                </c:pt>
                <c:pt idx="175">
                  <c:v>-21.798974999999999</c:v>
                </c:pt>
                <c:pt idx="176">
                  <c:v>-18.488351999999999</c:v>
                </c:pt>
                <c:pt idx="177">
                  <c:v>-15.970962</c:v>
                </c:pt>
                <c:pt idx="178">
                  <c:v>-14.824986000000001</c:v>
                </c:pt>
                <c:pt idx="179">
                  <c:v>-14.967924999999999</c:v>
                </c:pt>
                <c:pt idx="180">
                  <c:v>-15.439985999999999</c:v>
                </c:pt>
                <c:pt idx="181">
                  <c:v>-16.103764000000002</c:v>
                </c:pt>
                <c:pt idx="182">
                  <c:v>-17.360250000000001</c:v>
                </c:pt>
                <c:pt idx="183">
                  <c:v>-19.665908999999999</c:v>
                </c:pt>
                <c:pt idx="184">
                  <c:v>-23.021523999999999</c:v>
                </c:pt>
                <c:pt idx="185">
                  <c:v>-27.260020999999998</c:v>
                </c:pt>
                <c:pt idx="186">
                  <c:v>-31.649388999999999</c:v>
                </c:pt>
                <c:pt idx="187">
                  <c:v>-35.736739999999998</c:v>
                </c:pt>
                <c:pt idx="188">
                  <c:v>-39.019215000000003</c:v>
                </c:pt>
                <c:pt idx="189">
                  <c:v>-41.164009</c:v>
                </c:pt>
                <c:pt idx="190">
                  <c:v>-41.583075999999998</c:v>
                </c:pt>
                <c:pt idx="191">
                  <c:v>-41.250298000000001</c:v>
                </c:pt>
                <c:pt idx="192">
                  <c:v>-41.699874999999999</c:v>
                </c:pt>
                <c:pt idx="193">
                  <c:v>-41.448635000000003</c:v>
                </c:pt>
                <c:pt idx="194">
                  <c:v>-42.201847000000001</c:v>
                </c:pt>
                <c:pt idx="195">
                  <c:v>-44.877377000000003</c:v>
                </c:pt>
                <c:pt idx="196">
                  <c:v>-48.683551999999999</c:v>
                </c:pt>
                <c:pt idx="197">
                  <c:v>-51.995972000000002</c:v>
                </c:pt>
                <c:pt idx="198">
                  <c:v>-56.104354999999998</c:v>
                </c:pt>
                <c:pt idx="199">
                  <c:v>-59.128078000000002</c:v>
                </c:pt>
                <c:pt idx="200">
                  <c:v>-60.907032000000001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06-40B9-83C9-78DC39DB0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CLvsLO!$I$2</c15:sqref>
                        </c15:formulaRef>
                      </c:ext>
                    </c:extLst>
                    <c:strCache>
                      <c:ptCount val="1"/>
                      <c:pt idx="0">
                        <c:v>+11 dBm</c:v>
                      </c:pt>
                    </c:strCache>
                  </c:strRef>
                </c:tx>
                <c:spPr>
                  <a:ln cap="rnd"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CLvsLO!$I$5:$I$205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-72.958243999999993</c:v>
                      </c:pt>
                      <c:pt idx="1">
                        <c:v>-75.224731000000006</c:v>
                      </c:pt>
                      <c:pt idx="2">
                        <c:v>-79.005927999999997</c:v>
                      </c:pt>
                      <c:pt idx="3">
                        <c:v>-81.198006000000007</c:v>
                      </c:pt>
                      <c:pt idx="4">
                        <c:v>-81.179030999999995</c:v>
                      </c:pt>
                      <c:pt idx="5">
                        <c:v>-80.418304000000006</c:v>
                      </c:pt>
                      <c:pt idx="6">
                        <c:v>-79.027901</c:v>
                      </c:pt>
                      <c:pt idx="7">
                        <c:v>-74.817368000000002</c:v>
                      </c:pt>
                      <c:pt idx="8">
                        <c:v>-72.679451</c:v>
                      </c:pt>
                      <c:pt idx="9">
                        <c:v>-71.171997000000005</c:v>
                      </c:pt>
                      <c:pt idx="10">
                        <c:v>-66.742332000000005</c:v>
                      </c:pt>
                      <c:pt idx="11">
                        <c:v>-63.632477000000002</c:v>
                      </c:pt>
                      <c:pt idx="12">
                        <c:v>-58.683613000000001</c:v>
                      </c:pt>
                      <c:pt idx="13">
                        <c:v>-53.795914000000003</c:v>
                      </c:pt>
                      <c:pt idx="14">
                        <c:v>-47.312626000000002</c:v>
                      </c:pt>
                      <c:pt idx="15">
                        <c:v>-41.766167000000003</c:v>
                      </c:pt>
                      <c:pt idx="16">
                        <c:v>-34.886929000000002</c:v>
                      </c:pt>
                      <c:pt idx="17">
                        <c:v>-31.446601999999999</c:v>
                      </c:pt>
                      <c:pt idx="18">
                        <c:v>-26.129791000000001</c:v>
                      </c:pt>
                      <c:pt idx="19">
                        <c:v>-23.325094</c:v>
                      </c:pt>
                      <c:pt idx="20">
                        <c:v>-20.227761999999998</c:v>
                      </c:pt>
                      <c:pt idx="21">
                        <c:v>-17.331721999999999</c:v>
                      </c:pt>
                      <c:pt idx="22">
                        <c:v>-13.752126000000001</c:v>
                      </c:pt>
                      <c:pt idx="23">
                        <c:v>-11.446144</c:v>
                      </c:pt>
                      <c:pt idx="24">
                        <c:v>-9.1493759000000008</c:v>
                      </c:pt>
                      <c:pt idx="25">
                        <c:v>-7.6442990000000002</c:v>
                      </c:pt>
                      <c:pt idx="26">
                        <c:v>-7.4950538</c:v>
                      </c:pt>
                      <c:pt idx="27">
                        <c:v>-7.7708491999999998</c:v>
                      </c:pt>
                      <c:pt idx="28">
                        <c:v>-8.1270018000000004</c:v>
                      </c:pt>
                      <c:pt idx="29">
                        <c:v>-8.3873987000000003</c:v>
                      </c:pt>
                      <c:pt idx="30">
                        <c:v>-8.5595140000000001</c:v>
                      </c:pt>
                      <c:pt idx="31">
                        <c:v>-8.5954905000000004</c:v>
                      </c:pt>
                      <c:pt idx="32">
                        <c:v>-8.6224308000000001</c:v>
                      </c:pt>
                      <c:pt idx="33">
                        <c:v>-8.6301240999999997</c:v>
                      </c:pt>
                      <c:pt idx="34">
                        <c:v>-8.6774292000000006</c:v>
                      </c:pt>
                      <c:pt idx="35">
                        <c:v>-8.6852684</c:v>
                      </c:pt>
                      <c:pt idx="36">
                        <c:v>-8.6811828999999996</c:v>
                      </c:pt>
                      <c:pt idx="37">
                        <c:v>-8.6666603000000002</c:v>
                      </c:pt>
                      <c:pt idx="38">
                        <c:v>-8.6956129000000004</c:v>
                      </c:pt>
                      <c:pt idx="39">
                        <c:v>-8.7008810000000008</c:v>
                      </c:pt>
                      <c:pt idx="40">
                        <c:v>-8.7095155999999996</c:v>
                      </c:pt>
                      <c:pt idx="41">
                        <c:v>-8.6970262999999992</c:v>
                      </c:pt>
                      <c:pt idx="42">
                        <c:v>-8.6404381000000008</c:v>
                      </c:pt>
                      <c:pt idx="43">
                        <c:v>-8.5269040999999994</c:v>
                      </c:pt>
                      <c:pt idx="44">
                        <c:v>-8.4447612999999997</c:v>
                      </c:pt>
                      <c:pt idx="45">
                        <c:v>-8.3812455999999997</c:v>
                      </c:pt>
                      <c:pt idx="46">
                        <c:v>-8.3323078000000006</c:v>
                      </c:pt>
                      <c:pt idx="47">
                        <c:v>-8.3185243999999994</c:v>
                      </c:pt>
                      <c:pt idx="48">
                        <c:v>-8.2908316000000006</c:v>
                      </c:pt>
                      <c:pt idx="49">
                        <c:v>-8.2300825</c:v>
                      </c:pt>
                      <c:pt idx="50">
                        <c:v>-8.1735764</c:v>
                      </c:pt>
                      <c:pt idx="51">
                        <c:v>-8.1466989999999999</c:v>
                      </c:pt>
                      <c:pt idx="52">
                        <c:v>-8.1120367000000009</c:v>
                      </c:pt>
                      <c:pt idx="53">
                        <c:v>-8.1128806999999998</c:v>
                      </c:pt>
                      <c:pt idx="54">
                        <c:v>-8.1133670999999996</c:v>
                      </c:pt>
                      <c:pt idx="55">
                        <c:v>-8.0965051999999993</c:v>
                      </c:pt>
                      <c:pt idx="56">
                        <c:v>-8.0674180999999994</c:v>
                      </c:pt>
                      <c:pt idx="57">
                        <c:v>-8.0650195999999994</c:v>
                      </c:pt>
                      <c:pt idx="58">
                        <c:v>-8.0287808999999992</c:v>
                      </c:pt>
                      <c:pt idx="59">
                        <c:v>-8.0090646999999997</c:v>
                      </c:pt>
                      <c:pt idx="60">
                        <c:v>-8.0551100000000009</c:v>
                      </c:pt>
                      <c:pt idx="61">
                        <c:v>-8.1052599000000001</c:v>
                      </c:pt>
                      <c:pt idx="62">
                        <c:v>-8.1394043000000007</c:v>
                      </c:pt>
                      <c:pt idx="63">
                        <c:v>-8.2370043000000006</c:v>
                      </c:pt>
                      <c:pt idx="64">
                        <c:v>-8.3828945000000008</c:v>
                      </c:pt>
                      <c:pt idx="65">
                        <c:v>-8.5359812000000002</c:v>
                      </c:pt>
                      <c:pt idx="66">
                        <c:v>-8.7169466</c:v>
                      </c:pt>
                      <c:pt idx="67">
                        <c:v>-8.9009514000000003</c:v>
                      </c:pt>
                      <c:pt idx="68">
                        <c:v>-9.0499611000000009</c:v>
                      </c:pt>
                      <c:pt idx="69">
                        <c:v>-9.1862192</c:v>
                      </c:pt>
                      <c:pt idx="70">
                        <c:v>-9.3005742999999992</c:v>
                      </c:pt>
                      <c:pt idx="71">
                        <c:v>-9.3814583000000002</c:v>
                      </c:pt>
                      <c:pt idx="72">
                        <c:v>-9.4445399999999999</c:v>
                      </c:pt>
                      <c:pt idx="73">
                        <c:v>-9.5073232999999995</c:v>
                      </c:pt>
                      <c:pt idx="74">
                        <c:v>-9.5503511000000003</c:v>
                      </c:pt>
                      <c:pt idx="75">
                        <c:v>-9.5714387999999992</c:v>
                      </c:pt>
                      <c:pt idx="76">
                        <c:v>-9.5928936</c:v>
                      </c:pt>
                      <c:pt idx="77">
                        <c:v>-9.6192522</c:v>
                      </c:pt>
                      <c:pt idx="78">
                        <c:v>-9.5962381000000008</c:v>
                      </c:pt>
                      <c:pt idx="79">
                        <c:v>-9.5321979999999993</c:v>
                      </c:pt>
                      <c:pt idx="80">
                        <c:v>-9.5106114999999996</c:v>
                      </c:pt>
                      <c:pt idx="81">
                        <c:v>-9.5383891999999992</c:v>
                      </c:pt>
                      <c:pt idx="82">
                        <c:v>-9.5862616999999997</c:v>
                      </c:pt>
                      <c:pt idx="83">
                        <c:v>-9.6196766</c:v>
                      </c:pt>
                      <c:pt idx="84">
                        <c:v>-9.6575851000000004</c:v>
                      </c:pt>
                      <c:pt idx="85">
                        <c:v>-9.7168770000000002</c:v>
                      </c:pt>
                      <c:pt idx="86">
                        <c:v>-9.7673883000000004</c:v>
                      </c:pt>
                      <c:pt idx="87">
                        <c:v>-9.7905482999999993</c:v>
                      </c:pt>
                      <c:pt idx="88">
                        <c:v>-9.8705596999999994</c:v>
                      </c:pt>
                      <c:pt idx="89">
                        <c:v>-9.9319161999999999</c:v>
                      </c:pt>
                      <c:pt idx="90">
                        <c:v>-9.9544829999999997</c:v>
                      </c:pt>
                      <c:pt idx="91">
                        <c:v>-10.023638</c:v>
                      </c:pt>
                      <c:pt idx="92">
                        <c:v>-10.049664</c:v>
                      </c:pt>
                      <c:pt idx="93">
                        <c:v>-10.079693000000001</c:v>
                      </c:pt>
                      <c:pt idx="94">
                        <c:v>-10.225044</c:v>
                      </c:pt>
                      <c:pt idx="95">
                        <c:v>-10.341086000000001</c:v>
                      </c:pt>
                      <c:pt idx="96">
                        <c:v>-10.276275</c:v>
                      </c:pt>
                      <c:pt idx="97">
                        <c:v>-10.301023000000001</c:v>
                      </c:pt>
                      <c:pt idx="98">
                        <c:v>-10.507954</c:v>
                      </c:pt>
                      <c:pt idx="99">
                        <c:v>-10.583473</c:v>
                      </c:pt>
                      <c:pt idx="100">
                        <c:v>-10.686662</c:v>
                      </c:pt>
                      <c:pt idx="101">
                        <c:v>-10.954838000000001</c:v>
                      </c:pt>
                      <c:pt idx="102">
                        <c:v>-11.115107999999999</c:v>
                      </c:pt>
                      <c:pt idx="103">
                        <c:v>-11.284945</c:v>
                      </c:pt>
                      <c:pt idx="104">
                        <c:v>-11.698525</c:v>
                      </c:pt>
                      <c:pt idx="105">
                        <c:v>-11.936866999999999</c:v>
                      </c:pt>
                      <c:pt idx="106">
                        <c:v>-12.097129000000001</c:v>
                      </c:pt>
                      <c:pt idx="107">
                        <c:v>-12.426425</c:v>
                      </c:pt>
                      <c:pt idx="108">
                        <c:v>-12.463476</c:v>
                      </c:pt>
                      <c:pt idx="109">
                        <c:v>-12.292021999999999</c:v>
                      </c:pt>
                      <c:pt idx="110">
                        <c:v>-12.479279</c:v>
                      </c:pt>
                      <c:pt idx="111">
                        <c:v>-12.638166999999999</c:v>
                      </c:pt>
                      <c:pt idx="112">
                        <c:v>-12.439854</c:v>
                      </c:pt>
                      <c:pt idx="113">
                        <c:v>-12.464181</c:v>
                      </c:pt>
                      <c:pt idx="114">
                        <c:v>-12.612451999999999</c:v>
                      </c:pt>
                      <c:pt idx="115">
                        <c:v>-12.343641</c:v>
                      </c:pt>
                      <c:pt idx="116">
                        <c:v>-12.155388</c:v>
                      </c:pt>
                      <c:pt idx="117">
                        <c:v>-12.369668000000001</c:v>
                      </c:pt>
                      <c:pt idx="118">
                        <c:v>-12.165108</c:v>
                      </c:pt>
                      <c:pt idx="119">
                        <c:v>-11.894216</c:v>
                      </c:pt>
                      <c:pt idx="120">
                        <c:v>-12.015577</c:v>
                      </c:pt>
                      <c:pt idx="121">
                        <c:v>-11.871967</c:v>
                      </c:pt>
                      <c:pt idx="122">
                        <c:v>-11.546373000000001</c:v>
                      </c:pt>
                      <c:pt idx="123">
                        <c:v>-11.717259</c:v>
                      </c:pt>
                      <c:pt idx="124">
                        <c:v>-11.649241</c:v>
                      </c:pt>
                      <c:pt idx="125">
                        <c:v>-11.311256</c:v>
                      </c:pt>
                      <c:pt idx="126">
                        <c:v>-11.394973</c:v>
                      </c:pt>
                      <c:pt idx="127">
                        <c:v>-11.500832000000001</c:v>
                      </c:pt>
                      <c:pt idx="128">
                        <c:v>-11.208449999999999</c:v>
                      </c:pt>
                      <c:pt idx="129">
                        <c:v>-11.228056</c:v>
                      </c:pt>
                      <c:pt idx="130">
                        <c:v>-11.380319</c:v>
                      </c:pt>
                      <c:pt idx="131">
                        <c:v>-11.209248000000001</c:v>
                      </c:pt>
                      <c:pt idx="132">
                        <c:v>-11.06542</c:v>
                      </c:pt>
                      <c:pt idx="133">
                        <c:v>-11.135168</c:v>
                      </c:pt>
                      <c:pt idx="134">
                        <c:v>-11.031158</c:v>
                      </c:pt>
                      <c:pt idx="135">
                        <c:v>-10.898395000000001</c:v>
                      </c:pt>
                      <c:pt idx="136">
                        <c:v>-10.929762</c:v>
                      </c:pt>
                      <c:pt idx="137">
                        <c:v>-10.852494</c:v>
                      </c:pt>
                      <c:pt idx="138">
                        <c:v>-10.774300999999999</c:v>
                      </c:pt>
                      <c:pt idx="139">
                        <c:v>-10.793475000000001</c:v>
                      </c:pt>
                      <c:pt idx="140">
                        <c:v>-10.753394999999999</c:v>
                      </c:pt>
                      <c:pt idx="141">
                        <c:v>-10.679212</c:v>
                      </c:pt>
                      <c:pt idx="142">
                        <c:v>-10.720164</c:v>
                      </c:pt>
                      <c:pt idx="143">
                        <c:v>-10.77661</c:v>
                      </c:pt>
                      <c:pt idx="144">
                        <c:v>-10.758932</c:v>
                      </c:pt>
                      <c:pt idx="145">
                        <c:v>-10.830736</c:v>
                      </c:pt>
                      <c:pt idx="146">
                        <c:v>-10.962730000000001</c:v>
                      </c:pt>
                      <c:pt idx="147">
                        <c:v>-11.075975</c:v>
                      </c:pt>
                      <c:pt idx="148">
                        <c:v>-11.208454</c:v>
                      </c:pt>
                      <c:pt idx="149">
                        <c:v>-11.457017</c:v>
                      </c:pt>
                      <c:pt idx="150">
                        <c:v>-11.71209</c:v>
                      </c:pt>
                      <c:pt idx="151">
                        <c:v>-11.96088</c:v>
                      </c:pt>
                      <c:pt idx="152">
                        <c:v>-12.281669000000001</c:v>
                      </c:pt>
                      <c:pt idx="153">
                        <c:v>-12.644593</c:v>
                      </c:pt>
                      <c:pt idx="154">
                        <c:v>-13.014499000000001</c:v>
                      </c:pt>
                      <c:pt idx="155">
                        <c:v>-13.423881</c:v>
                      </c:pt>
                      <c:pt idx="156">
                        <c:v>-13.87321</c:v>
                      </c:pt>
                      <c:pt idx="157">
                        <c:v>-14.343374000000001</c:v>
                      </c:pt>
                      <c:pt idx="158">
                        <c:v>-14.825357</c:v>
                      </c:pt>
                      <c:pt idx="159">
                        <c:v>-15.328199</c:v>
                      </c:pt>
                      <c:pt idx="160">
                        <c:v>-15.882756000000001</c:v>
                      </c:pt>
                      <c:pt idx="161">
                        <c:v>-16.439122999999999</c:v>
                      </c:pt>
                      <c:pt idx="162">
                        <c:v>-16.994019000000002</c:v>
                      </c:pt>
                      <c:pt idx="163">
                        <c:v>-17.577396</c:v>
                      </c:pt>
                      <c:pt idx="164">
                        <c:v>-18.190263999999999</c:v>
                      </c:pt>
                      <c:pt idx="165">
                        <c:v>-18.765778000000001</c:v>
                      </c:pt>
                      <c:pt idx="166">
                        <c:v>-19.381847</c:v>
                      </c:pt>
                      <c:pt idx="167">
                        <c:v>-20.037474</c:v>
                      </c:pt>
                      <c:pt idx="168">
                        <c:v>-20.677206000000002</c:v>
                      </c:pt>
                      <c:pt idx="169">
                        <c:v>-21.344397000000001</c:v>
                      </c:pt>
                      <c:pt idx="170">
                        <c:v>-22.04748</c:v>
                      </c:pt>
                      <c:pt idx="171">
                        <c:v>-22.742851000000002</c:v>
                      </c:pt>
                      <c:pt idx="172">
                        <c:v>-23.455898000000001</c:v>
                      </c:pt>
                      <c:pt idx="173">
                        <c:v>-24.176214000000002</c:v>
                      </c:pt>
                      <c:pt idx="174">
                        <c:v>-24.864712000000001</c:v>
                      </c:pt>
                      <c:pt idx="175">
                        <c:v>-25.496117000000002</c:v>
                      </c:pt>
                      <c:pt idx="176">
                        <c:v>-26.106252999999999</c:v>
                      </c:pt>
                      <c:pt idx="177">
                        <c:v>-26.943166999999999</c:v>
                      </c:pt>
                      <c:pt idx="178">
                        <c:v>-28.244461000000001</c:v>
                      </c:pt>
                      <c:pt idx="179">
                        <c:v>-29.755768</c:v>
                      </c:pt>
                      <c:pt idx="180">
                        <c:v>-31.685797000000001</c:v>
                      </c:pt>
                      <c:pt idx="181">
                        <c:v>-34.853969999999997</c:v>
                      </c:pt>
                      <c:pt idx="182">
                        <c:v>-37.456603999999999</c:v>
                      </c:pt>
                      <c:pt idx="183">
                        <c:v>-39.869953000000002</c:v>
                      </c:pt>
                      <c:pt idx="184">
                        <c:v>-41.724556</c:v>
                      </c:pt>
                      <c:pt idx="185">
                        <c:v>-43.131790000000002</c:v>
                      </c:pt>
                      <c:pt idx="186">
                        <c:v>-43.144362999999998</c:v>
                      </c:pt>
                      <c:pt idx="187">
                        <c:v>-44.556266999999998</c:v>
                      </c:pt>
                      <c:pt idx="188">
                        <c:v>-46.083488000000003</c:v>
                      </c:pt>
                      <c:pt idx="189">
                        <c:v>-47.906548000000001</c:v>
                      </c:pt>
                      <c:pt idx="190">
                        <c:v>-51.363827000000001</c:v>
                      </c:pt>
                      <c:pt idx="191">
                        <c:v>-54.733649999999997</c:v>
                      </c:pt>
                      <c:pt idx="192">
                        <c:v>-56.693908999999998</c:v>
                      </c:pt>
                      <c:pt idx="193">
                        <c:v>-58.124039000000003</c:v>
                      </c:pt>
                      <c:pt idx="194">
                        <c:v>-60.029400000000003</c:v>
                      </c:pt>
                      <c:pt idx="195">
                        <c:v>-60.515022000000002</c:v>
                      </c:pt>
                      <c:pt idx="196">
                        <c:v>-61.695683000000002</c:v>
                      </c:pt>
                      <c:pt idx="197">
                        <c:v>-63.083396999999998</c:v>
                      </c:pt>
                      <c:pt idx="198">
                        <c:v>-64.080405999999996</c:v>
                      </c:pt>
                      <c:pt idx="199">
                        <c:v>-64.527946</c:v>
                      </c:pt>
                      <c:pt idx="200">
                        <c:v>-64.695801000000003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306-40B9-83C9-78DC39DB0DB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CLvsLO!$J$2</c15:sqref>
                        </c15:formulaRef>
                      </c:ext>
                    </c:extLst>
                    <c:strCache>
                      <c:ptCount val="1"/>
                      <c:pt idx="0">
                        <c:v>+9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CLvsLO!$J$5:$J$205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-67.652411999999998</c:v>
                      </c:pt>
                      <c:pt idx="1">
                        <c:v>-92.908569</c:v>
                      </c:pt>
                      <c:pt idx="2">
                        <c:v>-76.872642999999997</c:v>
                      </c:pt>
                      <c:pt idx="3">
                        <c:v>-83.296906000000007</c:v>
                      </c:pt>
                      <c:pt idx="4">
                        <c:v>-79.916556999999997</c:v>
                      </c:pt>
                      <c:pt idx="5">
                        <c:v>-71.889481000000004</c:v>
                      </c:pt>
                      <c:pt idx="6">
                        <c:v>-80.321280999999999</c:v>
                      </c:pt>
                      <c:pt idx="7">
                        <c:v>-77.389931000000004</c:v>
                      </c:pt>
                      <c:pt idx="8">
                        <c:v>-74.896659999999997</c:v>
                      </c:pt>
                      <c:pt idx="9">
                        <c:v>-74.913757000000004</c:v>
                      </c:pt>
                      <c:pt idx="10">
                        <c:v>-73.223183000000006</c:v>
                      </c:pt>
                      <c:pt idx="11">
                        <c:v>-70.599052</c:v>
                      </c:pt>
                      <c:pt idx="12">
                        <c:v>-66.396133000000006</c:v>
                      </c:pt>
                      <c:pt idx="13">
                        <c:v>-68.513740999999996</c:v>
                      </c:pt>
                      <c:pt idx="14">
                        <c:v>-64.511566000000002</c:v>
                      </c:pt>
                      <c:pt idx="15">
                        <c:v>-63.765697000000003</c:v>
                      </c:pt>
                      <c:pt idx="16">
                        <c:v>-59.083961000000002</c:v>
                      </c:pt>
                      <c:pt idx="17">
                        <c:v>-57.956532000000003</c:v>
                      </c:pt>
                      <c:pt idx="18">
                        <c:v>-48.994315999999998</c:v>
                      </c:pt>
                      <c:pt idx="19">
                        <c:v>-49.744838999999999</c:v>
                      </c:pt>
                      <c:pt idx="20">
                        <c:v>-24.140533000000001</c:v>
                      </c:pt>
                      <c:pt idx="21">
                        <c:v>-26.457606999999999</c:v>
                      </c:pt>
                      <c:pt idx="22">
                        <c:v>-22.584084000000001</c:v>
                      </c:pt>
                      <c:pt idx="23">
                        <c:v>-13.176347</c:v>
                      </c:pt>
                      <c:pt idx="24">
                        <c:v>-9.4972372000000007</c:v>
                      </c:pt>
                      <c:pt idx="25">
                        <c:v>-8.8689774999999997</c:v>
                      </c:pt>
                      <c:pt idx="26">
                        <c:v>-8.5030564999999996</c:v>
                      </c:pt>
                      <c:pt idx="27">
                        <c:v>-8.7161913000000002</c:v>
                      </c:pt>
                      <c:pt idx="28">
                        <c:v>-9.1875810999999992</c:v>
                      </c:pt>
                      <c:pt idx="29">
                        <c:v>-9.3886757000000003</c:v>
                      </c:pt>
                      <c:pt idx="30">
                        <c:v>-9.4040680000000005</c:v>
                      </c:pt>
                      <c:pt idx="31">
                        <c:v>-9.1688185000000004</c:v>
                      </c:pt>
                      <c:pt idx="32">
                        <c:v>-9.1470965999999994</c:v>
                      </c:pt>
                      <c:pt idx="33">
                        <c:v>-9.1106081000000003</c:v>
                      </c:pt>
                      <c:pt idx="34">
                        <c:v>-9.2158756000000004</c:v>
                      </c:pt>
                      <c:pt idx="35">
                        <c:v>-9.1898432000000003</c:v>
                      </c:pt>
                      <c:pt idx="36">
                        <c:v>-9.2298211999999999</c:v>
                      </c:pt>
                      <c:pt idx="37">
                        <c:v>-9.0466490000000004</c:v>
                      </c:pt>
                      <c:pt idx="38">
                        <c:v>-9.0396546999999998</c:v>
                      </c:pt>
                      <c:pt idx="39">
                        <c:v>-9.0459546999999993</c:v>
                      </c:pt>
                      <c:pt idx="40">
                        <c:v>-9.2535696000000005</c:v>
                      </c:pt>
                      <c:pt idx="41">
                        <c:v>-9.1148662999999992</c:v>
                      </c:pt>
                      <c:pt idx="42">
                        <c:v>-9.0302658000000005</c:v>
                      </c:pt>
                      <c:pt idx="43">
                        <c:v>-8.8622064999999992</c:v>
                      </c:pt>
                      <c:pt idx="44">
                        <c:v>-8.7599429999999998</c:v>
                      </c:pt>
                      <c:pt idx="45">
                        <c:v>-8.6831455000000002</c:v>
                      </c:pt>
                      <c:pt idx="46">
                        <c:v>-8.7836055999999996</c:v>
                      </c:pt>
                      <c:pt idx="47">
                        <c:v>-8.7772264</c:v>
                      </c:pt>
                      <c:pt idx="48">
                        <c:v>-8.7243452000000001</c:v>
                      </c:pt>
                      <c:pt idx="49">
                        <c:v>-8.7893124</c:v>
                      </c:pt>
                      <c:pt idx="50">
                        <c:v>-8.7232838000000008</c:v>
                      </c:pt>
                      <c:pt idx="51">
                        <c:v>-8.6137419000000008</c:v>
                      </c:pt>
                      <c:pt idx="52">
                        <c:v>-8.6096076999999998</c:v>
                      </c:pt>
                      <c:pt idx="53">
                        <c:v>-8.7256745999999996</c:v>
                      </c:pt>
                      <c:pt idx="54">
                        <c:v>-8.7154865000000008</c:v>
                      </c:pt>
                      <c:pt idx="55">
                        <c:v>-8.8787822999999992</c:v>
                      </c:pt>
                      <c:pt idx="56">
                        <c:v>-8.8207865000000005</c:v>
                      </c:pt>
                      <c:pt idx="57">
                        <c:v>-8.6962642999999993</c:v>
                      </c:pt>
                      <c:pt idx="58">
                        <c:v>-8.7960682000000006</c:v>
                      </c:pt>
                      <c:pt idx="59">
                        <c:v>-9.0172366999999998</c:v>
                      </c:pt>
                      <c:pt idx="60">
                        <c:v>-8.8679676000000001</c:v>
                      </c:pt>
                      <c:pt idx="61">
                        <c:v>-8.8844785999999996</c:v>
                      </c:pt>
                      <c:pt idx="62">
                        <c:v>-9.2374267999999997</c:v>
                      </c:pt>
                      <c:pt idx="63">
                        <c:v>-9.4721078999999992</c:v>
                      </c:pt>
                      <c:pt idx="64">
                        <c:v>-9.6120005000000006</c:v>
                      </c:pt>
                      <c:pt idx="65">
                        <c:v>-9.9650364000000007</c:v>
                      </c:pt>
                      <c:pt idx="66">
                        <c:v>-10.342862</c:v>
                      </c:pt>
                      <c:pt idx="67">
                        <c:v>-10.765663999999999</c:v>
                      </c:pt>
                      <c:pt idx="68">
                        <c:v>-11.202904999999999</c:v>
                      </c:pt>
                      <c:pt idx="69">
                        <c:v>-11.092551</c:v>
                      </c:pt>
                      <c:pt idx="70">
                        <c:v>-10.878719</c:v>
                      </c:pt>
                      <c:pt idx="71">
                        <c:v>-11.225241</c:v>
                      </c:pt>
                      <c:pt idx="72">
                        <c:v>-11.380779</c:v>
                      </c:pt>
                      <c:pt idx="73">
                        <c:v>-11.342192000000001</c:v>
                      </c:pt>
                      <c:pt idx="74">
                        <c:v>-11.780008</c:v>
                      </c:pt>
                      <c:pt idx="75">
                        <c:v>-11.582705000000001</c:v>
                      </c:pt>
                      <c:pt idx="76">
                        <c:v>-11.276593</c:v>
                      </c:pt>
                      <c:pt idx="77">
                        <c:v>-11.369975999999999</c:v>
                      </c:pt>
                      <c:pt idx="78">
                        <c:v>-11.897109</c:v>
                      </c:pt>
                      <c:pt idx="79">
                        <c:v>-12.479480000000001</c:v>
                      </c:pt>
                      <c:pt idx="80">
                        <c:v>-11.673401999999999</c:v>
                      </c:pt>
                      <c:pt idx="81">
                        <c:v>-11.539272</c:v>
                      </c:pt>
                      <c:pt idx="82">
                        <c:v>-11.801569000000001</c:v>
                      </c:pt>
                      <c:pt idx="83">
                        <c:v>-12.414254</c:v>
                      </c:pt>
                      <c:pt idx="84">
                        <c:v>-14.872881</c:v>
                      </c:pt>
                      <c:pt idx="85">
                        <c:v>-13.207857000000001</c:v>
                      </c:pt>
                      <c:pt idx="86">
                        <c:v>-12.48565</c:v>
                      </c:pt>
                      <c:pt idx="87">
                        <c:v>-16.872896000000001</c:v>
                      </c:pt>
                      <c:pt idx="88">
                        <c:v>-17.096105999999999</c:v>
                      </c:pt>
                      <c:pt idx="89">
                        <c:v>-16.023108000000001</c:v>
                      </c:pt>
                      <c:pt idx="90">
                        <c:v>-18.082512000000001</c:v>
                      </c:pt>
                      <c:pt idx="91">
                        <c:v>-18.038378000000002</c:v>
                      </c:pt>
                      <c:pt idx="92">
                        <c:v>-20.299952000000001</c:v>
                      </c:pt>
                      <c:pt idx="93">
                        <c:v>-23.850403</c:v>
                      </c:pt>
                      <c:pt idx="94">
                        <c:v>-20.485759999999999</c:v>
                      </c:pt>
                      <c:pt idx="95">
                        <c:v>-20.131516999999999</c:v>
                      </c:pt>
                      <c:pt idx="96">
                        <c:v>-25.911133</c:v>
                      </c:pt>
                      <c:pt idx="97">
                        <c:v>-27.560600000000001</c:v>
                      </c:pt>
                      <c:pt idx="98">
                        <c:v>-23.352774</c:v>
                      </c:pt>
                      <c:pt idx="99">
                        <c:v>-23.776695</c:v>
                      </c:pt>
                      <c:pt idx="100">
                        <c:v>-29.468478999999999</c:v>
                      </c:pt>
                      <c:pt idx="101">
                        <c:v>-28.639576000000002</c:v>
                      </c:pt>
                      <c:pt idx="102">
                        <c:v>-29.386133000000001</c:v>
                      </c:pt>
                      <c:pt idx="103">
                        <c:v>-31.362297000000002</c:v>
                      </c:pt>
                      <c:pt idx="104">
                        <c:v>-28.302659999999999</c:v>
                      </c:pt>
                      <c:pt idx="105">
                        <c:v>-31.620799999999999</c:v>
                      </c:pt>
                      <c:pt idx="106">
                        <c:v>-35.546146</c:v>
                      </c:pt>
                      <c:pt idx="107">
                        <c:v>-32.991504999999997</c:v>
                      </c:pt>
                      <c:pt idx="108">
                        <c:v>-33.278488000000003</c:v>
                      </c:pt>
                      <c:pt idx="109">
                        <c:v>-35.738734999999998</c:v>
                      </c:pt>
                      <c:pt idx="110">
                        <c:v>-33.456673000000002</c:v>
                      </c:pt>
                      <c:pt idx="111">
                        <c:v>-32.510899000000002</c:v>
                      </c:pt>
                      <c:pt idx="112">
                        <c:v>-37.146918999999997</c:v>
                      </c:pt>
                      <c:pt idx="113">
                        <c:v>-37.701996000000001</c:v>
                      </c:pt>
                      <c:pt idx="114">
                        <c:v>-32.735222</c:v>
                      </c:pt>
                      <c:pt idx="115">
                        <c:v>-34.764481000000004</c:v>
                      </c:pt>
                      <c:pt idx="116">
                        <c:v>-36.935101000000003</c:v>
                      </c:pt>
                      <c:pt idx="117">
                        <c:v>-33.196510000000004</c:v>
                      </c:pt>
                      <c:pt idx="118">
                        <c:v>-34.224612999999998</c:v>
                      </c:pt>
                      <c:pt idx="119">
                        <c:v>-37.679324999999999</c:v>
                      </c:pt>
                      <c:pt idx="120">
                        <c:v>-32.074387000000002</c:v>
                      </c:pt>
                      <c:pt idx="121">
                        <c:v>-32.342723999999997</c:v>
                      </c:pt>
                      <c:pt idx="122">
                        <c:v>-36.117049999999999</c:v>
                      </c:pt>
                      <c:pt idx="123">
                        <c:v>-31.675754999999999</c:v>
                      </c:pt>
                      <c:pt idx="124">
                        <c:v>-31.07967</c:v>
                      </c:pt>
                      <c:pt idx="125">
                        <c:v>-35.840252</c:v>
                      </c:pt>
                      <c:pt idx="126">
                        <c:v>-31.303709000000001</c:v>
                      </c:pt>
                      <c:pt idx="127">
                        <c:v>-27.153122</c:v>
                      </c:pt>
                      <c:pt idx="128">
                        <c:v>-32.710360999999999</c:v>
                      </c:pt>
                      <c:pt idx="129">
                        <c:v>-32.496017000000002</c:v>
                      </c:pt>
                      <c:pt idx="130">
                        <c:v>-25.872123999999999</c:v>
                      </c:pt>
                      <c:pt idx="131">
                        <c:v>-29.105281999999999</c:v>
                      </c:pt>
                      <c:pt idx="132">
                        <c:v>-30.308105000000001</c:v>
                      </c:pt>
                      <c:pt idx="133">
                        <c:v>-24.980961000000001</c:v>
                      </c:pt>
                      <c:pt idx="134">
                        <c:v>-25.774975000000001</c:v>
                      </c:pt>
                      <c:pt idx="135">
                        <c:v>-26.126804</c:v>
                      </c:pt>
                      <c:pt idx="136">
                        <c:v>-23.256080999999998</c:v>
                      </c:pt>
                      <c:pt idx="137">
                        <c:v>-24.403887000000001</c:v>
                      </c:pt>
                      <c:pt idx="138">
                        <c:v>-24.153849000000001</c:v>
                      </c:pt>
                      <c:pt idx="139">
                        <c:v>-20.064129000000001</c:v>
                      </c:pt>
                      <c:pt idx="140">
                        <c:v>-20.181177000000002</c:v>
                      </c:pt>
                      <c:pt idx="141">
                        <c:v>-21.872945999999999</c:v>
                      </c:pt>
                      <c:pt idx="142">
                        <c:v>-19.218769000000002</c:v>
                      </c:pt>
                      <c:pt idx="143">
                        <c:v>-17.408677999999998</c:v>
                      </c:pt>
                      <c:pt idx="144">
                        <c:v>-19.376289</c:v>
                      </c:pt>
                      <c:pt idx="145">
                        <c:v>-17.742799999999999</c:v>
                      </c:pt>
                      <c:pt idx="146">
                        <c:v>-14.967501</c:v>
                      </c:pt>
                      <c:pt idx="147">
                        <c:v>-16.558218</c:v>
                      </c:pt>
                      <c:pt idx="148">
                        <c:v>-17.141784999999999</c:v>
                      </c:pt>
                      <c:pt idx="149">
                        <c:v>-15.251091000000001</c:v>
                      </c:pt>
                      <c:pt idx="150">
                        <c:v>-15.908329</c:v>
                      </c:pt>
                      <c:pt idx="151">
                        <c:v>-16.139123999999999</c:v>
                      </c:pt>
                      <c:pt idx="152">
                        <c:v>-16.306802999999999</c:v>
                      </c:pt>
                      <c:pt idx="153">
                        <c:v>-17.010088</c:v>
                      </c:pt>
                      <c:pt idx="154">
                        <c:v>-17.315390000000001</c:v>
                      </c:pt>
                      <c:pt idx="155">
                        <c:v>-17.641617</c:v>
                      </c:pt>
                      <c:pt idx="156">
                        <c:v>-18.576803000000002</c:v>
                      </c:pt>
                      <c:pt idx="157">
                        <c:v>-19.366810000000001</c:v>
                      </c:pt>
                      <c:pt idx="158">
                        <c:v>-19.69257</c:v>
                      </c:pt>
                      <c:pt idx="159">
                        <c:v>-21.134530999999999</c:v>
                      </c:pt>
                      <c:pt idx="160">
                        <c:v>-21.998480000000001</c:v>
                      </c:pt>
                      <c:pt idx="161">
                        <c:v>-20.961680999999999</c:v>
                      </c:pt>
                      <c:pt idx="162">
                        <c:v>-23.59693</c:v>
                      </c:pt>
                      <c:pt idx="163">
                        <c:v>-25.658382</c:v>
                      </c:pt>
                      <c:pt idx="164">
                        <c:v>-23.820353999999998</c:v>
                      </c:pt>
                      <c:pt idx="165">
                        <c:v>-24.688253</c:v>
                      </c:pt>
                      <c:pt idx="166">
                        <c:v>-26.651827000000001</c:v>
                      </c:pt>
                      <c:pt idx="167">
                        <c:v>-26.176054000000001</c:v>
                      </c:pt>
                      <c:pt idx="168">
                        <c:v>-28.164100999999999</c:v>
                      </c:pt>
                      <c:pt idx="169">
                        <c:v>-29.047543999999998</c:v>
                      </c:pt>
                      <c:pt idx="170">
                        <c:v>-27.988240999999999</c:v>
                      </c:pt>
                      <c:pt idx="171">
                        <c:v>-29.365659999999998</c:v>
                      </c:pt>
                      <c:pt idx="172">
                        <c:v>-31.016698999999999</c:v>
                      </c:pt>
                      <c:pt idx="173">
                        <c:v>-31.400642000000001</c:v>
                      </c:pt>
                      <c:pt idx="174">
                        <c:v>-32.516292999999997</c:v>
                      </c:pt>
                      <c:pt idx="175">
                        <c:v>-34.255878000000003</c:v>
                      </c:pt>
                      <c:pt idx="176">
                        <c:v>-36.078082999999999</c:v>
                      </c:pt>
                      <c:pt idx="177">
                        <c:v>-37.814354000000002</c:v>
                      </c:pt>
                      <c:pt idx="178">
                        <c:v>-42.224888</c:v>
                      </c:pt>
                      <c:pt idx="179">
                        <c:v>-50.562671999999999</c:v>
                      </c:pt>
                      <c:pt idx="180">
                        <c:v>-58.092571</c:v>
                      </c:pt>
                      <c:pt idx="181">
                        <c:v>-61.612769999999998</c:v>
                      </c:pt>
                      <c:pt idx="182">
                        <c:v>-66.072113000000002</c:v>
                      </c:pt>
                      <c:pt idx="183">
                        <c:v>-68.026398</c:v>
                      </c:pt>
                      <c:pt idx="184">
                        <c:v>-72.391945000000007</c:v>
                      </c:pt>
                      <c:pt idx="185">
                        <c:v>-78.315483</c:v>
                      </c:pt>
                      <c:pt idx="186">
                        <c:v>-71.074821</c:v>
                      </c:pt>
                      <c:pt idx="187">
                        <c:v>-67.568352000000004</c:v>
                      </c:pt>
                      <c:pt idx="188">
                        <c:v>-63.225147</c:v>
                      </c:pt>
                      <c:pt idx="189">
                        <c:v>-65.566460000000006</c:v>
                      </c:pt>
                      <c:pt idx="190">
                        <c:v>-65.887603999999996</c:v>
                      </c:pt>
                      <c:pt idx="191">
                        <c:v>-63.607498</c:v>
                      </c:pt>
                      <c:pt idx="192">
                        <c:v>-62.434787999999998</c:v>
                      </c:pt>
                      <c:pt idx="193">
                        <c:v>-61.056423000000002</c:v>
                      </c:pt>
                      <c:pt idx="194">
                        <c:v>-61.663077999999999</c:v>
                      </c:pt>
                      <c:pt idx="195">
                        <c:v>-63.505946999999999</c:v>
                      </c:pt>
                      <c:pt idx="196">
                        <c:v>-62.963344999999997</c:v>
                      </c:pt>
                      <c:pt idx="197">
                        <c:v>-61.067481999999998</c:v>
                      </c:pt>
                      <c:pt idx="198">
                        <c:v>-62.110866999999999</c:v>
                      </c:pt>
                      <c:pt idx="199">
                        <c:v>-62.250042000000001</c:v>
                      </c:pt>
                      <c:pt idx="200">
                        <c:v>-64.262176999999994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06-40B9-83C9-78DC39DB0DB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CLvsLO!$K$2</c15:sqref>
                        </c15:formulaRef>
                      </c:ext>
                    </c:extLst>
                    <c:strCache>
                      <c:ptCount val="1"/>
                      <c:pt idx="0">
                        <c:v>+3 dBm</c:v>
                      </c:pt>
                    </c:strCache>
                  </c:strRef>
                </c:tx>
                <c:spPr>
                  <a:ln cap="rnd" cmpd="dbl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06-40B9-83C9-78DC39DB0DB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CLvsLO!$L$2</c15:sqref>
                        </c15:formulaRef>
                      </c:ext>
                    </c:extLst>
                    <c:strCache>
                      <c:ptCount val="1"/>
                      <c:pt idx="0">
                        <c:v>+1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CLvsLO!$L$5:$L$205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06-40B9-83C9-78DC39DB0DBD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2"/>
      </c:valAx>
      <c:valAx>
        <c:axId val="11478374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6039883032108585"/>
          <c:y val="0.5905333187518228"/>
          <c:w val="0.22318129805043338"/>
          <c:h val="0.20951188393117526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0-4E7C-8927-250697611C05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0-4E7C-8927-25069761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5456"/>
        <c:axId val="111717376"/>
      </c:scatterChart>
      <c:valAx>
        <c:axId val="11171545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717376"/>
        <c:crosses val="autoZero"/>
        <c:crossBetween val="midCat"/>
        <c:majorUnit val="1"/>
      </c:valAx>
      <c:valAx>
        <c:axId val="111717376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7154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9-4993-A046-0ECB68AADA30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9-4993-A046-0ECB68AA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5376"/>
        <c:axId val="111847296"/>
      </c:scatterChart>
      <c:valAx>
        <c:axId val="11184537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847296"/>
        <c:crosses val="autoZero"/>
        <c:crossBetween val="midCat"/>
        <c:majorUnit val="1"/>
      </c:valAx>
      <c:valAx>
        <c:axId val="111847296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845376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2</c:v>
                </c:pt>
                <c:pt idx="1">
                  <c:v>2.1020408163264999</c:v>
                </c:pt>
                <c:pt idx="2">
                  <c:v>2.2040816326531001</c:v>
                </c:pt>
                <c:pt idx="3">
                  <c:v>2.3061224489795999</c:v>
                </c:pt>
                <c:pt idx="4">
                  <c:v>2.4081632653060998</c:v>
                </c:pt>
                <c:pt idx="5">
                  <c:v>2.5102040816327</c:v>
                </c:pt>
                <c:pt idx="6">
                  <c:v>2.6122448979591999</c:v>
                </c:pt>
                <c:pt idx="7">
                  <c:v>2.7142857142856998</c:v>
                </c:pt>
                <c:pt idx="8">
                  <c:v>2.8163265306121996</c:v>
                </c:pt>
                <c:pt idx="9">
                  <c:v>2.9183673469387998</c:v>
                </c:pt>
                <c:pt idx="10">
                  <c:v>3.0204081632652997</c:v>
                </c:pt>
                <c:pt idx="11">
                  <c:v>3.1224489795918</c:v>
                </c:pt>
                <c:pt idx="12">
                  <c:v>3.2244897959183998</c:v>
                </c:pt>
                <c:pt idx="13">
                  <c:v>3.3265306122449001</c:v>
                </c:pt>
                <c:pt idx="14">
                  <c:v>3.4285714285714</c:v>
                </c:pt>
                <c:pt idx="15">
                  <c:v>3.5306122448979997</c:v>
                </c:pt>
                <c:pt idx="16">
                  <c:v>3.6326530612245</c:v>
                </c:pt>
                <c:pt idx="17">
                  <c:v>3.7346938775509999</c:v>
                </c:pt>
                <c:pt idx="18">
                  <c:v>3.8367346938776001</c:v>
                </c:pt>
                <c:pt idx="19">
                  <c:v>3.9387755102041</c:v>
                </c:pt>
                <c:pt idx="20">
                  <c:v>4.0408163265306003</c:v>
                </c:pt>
                <c:pt idx="21">
                  <c:v>4.1428571428570997</c:v>
                </c:pt>
                <c:pt idx="22">
                  <c:v>4.2448979591837004</c:v>
                </c:pt>
                <c:pt idx="23">
                  <c:v>4.3469387755101998</c:v>
                </c:pt>
                <c:pt idx="24">
                  <c:v>4.4489795918367001</c:v>
                </c:pt>
                <c:pt idx="25">
                  <c:v>4.5510204081632999</c:v>
                </c:pt>
                <c:pt idx="26">
                  <c:v>4.6530612244898002</c:v>
                </c:pt>
                <c:pt idx="27">
                  <c:v>4.7551020408163005</c:v>
                </c:pt>
                <c:pt idx="28">
                  <c:v>4.8571428571429003</c:v>
                </c:pt>
                <c:pt idx="29">
                  <c:v>4.9591836734694006</c:v>
                </c:pt>
                <c:pt idx="30">
                  <c:v>5.0612244897959</c:v>
                </c:pt>
                <c:pt idx="31">
                  <c:v>5.1632653061224003</c:v>
                </c:pt>
                <c:pt idx="32">
                  <c:v>5.2653061224490001</c:v>
                </c:pt>
                <c:pt idx="33">
                  <c:v>5.3673469387755004</c:v>
                </c:pt>
                <c:pt idx="34">
                  <c:v>5.4693877551019998</c:v>
                </c:pt>
                <c:pt idx="35">
                  <c:v>5.5714285714286005</c:v>
                </c:pt>
                <c:pt idx="36">
                  <c:v>5.6734693877550999</c:v>
                </c:pt>
                <c:pt idx="37">
                  <c:v>5.7755102040816002</c:v>
                </c:pt>
                <c:pt idx="38">
                  <c:v>5.8775510204082</c:v>
                </c:pt>
                <c:pt idx="39">
                  <c:v>5.9795918367347003</c:v>
                </c:pt>
                <c:pt idx="40">
                  <c:v>6.0816326530611997</c:v>
                </c:pt>
                <c:pt idx="41">
                  <c:v>6.1836734693878004</c:v>
                </c:pt>
                <c:pt idx="42">
                  <c:v>6.2857142857142998</c:v>
                </c:pt>
                <c:pt idx="43">
                  <c:v>6.3877551020408001</c:v>
                </c:pt>
                <c:pt idx="44">
                  <c:v>6.4897959183673004</c:v>
                </c:pt>
                <c:pt idx="45">
                  <c:v>6.5918367346939002</c:v>
                </c:pt>
                <c:pt idx="46">
                  <c:v>6.6938775510203996</c:v>
                </c:pt>
                <c:pt idx="47">
                  <c:v>6.7959183673468999</c:v>
                </c:pt>
                <c:pt idx="48">
                  <c:v>6.8979591836734997</c:v>
                </c:pt>
                <c:pt idx="49">
                  <c:v>7</c:v>
                </c:pt>
                <c:pt idx="50">
                  <c:v>7.1020408163265003</c:v>
                </c:pt>
                <c:pt idx="51">
                  <c:v>7.2040816326531001</c:v>
                </c:pt>
                <c:pt idx="52">
                  <c:v>7.3061224489796004</c:v>
                </c:pt>
                <c:pt idx="53">
                  <c:v>7.4081632653060998</c:v>
                </c:pt>
                <c:pt idx="54">
                  <c:v>7.5102040816326996</c:v>
                </c:pt>
                <c:pt idx="55">
                  <c:v>7.6122448979591999</c:v>
                </c:pt>
                <c:pt idx="56">
                  <c:v>7.7142857142857002</c:v>
                </c:pt>
                <c:pt idx="57">
                  <c:v>7.8163265306121996</c:v>
                </c:pt>
                <c:pt idx="58">
                  <c:v>7.9183673469388003</c:v>
                </c:pt>
                <c:pt idx="59">
                  <c:v>8.0204081632652997</c:v>
                </c:pt>
                <c:pt idx="60">
                  <c:v>8.1224489795918</c:v>
                </c:pt>
                <c:pt idx="61">
                  <c:v>8.2244897959183998</c:v>
                </c:pt>
                <c:pt idx="62">
                  <c:v>8.3265306122449001</c:v>
                </c:pt>
                <c:pt idx="63">
                  <c:v>8.4285714285714004</c:v>
                </c:pt>
                <c:pt idx="64">
                  <c:v>8.5306122448980002</c:v>
                </c:pt>
                <c:pt idx="65">
                  <c:v>8.6326530612245005</c:v>
                </c:pt>
                <c:pt idx="66">
                  <c:v>8.7346938775510008</c:v>
                </c:pt>
                <c:pt idx="67">
                  <c:v>8.8367346938776006</c:v>
                </c:pt>
                <c:pt idx="68">
                  <c:v>8.9387755102040991</c:v>
                </c:pt>
                <c:pt idx="69">
                  <c:v>9.0408163265305994</c:v>
                </c:pt>
                <c:pt idx="70">
                  <c:v>9.1428571428570997</c:v>
                </c:pt>
                <c:pt idx="71">
                  <c:v>9.2448979591837013</c:v>
                </c:pt>
                <c:pt idx="72">
                  <c:v>9.3469387755101998</c:v>
                </c:pt>
                <c:pt idx="73">
                  <c:v>9.4489795918367001</c:v>
                </c:pt>
                <c:pt idx="74">
                  <c:v>9.5510204081632999</c:v>
                </c:pt>
                <c:pt idx="75">
                  <c:v>9.6530612244898002</c:v>
                </c:pt>
                <c:pt idx="76">
                  <c:v>9.7551020408162987</c:v>
                </c:pt>
                <c:pt idx="77">
                  <c:v>9.8571428571429003</c:v>
                </c:pt>
                <c:pt idx="78">
                  <c:v>9.9591836734694006</c:v>
                </c:pt>
                <c:pt idx="79">
                  <c:v>10.061224489796</c:v>
                </c:pt>
                <c:pt idx="80">
                  <c:v>10.163265306122</c:v>
                </c:pt>
                <c:pt idx="81">
                  <c:v>10.265306122448999</c:v>
                </c:pt>
                <c:pt idx="82">
                  <c:v>10.367346938775999</c:v>
                </c:pt>
                <c:pt idx="83">
                  <c:v>10.469387755102</c:v>
                </c:pt>
                <c:pt idx="84">
                  <c:v>10.571428571429001</c:v>
                </c:pt>
                <c:pt idx="85">
                  <c:v>10.673469387754999</c:v>
                </c:pt>
                <c:pt idx="86">
                  <c:v>10.775510204082</c:v>
                </c:pt>
                <c:pt idx="87">
                  <c:v>10.877551020408001</c:v>
                </c:pt>
                <c:pt idx="88">
                  <c:v>10.979591836735</c:v>
                </c:pt>
                <c:pt idx="89">
                  <c:v>11.081632653061002</c:v>
                </c:pt>
                <c:pt idx="90">
                  <c:v>11.183673469388001</c:v>
                </c:pt>
                <c:pt idx="91">
                  <c:v>11.285714285714</c:v>
                </c:pt>
                <c:pt idx="92">
                  <c:v>11.387755102041</c:v>
                </c:pt>
                <c:pt idx="93">
                  <c:v>11.489795918367001</c:v>
                </c:pt>
                <c:pt idx="94">
                  <c:v>11.591836734694001</c:v>
                </c:pt>
                <c:pt idx="95">
                  <c:v>11.69387755102</c:v>
                </c:pt>
                <c:pt idx="96">
                  <c:v>11.795918367346999</c:v>
                </c:pt>
                <c:pt idx="97">
                  <c:v>11.897959183673001</c:v>
                </c:pt>
                <c:pt idx="98">
                  <c:v>12</c:v>
                </c:pt>
              </c:numCache>
            </c:numRef>
          </c:xVal>
          <c:yVal>
            <c:numRef>
              <c:f>'2Rx2L'!$G$5:$G$103</c:f>
              <c:numCache>
                <c:formatCode>General</c:formatCode>
                <c:ptCount val="99"/>
                <c:pt idx="0">
                  <c:v>-73.816139000000007</c:v>
                </c:pt>
                <c:pt idx="1">
                  <c:v>-71.834641000000005</c:v>
                </c:pt>
                <c:pt idx="2">
                  <c:v>-68.45863700000001</c:v>
                </c:pt>
                <c:pt idx="3">
                  <c:v>-66.415863000000002</c:v>
                </c:pt>
                <c:pt idx="4">
                  <c:v>-65.217376999999999</c:v>
                </c:pt>
                <c:pt idx="5">
                  <c:v>-66.168530000000004</c:v>
                </c:pt>
                <c:pt idx="6">
                  <c:v>-66.772038000000009</c:v>
                </c:pt>
                <c:pt idx="7">
                  <c:v>-67.61164500000001</c:v>
                </c:pt>
                <c:pt idx="8">
                  <c:v>-68.93063699999999</c:v>
                </c:pt>
                <c:pt idx="9">
                  <c:v>-69.579932999999997</c:v>
                </c:pt>
                <c:pt idx="10">
                  <c:v>-71.662139999999994</c:v>
                </c:pt>
                <c:pt idx="11">
                  <c:v>-72.695076</c:v>
                </c:pt>
                <c:pt idx="12">
                  <c:v>-73.189339000000004</c:v>
                </c:pt>
                <c:pt idx="13">
                  <c:v>-72.748604</c:v>
                </c:pt>
                <c:pt idx="14">
                  <c:v>-74.130675999999994</c:v>
                </c:pt>
                <c:pt idx="15">
                  <c:v>-79.223572000000004</c:v>
                </c:pt>
                <c:pt idx="16">
                  <c:v>-82.698295999999999</c:v>
                </c:pt>
                <c:pt idx="17">
                  <c:v>-85.238388</c:v>
                </c:pt>
                <c:pt idx="18">
                  <c:v>-83.910858000000005</c:v>
                </c:pt>
                <c:pt idx="19">
                  <c:v>-84.083961000000002</c:v>
                </c:pt>
                <c:pt idx="20">
                  <c:v>-83.699698999999995</c:v>
                </c:pt>
                <c:pt idx="21">
                  <c:v>-84.286582999999993</c:v>
                </c:pt>
                <c:pt idx="22">
                  <c:v>-86.933150999999995</c:v>
                </c:pt>
                <c:pt idx="23">
                  <c:v>-86.462624000000005</c:v>
                </c:pt>
                <c:pt idx="24">
                  <c:v>-86.581749000000002</c:v>
                </c:pt>
                <c:pt idx="25">
                  <c:v>-84.091431</c:v>
                </c:pt>
                <c:pt idx="26">
                  <c:v>-87.069053999999994</c:v>
                </c:pt>
                <c:pt idx="27">
                  <c:v>-89.757155999999995</c:v>
                </c:pt>
                <c:pt idx="28">
                  <c:v>-94.177132</c:v>
                </c:pt>
                <c:pt idx="29">
                  <c:v>-92.984993000000003</c:v>
                </c:pt>
                <c:pt idx="30">
                  <c:v>-91.299796999999998</c:v>
                </c:pt>
                <c:pt idx="31">
                  <c:v>-89.199089000000001</c:v>
                </c:pt>
                <c:pt idx="32">
                  <c:v>-87.879790999999997</c:v>
                </c:pt>
                <c:pt idx="33">
                  <c:v>-86.907111999999998</c:v>
                </c:pt>
                <c:pt idx="34">
                  <c:v>-84.864448999999993</c:v>
                </c:pt>
                <c:pt idx="35">
                  <c:v>-85.192177000000001</c:v>
                </c:pt>
                <c:pt idx="36">
                  <c:v>-83.711594000000005</c:v>
                </c:pt>
                <c:pt idx="37">
                  <c:v>-82.114638999999997</c:v>
                </c:pt>
                <c:pt idx="38">
                  <c:v>-80.552795000000003</c:v>
                </c:pt>
                <c:pt idx="39">
                  <c:v>-80.659981000000002</c:v>
                </c:pt>
                <c:pt idx="40">
                  <c:v>-81.194648999999998</c:v>
                </c:pt>
                <c:pt idx="41">
                  <c:v>-82.040512000000007</c:v>
                </c:pt>
                <c:pt idx="42">
                  <c:v>-82.730141000000003</c:v>
                </c:pt>
                <c:pt idx="43">
                  <c:v>-84.323173999999995</c:v>
                </c:pt>
                <c:pt idx="44">
                  <c:v>-86.517464000000004</c:v>
                </c:pt>
                <c:pt idx="45">
                  <c:v>-86.359947000000005</c:v>
                </c:pt>
                <c:pt idx="46">
                  <c:v>-84.597519000000005</c:v>
                </c:pt>
                <c:pt idx="47">
                  <c:v>-79.953484000000003</c:v>
                </c:pt>
                <c:pt idx="48">
                  <c:v>-78.604102999999995</c:v>
                </c:pt>
                <c:pt idx="49">
                  <c:v>-79.870613000000006</c:v>
                </c:pt>
                <c:pt idx="50">
                  <c:v>-84.700912000000002</c:v>
                </c:pt>
                <c:pt idx="51">
                  <c:v>-88.476592999999994</c:v>
                </c:pt>
                <c:pt idx="52">
                  <c:v>-86.587592999999998</c:v>
                </c:pt>
                <c:pt idx="53">
                  <c:v>-83.477692000000005</c:v>
                </c:pt>
                <c:pt idx="54">
                  <c:v>-79.493720999999994</c:v>
                </c:pt>
                <c:pt idx="55">
                  <c:v>-82.426642999999999</c:v>
                </c:pt>
                <c:pt idx="56">
                  <c:v>-84.680565000000001</c:v>
                </c:pt>
                <c:pt idx="57">
                  <c:v>-89.132957000000005</c:v>
                </c:pt>
                <c:pt idx="58">
                  <c:v>-89.501769999999993</c:v>
                </c:pt>
                <c:pt idx="59">
                  <c:v>-89.105354000000005</c:v>
                </c:pt>
                <c:pt idx="60">
                  <c:v>-85.534324999999995</c:v>
                </c:pt>
                <c:pt idx="61">
                  <c:v>-83.678916999999998</c:v>
                </c:pt>
                <c:pt idx="62">
                  <c:v>-81.428946999999994</c:v>
                </c:pt>
                <c:pt idx="63">
                  <c:v>-81.549316000000005</c:v>
                </c:pt>
                <c:pt idx="64">
                  <c:v>-83.467285000000004</c:v>
                </c:pt>
                <c:pt idx="65">
                  <c:v>-86.103271000000007</c:v>
                </c:pt>
                <c:pt idx="66">
                  <c:v>-90.132735999999994</c:v>
                </c:pt>
                <c:pt idx="67">
                  <c:v>-89.206092999999996</c:v>
                </c:pt>
                <c:pt idx="68">
                  <c:v>-87.804839999999999</c:v>
                </c:pt>
                <c:pt idx="69">
                  <c:v>-83.134354000000002</c:v>
                </c:pt>
                <c:pt idx="70">
                  <c:v>-79.562118999999996</c:v>
                </c:pt>
                <c:pt idx="71">
                  <c:v>-76.271621999999994</c:v>
                </c:pt>
                <c:pt idx="72">
                  <c:v>-73.119254999999995</c:v>
                </c:pt>
                <c:pt idx="73">
                  <c:v>-70.498947000000001</c:v>
                </c:pt>
                <c:pt idx="74">
                  <c:v>-68.132778000000002</c:v>
                </c:pt>
                <c:pt idx="75">
                  <c:v>-66.053901999999994</c:v>
                </c:pt>
                <c:pt idx="76">
                  <c:v>-64.750629000000004</c:v>
                </c:pt>
                <c:pt idx="77">
                  <c:v>-64.339966000000004</c:v>
                </c:pt>
                <c:pt idx="78">
                  <c:v>-66.057311999999996</c:v>
                </c:pt>
                <c:pt idx="79">
                  <c:v>-69.189353999999994</c:v>
                </c:pt>
                <c:pt idx="80">
                  <c:v>-74.687163999999996</c:v>
                </c:pt>
                <c:pt idx="81">
                  <c:v>-77.350112999999993</c:v>
                </c:pt>
                <c:pt idx="82">
                  <c:v>-81.324875000000006</c:v>
                </c:pt>
                <c:pt idx="83">
                  <c:v>-81.956733999999997</c:v>
                </c:pt>
                <c:pt idx="84">
                  <c:v>-85.083991999999995</c:v>
                </c:pt>
                <c:pt idx="85">
                  <c:v>-92.081978000000007</c:v>
                </c:pt>
                <c:pt idx="86">
                  <c:v>-94.650085000000004</c:v>
                </c:pt>
                <c:pt idx="87">
                  <c:v>-96.578605999999994</c:v>
                </c:pt>
                <c:pt idx="88">
                  <c:v>-90.959571999999994</c:v>
                </c:pt>
                <c:pt idx="89">
                  <c:v>-89.809012999999993</c:v>
                </c:pt>
                <c:pt idx="90">
                  <c:v>-86.058434000000005</c:v>
                </c:pt>
                <c:pt idx="91">
                  <c:v>-84.267052000000007</c:v>
                </c:pt>
                <c:pt idx="92">
                  <c:v>-82.242064999999997</c:v>
                </c:pt>
                <c:pt idx="93">
                  <c:v>-83.413512999999995</c:v>
                </c:pt>
                <c:pt idx="94">
                  <c:v>-81.904983999999999</c:v>
                </c:pt>
                <c:pt idx="95">
                  <c:v>-79.740074000000007</c:v>
                </c:pt>
                <c:pt idx="96">
                  <c:v>-77.631164999999996</c:v>
                </c:pt>
                <c:pt idx="97">
                  <c:v>-77.163871999999998</c:v>
                </c:pt>
                <c:pt idx="98">
                  <c:v>-77.876495000000006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D-4A5B-8A00-9FF7636E72A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2</c:v>
                </c:pt>
                <c:pt idx="1">
                  <c:v>2.1020408163264999</c:v>
                </c:pt>
                <c:pt idx="2">
                  <c:v>2.2040816326531001</c:v>
                </c:pt>
                <c:pt idx="3">
                  <c:v>2.3061224489795999</c:v>
                </c:pt>
                <c:pt idx="4">
                  <c:v>2.4081632653060998</c:v>
                </c:pt>
                <c:pt idx="5">
                  <c:v>2.5102040816327</c:v>
                </c:pt>
                <c:pt idx="6">
                  <c:v>2.6122448979591999</c:v>
                </c:pt>
                <c:pt idx="7">
                  <c:v>2.7142857142856998</c:v>
                </c:pt>
                <c:pt idx="8">
                  <c:v>2.8163265306121996</c:v>
                </c:pt>
                <c:pt idx="9">
                  <c:v>2.9183673469387998</c:v>
                </c:pt>
                <c:pt idx="10">
                  <c:v>3.0204081632652997</c:v>
                </c:pt>
                <c:pt idx="11">
                  <c:v>3.1224489795918</c:v>
                </c:pt>
                <c:pt idx="12">
                  <c:v>3.2244897959183998</c:v>
                </c:pt>
                <c:pt idx="13">
                  <c:v>3.3265306122449001</c:v>
                </c:pt>
                <c:pt idx="14">
                  <c:v>3.4285714285714</c:v>
                </c:pt>
                <c:pt idx="15">
                  <c:v>3.5306122448979997</c:v>
                </c:pt>
                <c:pt idx="16">
                  <c:v>3.6326530612245</c:v>
                </c:pt>
                <c:pt idx="17">
                  <c:v>3.7346938775509999</c:v>
                </c:pt>
                <c:pt idx="18">
                  <c:v>3.8367346938776001</c:v>
                </c:pt>
                <c:pt idx="19">
                  <c:v>3.9387755102041</c:v>
                </c:pt>
                <c:pt idx="20">
                  <c:v>4.0408163265306003</c:v>
                </c:pt>
                <c:pt idx="21">
                  <c:v>4.1428571428570997</c:v>
                </c:pt>
                <c:pt idx="22">
                  <c:v>4.2448979591837004</c:v>
                </c:pt>
                <c:pt idx="23">
                  <c:v>4.3469387755101998</c:v>
                </c:pt>
                <c:pt idx="24">
                  <c:v>4.4489795918367001</c:v>
                </c:pt>
                <c:pt idx="25">
                  <c:v>4.5510204081632999</c:v>
                </c:pt>
                <c:pt idx="26">
                  <c:v>4.6530612244898002</c:v>
                </c:pt>
                <c:pt idx="27">
                  <c:v>4.7551020408163005</c:v>
                </c:pt>
                <c:pt idx="28">
                  <c:v>4.8571428571429003</c:v>
                </c:pt>
                <c:pt idx="29">
                  <c:v>4.9591836734694006</c:v>
                </c:pt>
                <c:pt idx="30">
                  <c:v>5.0612244897959</c:v>
                </c:pt>
                <c:pt idx="31">
                  <c:v>5.1632653061224003</c:v>
                </c:pt>
                <c:pt idx="32">
                  <c:v>5.2653061224490001</c:v>
                </c:pt>
                <c:pt idx="33">
                  <c:v>5.3673469387755004</c:v>
                </c:pt>
                <c:pt idx="34">
                  <c:v>5.4693877551019998</c:v>
                </c:pt>
                <c:pt idx="35">
                  <c:v>5.5714285714286005</c:v>
                </c:pt>
                <c:pt idx="36">
                  <c:v>5.6734693877550999</c:v>
                </c:pt>
                <c:pt idx="37">
                  <c:v>5.7755102040816002</c:v>
                </c:pt>
                <c:pt idx="38">
                  <c:v>5.8775510204082</c:v>
                </c:pt>
                <c:pt idx="39">
                  <c:v>5.9795918367347003</c:v>
                </c:pt>
                <c:pt idx="40">
                  <c:v>6.0816326530611997</c:v>
                </c:pt>
                <c:pt idx="41">
                  <c:v>6.1836734693878004</c:v>
                </c:pt>
                <c:pt idx="42">
                  <c:v>6.2857142857142998</c:v>
                </c:pt>
                <c:pt idx="43">
                  <c:v>6.3877551020408001</c:v>
                </c:pt>
                <c:pt idx="44">
                  <c:v>6.4897959183673004</c:v>
                </c:pt>
                <c:pt idx="45">
                  <c:v>6.5918367346939002</c:v>
                </c:pt>
                <c:pt idx="46">
                  <c:v>6.6938775510203996</c:v>
                </c:pt>
                <c:pt idx="47">
                  <c:v>6.7959183673468999</c:v>
                </c:pt>
                <c:pt idx="48">
                  <c:v>6.8979591836734997</c:v>
                </c:pt>
                <c:pt idx="49">
                  <c:v>7</c:v>
                </c:pt>
                <c:pt idx="50">
                  <c:v>7.1020408163265003</c:v>
                </c:pt>
                <c:pt idx="51">
                  <c:v>7.2040816326531001</c:v>
                </c:pt>
                <c:pt idx="52">
                  <c:v>7.3061224489796004</c:v>
                </c:pt>
                <c:pt idx="53">
                  <c:v>7.4081632653060998</c:v>
                </c:pt>
                <c:pt idx="54">
                  <c:v>7.5102040816326996</c:v>
                </c:pt>
                <c:pt idx="55">
                  <c:v>7.6122448979591999</c:v>
                </c:pt>
                <c:pt idx="56">
                  <c:v>7.7142857142857002</c:v>
                </c:pt>
                <c:pt idx="57">
                  <c:v>7.8163265306121996</c:v>
                </c:pt>
                <c:pt idx="58">
                  <c:v>7.9183673469388003</c:v>
                </c:pt>
                <c:pt idx="59">
                  <c:v>8.0204081632652997</c:v>
                </c:pt>
                <c:pt idx="60">
                  <c:v>8.1224489795918</c:v>
                </c:pt>
                <c:pt idx="61">
                  <c:v>8.2244897959183998</c:v>
                </c:pt>
                <c:pt idx="62">
                  <c:v>8.3265306122449001</c:v>
                </c:pt>
                <c:pt idx="63">
                  <c:v>8.4285714285714004</c:v>
                </c:pt>
                <c:pt idx="64">
                  <c:v>8.5306122448980002</c:v>
                </c:pt>
                <c:pt idx="65">
                  <c:v>8.6326530612245005</c:v>
                </c:pt>
                <c:pt idx="66">
                  <c:v>8.7346938775510008</c:v>
                </c:pt>
                <c:pt idx="67">
                  <c:v>8.8367346938776006</c:v>
                </c:pt>
                <c:pt idx="68">
                  <c:v>8.9387755102040991</c:v>
                </c:pt>
                <c:pt idx="69">
                  <c:v>9.0408163265305994</c:v>
                </c:pt>
                <c:pt idx="70">
                  <c:v>9.1428571428570997</c:v>
                </c:pt>
                <c:pt idx="71">
                  <c:v>9.2448979591837013</c:v>
                </c:pt>
                <c:pt idx="72">
                  <c:v>9.3469387755101998</c:v>
                </c:pt>
                <c:pt idx="73">
                  <c:v>9.4489795918367001</c:v>
                </c:pt>
                <c:pt idx="74">
                  <c:v>9.5510204081632999</c:v>
                </c:pt>
                <c:pt idx="75">
                  <c:v>9.6530612244898002</c:v>
                </c:pt>
                <c:pt idx="76">
                  <c:v>9.7551020408162987</c:v>
                </c:pt>
                <c:pt idx="77">
                  <c:v>9.8571428571429003</c:v>
                </c:pt>
                <c:pt idx="78">
                  <c:v>9.9591836734694006</c:v>
                </c:pt>
                <c:pt idx="79">
                  <c:v>10.061224489796</c:v>
                </c:pt>
                <c:pt idx="80">
                  <c:v>10.163265306122</c:v>
                </c:pt>
                <c:pt idx="81">
                  <c:v>10.265306122448999</c:v>
                </c:pt>
                <c:pt idx="82">
                  <c:v>10.367346938775999</c:v>
                </c:pt>
                <c:pt idx="83">
                  <c:v>10.469387755102</c:v>
                </c:pt>
                <c:pt idx="84">
                  <c:v>10.571428571429001</c:v>
                </c:pt>
                <c:pt idx="85">
                  <c:v>10.673469387754999</c:v>
                </c:pt>
                <c:pt idx="86">
                  <c:v>10.775510204082</c:v>
                </c:pt>
                <c:pt idx="87">
                  <c:v>10.877551020408001</c:v>
                </c:pt>
                <c:pt idx="88">
                  <c:v>10.979591836735</c:v>
                </c:pt>
                <c:pt idx="89">
                  <c:v>11.081632653061002</c:v>
                </c:pt>
                <c:pt idx="90">
                  <c:v>11.183673469388001</c:v>
                </c:pt>
                <c:pt idx="91">
                  <c:v>11.285714285714</c:v>
                </c:pt>
                <c:pt idx="92">
                  <c:v>11.387755102041</c:v>
                </c:pt>
                <c:pt idx="93">
                  <c:v>11.489795918367001</c:v>
                </c:pt>
                <c:pt idx="94">
                  <c:v>11.591836734694001</c:v>
                </c:pt>
                <c:pt idx="95">
                  <c:v>11.69387755102</c:v>
                </c:pt>
                <c:pt idx="96">
                  <c:v>11.795918367346999</c:v>
                </c:pt>
                <c:pt idx="97">
                  <c:v>11.897959183673001</c:v>
                </c:pt>
                <c:pt idx="98">
                  <c:v>12</c:v>
                </c:pt>
              </c:numCache>
            </c:numRef>
          </c:xVal>
          <c:yVal>
            <c:numRef>
              <c:f>'2Rx2L'!$O$5:$O$103</c:f>
              <c:numCache>
                <c:formatCode>General</c:formatCode>
                <c:ptCount val="99"/>
                <c:pt idx="0">
                  <c:v>-77.949630999999997</c:v>
                </c:pt>
                <c:pt idx="1">
                  <c:v>-76.243774000000002</c:v>
                </c:pt>
                <c:pt idx="2">
                  <c:v>-74.544585999999995</c:v>
                </c:pt>
                <c:pt idx="3">
                  <c:v>-74.151077000000001</c:v>
                </c:pt>
                <c:pt idx="4">
                  <c:v>-73.416245000000004</c:v>
                </c:pt>
                <c:pt idx="5">
                  <c:v>-72.058334000000002</c:v>
                </c:pt>
                <c:pt idx="6">
                  <c:v>-72.623001000000002</c:v>
                </c:pt>
                <c:pt idx="7">
                  <c:v>-73.167686000000003</c:v>
                </c:pt>
                <c:pt idx="8">
                  <c:v>-75.089164999999994</c:v>
                </c:pt>
                <c:pt idx="9">
                  <c:v>-74.138771000000006</c:v>
                </c:pt>
                <c:pt idx="10">
                  <c:v>-75.465950000000007</c:v>
                </c:pt>
                <c:pt idx="11">
                  <c:v>-76.768851999999995</c:v>
                </c:pt>
                <c:pt idx="12">
                  <c:v>-79.879386999999994</c:v>
                </c:pt>
                <c:pt idx="13">
                  <c:v>-79.527839999999998</c:v>
                </c:pt>
                <c:pt idx="14">
                  <c:v>-79.965652000000006</c:v>
                </c:pt>
                <c:pt idx="15">
                  <c:v>-80.737449999999995</c:v>
                </c:pt>
                <c:pt idx="16">
                  <c:v>-84.243301000000002</c:v>
                </c:pt>
                <c:pt idx="17">
                  <c:v>-89.902694999999994</c:v>
                </c:pt>
                <c:pt idx="18">
                  <c:v>-91.49633</c:v>
                </c:pt>
                <c:pt idx="19">
                  <c:v>-90.157416999999995</c:v>
                </c:pt>
                <c:pt idx="20">
                  <c:v>-85.231719999999996</c:v>
                </c:pt>
                <c:pt idx="21">
                  <c:v>-84.795699999999997</c:v>
                </c:pt>
                <c:pt idx="22">
                  <c:v>-86.833243999999993</c:v>
                </c:pt>
                <c:pt idx="23">
                  <c:v>-89.295586</c:v>
                </c:pt>
                <c:pt idx="24">
                  <c:v>-87.746360999999993</c:v>
                </c:pt>
                <c:pt idx="25">
                  <c:v>-89.296616</c:v>
                </c:pt>
                <c:pt idx="26">
                  <c:v>-86.530784999999995</c:v>
                </c:pt>
                <c:pt idx="27">
                  <c:v>-86.749206999999998</c:v>
                </c:pt>
                <c:pt idx="28">
                  <c:v>-84.117553999999998</c:v>
                </c:pt>
                <c:pt idx="29">
                  <c:v>-80.851851999999994</c:v>
                </c:pt>
                <c:pt idx="30">
                  <c:v>-79.587135000000004</c:v>
                </c:pt>
                <c:pt idx="31">
                  <c:v>-81.044083000000001</c:v>
                </c:pt>
                <c:pt idx="32">
                  <c:v>-88.616248999999996</c:v>
                </c:pt>
                <c:pt idx="33">
                  <c:v>-91.791573</c:v>
                </c:pt>
                <c:pt idx="34">
                  <c:v>-93.485161000000005</c:v>
                </c:pt>
                <c:pt idx="35">
                  <c:v>-88.865395000000007</c:v>
                </c:pt>
                <c:pt idx="36">
                  <c:v>-85.077393000000001</c:v>
                </c:pt>
                <c:pt idx="37">
                  <c:v>-86.560721999999998</c:v>
                </c:pt>
                <c:pt idx="38">
                  <c:v>-85.331046999999998</c:v>
                </c:pt>
                <c:pt idx="39">
                  <c:v>-85.881957999999997</c:v>
                </c:pt>
                <c:pt idx="40">
                  <c:v>-81.684012999999993</c:v>
                </c:pt>
                <c:pt idx="41">
                  <c:v>-80.398132000000004</c:v>
                </c:pt>
                <c:pt idx="42">
                  <c:v>-78.984611999999998</c:v>
                </c:pt>
                <c:pt idx="43">
                  <c:v>-79.296042999999997</c:v>
                </c:pt>
                <c:pt idx="44">
                  <c:v>-81.424346999999997</c:v>
                </c:pt>
                <c:pt idx="45">
                  <c:v>-82.383285999999998</c:v>
                </c:pt>
                <c:pt idx="46">
                  <c:v>-82.539124000000001</c:v>
                </c:pt>
                <c:pt idx="47">
                  <c:v>-84.848076000000006</c:v>
                </c:pt>
                <c:pt idx="48">
                  <c:v>-85.385902000000002</c:v>
                </c:pt>
                <c:pt idx="49">
                  <c:v>-90.641639999999995</c:v>
                </c:pt>
                <c:pt idx="50">
                  <c:v>-89.320419000000001</c:v>
                </c:pt>
                <c:pt idx="51">
                  <c:v>-89.440842000000004</c:v>
                </c:pt>
                <c:pt idx="52">
                  <c:v>-87.946770000000001</c:v>
                </c:pt>
                <c:pt idx="53">
                  <c:v>-88.874968999999993</c:v>
                </c:pt>
                <c:pt idx="54">
                  <c:v>-89.360412999999994</c:v>
                </c:pt>
                <c:pt idx="55">
                  <c:v>-86.491737000000001</c:v>
                </c:pt>
                <c:pt idx="56">
                  <c:v>-83.387932000000006</c:v>
                </c:pt>
                <c:pt idx="57">
                  <c:v>-82.631111000000004</c:v>
                </c:pt>
                <c:pt idx="58">
                  <c:v>-81.974341999999993</c:v>
                </c:pt>
                <c:pt idx="59">
                  <c:v>-82.917907999999997</c:v>
                </c:pt>
                <c:pt idx="60">
                  <c:v>-82.237144000000001</c:v>
                </c:pt>
                <c:pt idx="61">
                  <c:v>-81.547920000000005</c:v>
                </c:pt>
                <c:pt idx="62">
                  <c:v>-80.728645</c:v>
                </c:pt>
                <c:pt idx="63">
                  <c:v>-82.501518000000004</c:v>
                </c:pt>
                <c:pt idx="64">
                  <c:v>-84.951476999999997</c:v>
                </c:pt>
                <c:pt idx="65">
                  <c:v>-86.313987999999995</c:v>
                </c:pt>
                <c:pt idx="66">
                  <c:v>-86.150406000000004</c:v>
                </c:pt>
                <c:pt idx="67">
                  <c:v>-87.197136</c:v>
                </c:pt>
                <c:pt idx="68">
                  <c:v>-88.510063000000002</c:v>
                </c:pt>
                <c:pt idx="69">
                  <c:v>-86.721969999999999</c:v>
                </c:pt>
                <c:pt idx="70">
                  <c:v>-83.217162999999999</c:v>
                </c:pt>
                <c:pt idx="71">
                  <c:v>-79.468352999999993</c:v>
                </c:pt>
                <c:pt idx="72">
                  <c:v>-78.284041999999999</c:v>
                </c:pt>
                <c:pt idx="73">
                  <c:v>-76.952538000000004</c:v>
                </c:pt>
                <c:pt idx="74">
                  <c:v>-77.142998000000006</c:v>
                </c:pt>
                <c:pt idx="75">
                  <c:v>-78.861061000000007</c:v>
                </c:pt>
                <c:pt idx="76">
                  <c:v>-79.270522999999997</c:v>
                </c:pt>
                <c:pt idx="77">
                  <c:v>-78.600623999999996</c:v>
                </c:pt>
                <c:pt idx="78">
                  <c:v>-76.072731000000005</c:v>
                </c:pt>
                <c:pt idx="79">
                  <c:v>-75.672104000000004</c:v>
                </c:pt>
                <c:pt idx="80">
                  <c:v>-76.140502999999995</c:v>
                </c:pt>
                <c:pt idx="81">
                  <c:v>-78.677795000000003</c:v>
                </c:pt>
                <c:pt idx="82">
                  <c:v>-80.365600999999998</c:v>
                </c:pt>
                <c:pt idx="83">
                  <c:v>-83.343224000000006</c:v>
                </c:pt>
                <c:pt idx="84">
                  <c:v>-83.338386999999997</c:v>
                </c:pt>
                <c:pt idx="85">
                  <c:v>-83.503471000000005</c:v>
                </c:pt>
                <c:pt idx="86">
                  <c:v>-80.064528999999993</c:v>
                </c:pt>
                <c:pt idx="87">
                  <c:v>-78.803909000000004</c:v>
                </c:pt>
                <c:pt idx="88">
                  <c:v>-76.906989999999993</c:v>
                </c:pt>
                <c:pt idx="89">
                  <c:v>-77.801406999999998</c:v>
                </c:pt>
                <c:pt idx="90">
                  <c:v>-81.074211000000005</c:v>
                </c:pt>
                <c:pt idx="91">
                  <c:v>-88.802436999999998</c:v>
                </c:pt>
                <c:pt idx="92">
                  <c:v>-90.054114999999996</c:v>
                </c:pt>
                <c:pt idx="93">
                  <c:v>-87.370247000000006</c:v>
                </c:pt>
                <c:pt idx="94">
                  <c:v>-80.903014999999996</c:v>
                </c:pt>
                <c:pt idx="95">
                  <c:v>-79.042496</c:v>
                </c:pt>
                <c:pt idx="96">
                  <c:v>-77.014304999999993</c:v>
                </c:pt>
                <c:pt idx="97">
                  <c:v>-73.467651000000004</c:v>
                </c:pt>
                <c:pt idx="98">
                  <c:v>-70.845412999999994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D-4A5B-8A00-9FF7636E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6272"/>
        <c:axId val="112968448"/>
      </c:scatterChart>
      <c:valAx>
        <c:axId val="112966272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968448"/>
        <c:crosses val="autoZero"/>
        <c:crossBetween val="midCat"/>
        <c:majorUnit val="1"/>
      </c:valAx>
      <c:valAx>
        <c:axId val="1129684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9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4045262455758592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-12.148768</c:v>
                </c:pt>
                <c:pt idx="1">
                  <c:v>-11.983644999999999</c:v>
                </c:pt>
                <c:pt idx="2">
                  <c:v>-11.711945999999999</c:v>
                </c:pt>
                <c:pt idx="3">
                  <c:v>-11.363011999999999</c:v>
                </c:pt>
                <c:pt idx="4">
                  <c:v>-10.939054</c:v>
                </c:pt>
                <c:pt idx="5">
                  <c:v>-10.458734</c:v>
                </c:pt>
                <c:pt idx="6">
                  <c:v>-9.1806526000000002</c:v>
                </c:pt>
                <c:pt idx="7">
                  <c:v>-7.3544077999999997</c:v>
                </c:pt>
                <c:pt idx="8">
                  <c:v>-6.3414229999999998</c:v>
                </c:pt>
                <c:pt idx="9">
                  <c:v>-5.7260337000000003</c:v>
                </c:pt>
                <c:pt idx="10">
                  <c:v>-5.3296795000000001</c:v>
                </c:pt>
                <c:pt idx="11">
                  <c:v>-5.0424781000000003</c:v>
                </c:pt>
                <c:pt idx="12">
                  <c:v>-4.8452109999999999</c:v>
                </c:pt>
                <c:pt idx="13">
                  <c:v>-4.7296638</c:v>
                </c:pt>
                <c:pt idx="14">
                  <c:v>-4.6619710999999997</c:v>
                </c:pt>
                <c:pt idx="15">
                  <c:v>-4.6327572000000004</c:v>
                </c:pt>
                <c:pt idx="16">
                  <c:v>-4.6228724000000003</c:v>
                </c:pt>
                <c:pt idx="17">
                  <c:v>-4.6332936</c:v>
                </c:pt>
                <c:pt idx="18">
                  <c:v>-4.6670423000000003</c:v>
                </c:pt>
                <c:pt idx="19">
                  <c:v>-4.7245340000000002</c:v>
                </c:pt>
                <c:pt idx="20">
                  <c:v>-4.7948322000000001</c:v>
                </c:pt>
                <c:pt idx="21">
                  <c:v>-4.8798838</c:v>
                </c:pt>
                <c:pt idx="22">
                  <c:v>-4.9785842999999996</c:v>
                </c:pt>
                <c:pt idx="23">
                  <c:v>-5.1095366000000002</c:v>
                </c:pt>
                <c:pt idx="24">
                  <c:v>-5.2551088000000004</c:v>
                </c:pt>
                <c:pt idx="25">
                  <c:v>-5.4048280999999996</c:v>
                </c:pt>
                <c:pt idx="26">
                  <c:v>-5.5597496</c:v>
                </c:pt>
                <c:pt idx="27">
                  <c:v>-5.7262468000000002</c:v>
                </c:pt>
                <c:pt idx="28">
                  <c:v>-5.9052547999999998</c:v>
                </c:pt>
                <c:pt idx="29">
                  <c:v>-6.0855135999999996</c:v>
                </c:pt>
                <c:pt idx="30">
                  <c:v>-6.2644057000000002</c:v>
                </c:pt>
                <c:pt idx="31">
                  <c:v>-6.4513702000000004</c:v>
                </c:pt>
                <c:pt idx="32">
                  <c:v>-6.6418337999999997</c:v>
                </c:pt>
                <c:pt idx="33">
                  <c:v>-6.8379697999999998</c:v>
                </c:pt>
                <c:pt idx="34">
                  <c:v>-7.0417705000000002</c:v>
                </c:pt>
                <c:pt idx="35">
                  <c:v>-7.2548499</c:v>
                </c:pt>
                <c:pt idx="36">
                  <c:v>-7.4782691000000003</c:v>
                </c:pt>
                <c:pt idx="37">
                  <c:v>-7.7125545000000004</c:v>
                </c:pt>
                <c:pt idx="38">
                  <c:v>-7.9595399000000002</c:v>
                </c:pt>
                <c:pt idx="39">
                  <c:v>-8.2082958000000001</c:v>
                </c:pt>
                <c:pt idx="40">
                  <c:v>-8.4315577000000008</c:v>
                </c:pt>
                <c:pt idx="41">
                  <c:v>-8.6256284999999995</c:v>
                </c:pt>
                <c:pt idx="42">
                  <c:v>-8.8013487000000001</c:v>
                </c:pt>
                <c:pt idx="43">
                  <c:v>-8.946434</c:v>
                </c:pt>
                <c:pt idx="44">
                  <c:v>-9.0372696000000001</c:v>
                </c:pt>
                <c:pt idx="45">
                  <c:v>-9.0762806000000005</c:v>
                </c:pt>
                <c:pt idx="46">
                  <c:v>-9.0597677000000001</c:v>
                </c:pt>
                <c:pt idx="47">
                  <c:v>-8.9940166000000001</c:v>
                </c:pt>
                <c:pt idx="48">
                  <c:v>-8.8952646000000009</c:v>
                </c:pt>
                <c:pt idx="49">
                  <c:v>-8.7905674000000005</c:v>
                </c:pt>
                <c:pt idx="50">
                  <c:v>-8.6772223000000004</c:v>
                </c:pt>
                <c:pt idx="51">
                  <c:v>-8.5520333999999991</c:v>
                </c:pt>
                <c:pt idx="52">
                  <c:v>-8.4351149000000003</c:v>
                </c:pt>
                <c:pt idx="53">
                  <c:v>-8.3356895000000009</c:v>
                </c:pt>
                <c:pt idx="54">
                  <c:v>-8.2403145000000002</c:v>
                </c:pt>
                <c:pt idx="55">
                  <c:v>-8.1616906999999994</c:v>
                </c:pt>
                <c:pt idx="56">
                  <c:v>-8.0999888999999996</c:v>
                </c:pt>
                <c:pt idx="57">
                  <c:v>-8.0381870000000006</c:v>
                </c:pt>
                <c:pt idx="58">
                  <c:v>-7.9718021999999999</c:v>
                </c:pt>
                <c:pt idx="59">
                  <c:v>-7.9130330000000004</c:v>
                </c:pt>
                <c:pt idx="60">
                  <c:v>-7.8568926000000001</c:v>
                </c:pt>
                <c:pt idx="61">
                  <c:v>-7.7978706000000004</c:v>
                </c:pt>
                <c:pt idx="62">
                  <c:v>-7.7422427999999996</c:v>
                </c:pt>
                <c:pt idx="63">
                  <c:v>-7.7000685000000004</c:v>
                </c:pt>
                <c:pt idx="64">
                  <c:v>-7.6620873999999999</c:v>
                </c:pt>
                <c:pt idx="65">
                  <c:v>-7.6232537999999996</c:v>
                </c:pt>
                <c:pt idx="66">
                  <c:v>-7.5838365999999997</c:v>
                </c:pt>
                <c:pt idx="67">
                  <c:v>-7.5473565999999996</c:v>
                </c:pt>
                <c:pt idx="68">
                  <c:v>-7.5069255999999998</c:v>
                </c:pt>
                <c:pt idx="69">
                  <c:v>-7.466043</c:v>
                </c:pt>
                <c:pt idx="70">
                  <c:v>-7.4255465999999997</c:v>
                </c:pt>
                <c:pt idx="71">
                  <c:v>-7.3886037</c:v>
                </c:pt>
                <c:pt idx="72">
                  <c:v>-7.3491464000000004</c:v>
                </c:pt>
                <c:pt idx="73">
                  <c:v>-7.3013034000000001</c:v>
                </c:pt>
                <c:pt idx="74">
                  <c:v>-7.2564282000000002</c:v>
                </c:pt>
                <c:pt idx="75">
                  <c:v>-7.2201504999999999</c:v>
                </c:pt>
                <c:pt idx="76">
                  <c:v>-7.1888570999999999</c:v>
                </c:pt>
                <c:pt idx="77">
                  <c:v>-7.1648468999999997</c:v>
                </c:pt>
                <c:pt idx="78">
                  <c:v>-7.1472654000000002</c:v>
                </c:pt>
                <c:pt idx="79">
                  <c:v>-7.1408709999999997</c:v>
                </c:pt>
                <c:pt idx="80">
                  <c:v>-7.1410898999999999</c:v>
                </c:pt>
                <c:pt idx="81">
                  <c:v>-7.1504335000000001</c:v>
                </c:pt>
                <c:pt idx="82">
                  <c:v>-7.1820339999999998</c:v>
                </c:pt>
                <c:pt idx="83">
                  <c:v>-7.2261991999999999</c:v>
                </c:pt>
                <c:pt idx="84">
                  <c:v>-7.2755418000000001</c:v>
                </c:pt>
                <c:pt idx="85">
                  <c:v>-7.3320904000000002</c:v>
                </c:pt>
                <c:pt idx="86">
                  <c:v>-7.3936790999999999</c:v>
                </c:pt>
                <c:pt idx="87">
                  <c:v>-7.4469924000000001</c:v>
                </c:pt>
                <c:pt idx="88">
                  <c:v>-7.4835333999999998</c:v>
                </c:pt>
                <c:pt idx="89">
                  <c:v>-7.5014590999999999</c:v>
                </c:pt>
                <c:pt idx="90">
                  <c:v>-7.5057444999999996</c:v>
                </c:pt>
                <c:pt idx="91">
                  <c:v>-7.4826344999999996</c:v>
                </c:pt>
                <c:pt idx="92">
                  <c:v>-7.4352445999999999</c:v>
                </c:pt>
                <c:pt idx="93">
                  <c:v>-7.3724483999999997</c:v>
                </c:pt>
                <c:pt idx="94">
                  <c:v>-7.3001307999999998</c:v>
                </c:pt>
                <c:pt idx="95">
                  <c:v>-7.2271843000000002</c:v>
                </c:pt>
                <c:pt idx="96">
                  <c:v>-7.1563387000000001</c:v>
                </c:pt>
                <c:pt idx="97">
                  <c:v>-7.0914593000000004</c:v>
                </c:pt>
                <c:pt idx="98">
                  <c:v>-7.0412526</c:v>
                </c:pt>
                <c:pt idx="99">
                  <c:v>-7.0088606000000002</c:v>
                </c:pt>
                <c:pt idx="100">
                  <c:v>-6.9931435999999998</c:v>
                </c:pt>
                <c:pt idx="101">
                  <c:v>-6.9916368000000002</c:v>
                </c:pt>
                <c:pt idx="102">
                  <c:v>-7.0043725999999999</c:v>
                </c:pt>
                <c:pt idx="103">
                  <c:v>-7.0300840999999998</c:v>
                </c:pt>
                <c:pt idx="104">
                  <c:v>-7.0622233999999997</c:v>
                </c:pt>
                <c:pt idx="105">
                  <c:v>-7.1062589000000003</c:v>
                </c:pt>
                <c:pt idx="106">
                  <c:v>-7.1720895999999996</c:v>
                </c:pt>
                <c:pt idx="107">
                  <c:v>-7.2429427999999998</c:v>
                </c:pt>
                <c:pt idx="108">
                  <c:v>-7.3155389</c:v>
                </c:pt>
                <c:pt idx="109">
                  <c:v>-7.3955770000000003</c:v>
                </c:pt>
                <c:pt idx="110">
                  <c:v>-7.4857763999999998</c:v>
                </c:pt>
                <c:pt idx="111">
                  <c:v>-7.5722876000000001</c:v>
                </c:pt>
                <c:pt idx="112">
                  <c:v>-7.6606832000000002</c:v>
                </c:pt>
                <c:pt idx="113">
                  <c:v>-7.7520289</c:v>
                </c:pt>
                <c:pt idx="114">
                  <c:v>-7.8454021999999997</c:v>
                </c:pt>
                <c:pt idx="115">
                  <c:v>-7.9256720999999999</c:v>
                </c:pt>
                <c:pt idx="116">
                  <c:v>-8.0089579000000004</c:v>
                </c:pt>
                <c:pt idx="117">
                  <c:v>-8.0977210999999993</c:v>
                </c:pt>
                <c:pt idx="118">
                  <c:v>-8.1876440000000006</c:v>
                </c:pt>
                <c:pt idx="119">
                  <c:v>-8.2767277000000004</c:v>
                </c:pt>
                <c:pt idx="120">
                  <c:v>-8.3929624999999994</c:v>
                </c:pt>
                <c:pt idx="121">
                  <c:v>-8.5307025999999997</c:v>
                </c:pt>
                <c:pt idx="122">
                  <c:v>-8.6852950999999994</c:v>
                </c:pt>
                <c:pt idx="123">
                  <c:v>-8.8715095999999996</c:v>
                </c:pt>
                <c:pt idx="124">
                  <c:v>-9.1039762</c:v>
                </c:pt>
                <c:pt idx="125">
                  <c:v>-9.3815717999999997</c:v>
                </c:pt>
                <c:pt idx="126">
                  <c:v>-9.7022332999999996</c:v>
                </c:pt>
                <c:pt idx="127">
                  <c:v>-10.080652000000001</c:v>
                </c:pt>
                <c:pt idx="128">
                  <c:v>-10.544352999999999</c:v>
                </c:pt>
                <c:pt idx="129">
                  <c:v>-11.086506999999999</c:v>
                </c:pt>
                <c:pt idx="130">
                  <c:v>-11.704319</c:v>
                </c:pt>
                <c:pt idx="131">
                  <c:v>-12.458437</c:v>
                </c:pt>
                <c:pt idx="132">
                  <c:v>-13.386879</c:v>
                </c:pt>
                <c:pt idx="133">
                  <c:v>-14.536035999999999</c:v>
                </c:pt>
                <c:pt idx="134">
                  <c:v>-15.971876</c:v>
                </c:pt>
                <c:pt idx="135">
                  <c:v>-17.669447000000002</c:v>
                </c:pt>
                <c:pt idx="136">
                  <c:v>-19.126472</c:v>
                </c:pt>
                <c:pt idx="137">
                  <c:v>-20.093896999999998</c:v>
                </c:pt>
                <c:pt idx="138">
                  <c:v>-20.631879999999999</c:v>
                </c:pt>
                <c:pt idx="139">
                  <c:v>-20.787510000000001</c:v>
                </c:pt>
                <c:pt idx="140">
                  <c:v>-20.551839999999999</c:v>
                </c:pt>
                <c:pt idx="141">
                  <c:v>-19.934155000000001</c:v>
                </c:pt>
                <c:pt idx="142">
                  <c:v>-18.903641</c:v>
                </c:pt>
                <c:pt idx="143">
                  <c:v>-17.412034999999999</c:v>
                </c:pt>
                <c:pt idx="144">
                  <c:v>-15.495323000000001</c:v>
                </c:pt>
                <c:pt idx="145">
                  <c:v>-13.666767</c:v>
                </c:pt>
                <c:pt idx="146">
                  <c:v>-12.153893999999999</c:v>
                </c:pt>
                <c:pt idx="147">
                  <c:v>-10.892868</c:v>
                </c:pt>
                <c:pt idx="148">
                  <c:v>-9.8437233000000006</c:v>
                </c:pt>
                <c:pt idx="149">
                  <c:v>-8.9671164000000001</c:v>
                </c:pt>
                <c:pt idx="150">
                  <c:v>-8.2092991000000008</c:v>
                </c:pt>
                <c:pt idx="151">
                  <c:v>-7.5518599000000002</c:v>
                </c:pt>
                <c:pt idx="152">
                  <c:v>-6.9806938000000001</c:v>
                </c:pt>
                <c:pt idx="153">
                  <c:v>-6.4827513999999997</c:v>
                </c:pt>
                <c:pt idx="154">
                  <c:v>-6.0407944000000002</c:v>
                </c:pt>
                <c:pt idx="155">
                  <c:v>-5.6518740999999997</c:v>
                </c:pt>
                <c:pt idx="156">
                  <c:v>-5.3097911</c:v>
                </c:pt>
                <c:pt idx="157">
                  <c:v>-5.0098862999999998</c:v>
                </c:pt>
                <c:pt idx="158">
                  <c:v>-4.7448616000000001</c:v>
                </c:pt>
                <c:pt idx="159">
                  <c:v>-4.5135927000000002</c:v>
                </c:pt>
                <c:pt idx="160">
                  <c:v>-4.3116526999999998</c:v>
                </c:pt>
                <c:pt idx="161">
                  <c:v>-4.1351623999999996</c:v>
                </c:pt>
                <c:pt idx="162">
                  <c:v>-3.9816444</c:v>
                </c:pt>
                <c:pt idx="163">
                  <c:v>-3.8500640000000002</c:v>
                </c:pt>
                <c:pt idx="164">
                  <c:v>-3.7372011999999999</c:v>
                </c:pt>
                <c:pt idx="165">
                  <c:v>-3.6441897999999999</c:v>
                </c:pt>
                <c:pt idx="166">
                  <c:v>-3.5659348999999998</c:v>
                </c:pt>
                <c:pt idx="167">
                  <c:v>-3.5038838000000001</c:v>
                </c:pt>
                <c:pt idx="168">
                  <c:v>-3.4556211999999999</c:v>
                </c:pt>
                <c:pt idx="169">
                  <c:v>-3.4225805</c:v>
                </c:pt>
                <c:pt idx="170">
                  <c:v>-3.4028273000000002</c:v>
                </c:pt>
                <c:pt idx="171">
                  <c:v>-3.3978609999999998</c:v>
                </c:pt>
                <c:pt idx="172">
                  <c:v>-3.4064667000000002</c:v>
                </c:pt>
                <c:pt idx="173">
                  <c:v>-3.4295165999999999</c:v>
                </c:pt>
                <c:pt idx="174">
                  <c:v>-3.4656940000000001</c:v>
                </c:pt>
                <c:pt idx="175">
                  <c:v>-3.5180012999999999</c:v>
                </c:pt>
                <c:pt idx="176">
                  <c:v>-3.5868948</c:v>
                </c:pt>
                <c:pt idx="177">
                  <c:v>-3.6716866000000001</c:v>
                </c:pt>
                <c:pt idx="178">
                  <c:v>-3.7726665000000001</c:v>
                </c:pt>
                <c:pt idx="179">
                  <c:v>-3.8925328000000001</c:v>
                </c:pt>
                <c:pt idx="180">
                  <c:v>-4.0296741000000003</c:v>
                </c:pt>
                <c:pt idx="181">
                  <c:v>-4.1877513000000004</c:v>
                </c:pt>
                <c:pt idx="182">
                  <c:v>-4.3667430999999999</c:v>
                </c:pt>
                <c:pt idx="183">
                  <c:v>-4.5681186</c:v>
                </c:pt>
                <c:pt idx="184">
                  <c:v>-4.7908958999999998</c:v>
                </c:pt>
                <c:pt idx="185">
                  <c:v>-5.0356202000000003</c:v>
                </c:pt>
                <c:pt idx="186">
                  <c:v>-5.3049774000000003</c:v>
                </c:pt>
                <c:pt idx="187">
                  <c:v>-5.5959352999999998</c:v>
                </c:pt>
                <c:pt idx="188">
                  <c:v>-5.9128346000000001</c:v>
                </c:pt>
                <c:pt idx="189">
                  <c:v>-6.2594409000000004</c:v>
                </c:pt>
                <c:pt idx="190">
                  <c:v>-6.6396794000000003</c:v>
                </c:pt>
                <c:pt idx="191">
                  <c:v>-7.0546268999999997</c:v>
                </c:pt>
                <c:pt idx="192">
                  <c:v>-7.4979353</c:v>
                </c:pt>
                <c:pt idx="193">
                  <c:v>-7.9626020999999998</c:v>
                </c:pt>
                <c:pt idx="194">
                  <c:v>-8.4329929000000003</c:v>
                </c:pt>
                <c:pt idx="195">
                  <c:v>-8.8876466999999995</c:v>
                </c:pt>
                <c:pt idx="196">
                  <c:v>-9.2999697000000001</c:v>
                </c:pt>
                <c:pt idx="197">
                  <c:v>-9.6636819999999997</c:v>
                </c:pt>
                <c:pt idx="198">
                  <c:v>-9.9742546000000001</c:v>
                </c:pt>
                <c:pt idx="199">
                  <c:v>-10.223084999999999</c:v>
                </c:pt>
                <c:pt idx="200">
                  <c:v>-10.407778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C-4F10-B689-104766D18F97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-3.8404858000000002</c:v>
                </c:pt>
                <c:pt idx="1">
                  <c:v>-4.1501169000000004</c:v>
                </c:pt>
                <c:pt idx="2">
                  <c:v>-4.5204711</c:v>
                </c:pt>
                <c:pt idx="3">
                  <c:v>-5.0254244999999997</c:v>
                </c:pt>
                <c:pt idx="4">
                  <c:v>-5.6858114999999998</c:v>
                </c:pt>
                <c:pt idx="5">
                  <c:v>-6.5157480000000003</c:v>
                </c:pt>
                <c:pt idx="6">
                  <c:v>-7.457274</c:v>
                </c:pt>
                <c:pt idx="7">
                  <c:v>-8.618741</c:v>
                </c:pt>
                <c:pt idx="8">
                  <c:v>-10.050616</c:v>
                </c:pt>
                <c:pt idx="9">
                  <c:v>-11.797180000000001</c:v>
                </c:pt>
                <c:pt idx="10">
                  <c:v>-14.049398999999999</c:v>
                </c:pt>
                <c:pt idx="11">
                  <c:v>-16.727889999999999</c:v>
                </c:pt>
                <c:pt idx="12">
                  <c:v>-18.383590999999999</c:v>
                </c:pt>
                <c:pt idx="13">
                  <c:v>-19.467524999999998</c:v>
                </c:pt>
                <c:pt idx="14">
                  <c:v>-20.211040000000001</c:v>
                </c:pt>
                <c:pt idx="15">
                  <c:v>-20.582477999999998</c:v>
                </c:pt>
                <c:pt idx="16">
                  <c:v>-20.551245000000002</c:v>
                </c:pt>
                <c:pt idx="17">
                  <c:v>-20.048904</c:v>
                </c:pt>
                <c:pt idx="18">
                  <c:v>-19.039967999999998</c:v>
                </c:pt>
                <c:pt idx="19">
                  <c:v>-17.351216999999998</c:v>
                </c:pt>
                <c:pt idx="20">
                  <c:v>-15.094720000000001</c:v>
                </c:pt>
                <c:pt idx="21">
                  <c:v>-13.657997</c:v>
                </c:pt>
                <c:pt idx="22">
                  <c:v>-12.588234</c:v>
                </c:pt>
                <c:pt idx="23">
                  <c:v>-11.652032999999999</c:v>
                </c:pt>
                <c:pt idx="24">
                  <c:v>-10.907679999999999</c:v>
                </c:pt>
                <c:pt idx="25">
                  <c:v>-10.283566</c:v>
                </c:pt>
                <c:pt idx="26">
                  <c:v>-9.7597389000000003</c:v>
                </c:pt>
                <c:pt idx="27">
                  <c:v>-9.3216181000000002</c:v>
                </c:pt>
                <c:pt idx="28">
                  <c:v>-8.9618645000000008</c:v>
                </c:pt>
                <c:pt idx="29">
                  <c:v>-8.6626996999999992</c:v>
                </c:pt>
                <c:pt idx="30">
                  <c:v>-8.4157705000000007</c:v>
                </c:pt>
                <c:pt idx="31">
                  <c:v>-8.2106627999999997</c:v>
                </c:pt>
                <c:pt idx="32">
                  <c:v>-8.0414838999999994</c:v>
                </c:pt>
                <c:pt idx="33">
                  <c:v>-7.8976835999999997</c:v>
                </c:pt>
                <c:pt idx="34">
                  <c:v>-7.7820482000000002</c:v>
                </c:pt>
                <c:pt idx="35">
                  <c:v>-7.6905842</c:v>
                </c:pt>
                <c:pt idx="36">
                  <c:v>-7.6084743000000001</c:v>
                </c:pt>
                <c:pt idx="37">
                  <c:v>-7.5301552000000003</c:v>
                </c:pt>
                <c:pt idx="38">
                  <c:v>-7.4639715999999998</c:v>
                </c:pt>
                <c:pt idx="39">
                  <c:v>-7.4089279000000001</c:v>
                </c:pt>
                <c:pt idx="40">
                  <c:v>-7.3560314</c:v>
                </c:pt>
                <c:pt idx="41">
                  <c:v>-7.3032861000000002</c:v>
                </c:pt>
                <c:pt idx="42">
                  <c:v>-7.2667612999999998</c:v>
                </c:pt>
                <c:pt idx="43">
                  <c:v>-7.2400956000000001</c:v>
                </c:pt>
                <c:pt idx="44">
                  <c:v>-7.2174491999999999</c:v>
                </c:pt>
                <c:pt idx="45">
                  <c:v>-7.2085242000000003</c:v>
                </c:pt>
                <c:pt idx="46">
                  <c:v>-7.2160044000000001</c:v>
                </c:pt>
                <c:pt idx="47">
                  <c:v>-7.2371578000000003</c:v>
                </c:pt>
                <c:pt idx="48">
                  <c:v>-7.2684999000000001</c:v>
                </c:pt>
                <c:pt idx="49">
                  <c:v>-7.3144783999999996</c:v>
                </c:pt>
                <c:pt idx="50">
                  <c:v>-7.3741899000000002</c:v>
                </c:pt>
                <c:pt idx="51">
                  <c:v>-7.4371470999999998</c:v>
                </c:pt>
                <c:pt idx="52">
                  <c:v>-7.5108918999999998</c:v>
                </c:pt>
                <c:pt idx="53">
                  <c:v>-7.6033052999999997</c:v>
                </c:pt>
                <c:pt idx="54">
                  <c:v>-7.7111139</c:v>
                </c:pt>
                <c:pt idx="55">
                  <c:v>-7.8359714</c:v>
                </c:pt>
                <c:pt idx="56">
                  <c:v>-7.9752913000000003</c:v>
                </c:pt>
                <c:pt idx="57">
                  <c:v>-8.1290254999999991</c:v>
                </c:pt>
                <c:pt idx="58">
                  <c:v>-8.2795495999999993</c:v>
                </c:pt>
                <c:pt idx="59">
                  <c:v>-8.4394855</c:v>
                </c:pt>
                <c:pt idx="60">
                  <c:v>-8.5945558999999996</c:v>
                </c:pt>
                <c:pt idx="61">
                  <c:v>-8.7469701999999998</c:v>
                </c:pt>
                <c:pt idx="62">
                  <c:v>-8.8897276000000005</c:v>
                </c:pt>
                <c:pt idx="63">
                  <c:v>-9.0189275999999996</c:v>
                </c:pt>
                <c:pt idx="64">
                  <c:v>-9.1384182000000003</c:v>
                </c:pt>
                <c:pt idx="65">
                  <c:v>-9.2511548999999995</c:v>
                </c:pt>
                <c:pt idx="66">
                  <c:v>-9.3597354999999993</c:v>
                </c:pt>
                <c:pt idx="67">
                  <c:v>-9.4593077000000001</c:v>
                </c:pt>
                <c:pt idx="68">
                  <c:v>-9.5466890000000006</c:v>
                </c:pt>
                <c:pt idx="69">
                  <c:v>-9.6251000999999992</c:v>
                </c:pt>
                <c:pt idx="70">
                  <c:v>-9.6904678000000004</c:v>
                </c:pt>
                <c:pt idx="71">
                  <c:v>-9.7459345000000006</c:v>
                </c:pt>
                <c:pt idx="72">
                  <c:v>-9.7891911999999994</c:v>
                </c:pt>
                <c:pt idx="73">
                  <c:v>-9.8248043000000003</c:v>
                </c:pt>
                <c:pt idx="74">
                  <c:v>-9.8391360999999993</c:v>
                </c:pt>
                <c:pt idx="75">
                  <c:v>-9.8421611999999996</c:v>
                </c:pt>
                <c:pt idx="76">
                  <c:v>-9.8394803999999993</c:v>
                </c:pt>
                <c:pt idx="77">
                  <c:v>-9.8246984000000008</c:v>
                </c:pt>
                <c:pt idx="78">
                  <c:v>-9.8090218999999994</c:v>
                </c:pt>
                <c:pt idx="79">
                  <c:v>-9.7846785000000001</c:v>
                </c:pt>
                <c:pt idx="80">
                  <c:v>-9.7663288000000001</c:v>
                </c:pt>
                <c:pt idx="81">
                  <c:v>-9.7431125999999999</c:v>
                </c:pt>
                <c:pt idx="82">
                  <c:v>-9.7138375999999997</c:v>
                </c:pt>
                <c:pt idx="83">
                  <c:v>-9.6829081000000006</c:v>
                </c:pt>
                <c:pt idx="84">
                  <c:v>-9.6354770999999992</c:v>
                </c:pt>
                <c:pt idx="85">
                  <c:v>-9.5888270999999996</c:v>
                </c:pt>
                <c:pt idx="86">
                  <c:v>-9.5326204000000008</c:v>
                </c:pt>
                <c:pt idx="87">
                  <c:v>-9.4600019</c:v>
                </c:pt>
                <c:pt idx="88">
                  <c:v>-9.3635739999999998</c:v>
                </c:pt>
                <c:pt idx="89">
                  <c:v>-9.2565297999999991</c:v>
                </c:pt>
                <c:pt idx="90">
                  <c:v>-9.1504030000000007</c:v>
                </c:pt>
                <c:pt idx="91">
                  <c:v>-9.0302916</c:v>
                </c:pt>
                <c:pt idx="92">
                  <c:v>-8.9004402000000002</c:v>
                </c:pt>
                <c:pt idx="93">
                  <c:v>-8.7751522000000008</c:v>
                </c:pt>
                <c:pt idx="94">
                  <c:v>-8.6533470000000001</c:v>
                </c:pt>
                <c:pt idx="95">
                  <c:v>-8.5278931</c:v>
                </c:pt>
                <c:pt idx="96">
                  <c:v>-8.4206371000000004</c:v>
                </c:pt>
                <c:pt idx="97">
                  <c:v>-8.3370733000000001</c:v>
                </c:pt>
                <c:pt idx="98">
                  <c:v>-8.2601098999999998</c:v>
                </c:pt>
                <c:pt idx="99">
                  <c:v>-8.1873912999999998</c:v>
                </c:pt>
                <c:pt idx="100">
                  <c:v>-8.1226845000000001</c:v>
                </c:pt>
                <c:pt idx="101">
                  <c:v>-8.0699921000000003</c:v>
                </c:pt>
                <c:pt idx="102">
                  <c:v>-8.0198364000000009</c:v>
                </c:pt>
                <c:pt idx="103">
                  <c:v>-7.9731221000000003</c:v>
                </c:pt>
                <c:pt idx="104">
                  <c:v>-7.9353994999999999</c:v>
                </c:pt>
                <c:pt idx="105">
                  <c:v>-7.8940777999999998</c:v>
                </c:pt>
                <c:pt idx="106">
                  <c:v>-7.8594337000000003</c:v>
                </c:pt>
                <c:pt idx="107">
                  <c:v>-7.8208981</c:v>
                </c:pt>
                <c:pt idx="108">
                  <c:v>-7.7835722000000001</c:v>
                </c:pt>
                <c:pt idx="109">
                  <c:v>-7.7569375000000003</c:v>
                </c:pt>
                <c:pt idx="110">
                  <c:v>-7.7472576999999996</c:v>
                </c:pt>
                <c:pt idx="111">
                  <c:v>-7.7472805999999999</c:v>
                </c:pt>
                <c:pt idx="112">
                  <c:v>-7.7551775000000003</c:v>
                </c:pt>
                <c:pt idx="113">
                  <c:v>-7.7829155999999999</c:v>
                </c:pt>
                <c:pt idx="114">
                  <c:v>-7.8309645999999997</c:v>
                </c:pt>
                <c:pt idx="115">
                  <c:v>-7.8953705000000003</c:v>
                </c:pt>
                <c:pt idx="116">
                  <c:v>-7.9717617000000001</c:v>
                </c:pt>
                <c:pt idx="117">
                  <c:v>-8.0626650000000009</c:v>
                </c:pt>
                <c:pt idx="118">
                  <c:v>-8.1557121000000006</c:v>
                </c:pt>
                <c:pt idx="119">
                  <c:v>-8.2419319000000009</c:v>
                </c:pt>
                <c:pt idx="120">
                  <c:v>-8.3332461999999996</c:v>
                </c:pt>
                <c:pt idx="121">
                  <c:v>-8.4283342000000001</c:v>
                </c:pt>
                <c:pt idx="122">
                  <c:v>-8.5144567000000002</c:v>
                </c:pt>
                <c:pt idx="123">
                  <c:v>-8.5944061000000005</c:v>
                </c:pt>
                <c:pt idx="124">
                  <c:v>-8.6686449000000003</c:v>
                </c:pt>
                <c:pt idx="125">
                  <c:v>-8.7464818999999991</c:v>
                </c:pt>
                <c:pt idx="126">
                  <c:v>-8.8307246999999993</c:v>
                </c:pt>
                <c:pt idx="127">
                  <c:v>-8.9282903999999998</c:v>
                </c:pt>
                <c:pt idx="128">
                  <c:v>-9.0592574999999993</c:v>
                </c:pt>
                <c:pt idx="129">
                  <c:v>-9.2173996000000002</c:v>
                </c:pt>
                <c:pt idx="130">
                  <c:v>-9.3980741999999999</c:v>
                </c:pt>
                <c:pt idx="131">
                  <c:v>-9.6272154000000008</c:v>
                </c:pt>
                <c:pt idx="132">
                  <c:v>-9.9039859999999997</c:v>
                </c:pt>
                <c:pt idx="133">
                  <c:v>-10.237202</c:v>
                </c:pt>
                <c:pt idx="134">
                  <c:v>-10.63078</c:v>
                </c:pt>
                <c:pt idx="135">
                  <c:v>-11.084766999999999</c:v>
                </c:pt>
                <c:pt idx="136">
                  <c:v>-11.615458</c:v>
                </c:pt>
                <c:pt idx="137">
                  <c:v>-12.212562</c:v>
                </c:pt>
                <c:pt idx="138">
                  <c:v>-12.868375</c:v>
                </c:pt>
                <c:pt idx="139">
                  <c:v>-13.602997999999999</c:v>
                </c:pt>
                <c:pt idx="140">
                  <c:v>-14.419466</c:v>
                </c:pt>
                <c:pt idx="141">
                  <c:v>-15.297003999999999</c:v>
                </c:pt>
                <c:pt idx="142">
                  <c:v>-16.205976</c:v>
                </c:pt>
                <c:pt idx="143">
                  <c:v>-17.114927000000002</c:v>
                </c:pt>
                <c:pt idx="144">
                  <c:v>-17.972000000000001</c:v>
                </c:pt>
                <c:pt idx="145">
                  <c:v>-18.643969999999999</c:v>
                </c:pt>
                <c:pt idx="146">
                  <c:v>-19.106235999999999</c:v>
                </c:pt>
                <c:pt idx="147">
                  <c:v>-19.360264000000001</c:v>
                </c:pt>
                <c:pt idx="148">
                  <c:v>-19.38241</c:v>
                </c:pt>
                <c:pt idx="149">
                  <c:v>-19.1313</c:v>
                </c:pt>
                <c:pt idx="150">
                  <c:v>-18.593267000000001</c:v>
                </c:pt>
                <c:pt idx="151">
                  <c:v>-17.866056</c:v>
                </c:pt>
                <c:pt idx="152">
                  <c:v>-16.952832999999998</c:v>
                </c:pt>
                <c:pt idx="153">
                  <c:v>-15.810478</c:v>
                </c:pt>
                <c:pt idx="154">
                  <c:v>-14.702994</c:v>
                </c:pt>
                <c:pt idx="155">
                  <c:v>-13.67352</c:v>
                </c:pt>
                <c:pt idx="156">
                  <c:v>-12.728923</c:v>
                </c:pt>
                <c:pt idx="157">
                  <c:v>-11.883597999999999</c:v>
                </c:pt>
                <c:pt idx="158">
                  <c:v>-11.167256999999999</c:v>
                </c:pt>
                <c:pt idx="159">
                  <c:v>-10.613484</c:v>
                </c:pt>
                <c:pt idx="160">
                  <c:v>-10.147392</c:v>
                </c:pt>
                <c:pt idx="161">
                  <c:v>-9.8096522999999998</c:v>
                </c:pt>
                <c:pt idx="162">
                  <c:v>-9.6892423999999995</c:v>
                </c:pt>
                <c:pt idx="163">
                  <c:v>-9.6506852999999992</c:v>
                </c:pt>
                <c:pt idx="164">
                  <c:v>-9.6755457000000007</c:v>
                </c:pt>
                <c:pt idx="165">
                  <c:v>-9.7760257999999993</c:v>
                </c:pt>
                <c:pt idx="166">
                  <c:v>-9.9509029000000009</c:v>
                </c:pt>
                <c:pt idx="167">
                  <c:v>-10.199463</c:v>
                </c:pt>
                <c:pt idx="168">
                  <c:v>-10.536574999999999</c:v>
                </c:pt>
                <c:pt idx="169">
                  <c:v>-10.936931</c:v>
                </c:pt>
                <c:pt idx="170">
                  <c:v>-11.405723999999999</c:v>
                </c:pt>
                <c:pt idx="171">
                  <c:v>-11.867542</c:v>
                </c:pt>
                <c:pt idx="172">
                  <c:v>-12.320107999999999</c:v>
                </c:pt>
                <c:pt idx="173">
                  <c:v>-12.721947999999999</c:v>
                </c:pt>
                <c:pt idx="174">
                  <c:v>-13.074629</c:v>
                </c:pt>
                <c:pt idx="175">
                  <c:v>-13.40109</c:v>
                </c:pt>
                <c:pt idx="176">
                  <c:v>-13.741097</c:v>
                </c:pt>
                <c:pt idx="177">
                  <c:v>-14.124589</c:v>
                </c:pt>
                <c:pt idx="178">
                  <c:v>-14.627167</c:v>
                </c:pt>
                <c:pt idx="179">
                  <c:v>-15.305251</c:v>
                </c:pt>
                <c:pt idx="180">
                  <c:v>-16.296585</c:v>
                </c:pt>
                <c:pt idx="181">
                  <c:v>-17.518765999999999</c:v>
                </c:pt>
                <c:pt idx="182">
                  <c:v>-18.396678999999999</c:v>
                </c:pt>
                <c:pt idx="183">
                  <c:v>-18.939506999999999</c:v>
                </c:pt>
                <c:pt idx="184">
                  <c:v>-19.164089000000001</c:v>
                </c:pt>
                <c:pt idx="185">
                  <c:v>-19.083389</c:v>
                </c:pt>
                <c:pt idx="186">
                  <c:v>-18.719479</c:v>
                </c:pt>
                <c:pt idx="187">
                  <c:v>-18.048840999999999</c:v>
                </c:pt>
                <c:pt idx="188">
                  <c:v>-17.031161999999998</c:v>
                </c:pt>
                <c:pt idx="189">
                  <c:v>-15.612745</c:v>
                </c:pt>
                <c:pt idx="190">
                  <c:v>-13.883208</c:v>
                </c:pt>
                <c:pt idx="191">
                  <c:v>-12.462279000000001</c:v>
                </c:pt>
                <c:pt idx="192">
                  <c:v>-11.335566</c:v>
                </c:pt>
                <c:pt idx="193">
                  <c:v>-10.465578000000001</c:v>
                </c:pt>
                <c:pt idx="194">
                  <c:v>-9.8023529000000007</c:v>
                </c:pt>
                <c:pt idx="195">
                  <c:v>-9.2735213999999999</c:v>
                </c:pt>
                <c:pt idx="196">
                  <c:v>-8.8594275000000007</c:v>
                </c:pt>
                <c:pt idx="197">
                  <c:v>-8.5335379000000007</c:v>
                </c:pt>
                <c:pt idx="198">
                  <c:v>-8.2868338000000001</c:v>
                </c:pt>
                <c:pt idx="199">
                  <c:v>-8.1036128999999999</c:v>
                </c:pt>
                <c:pt idx="200">
                  <c:v>-7.9724244999999998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C-4F10-B689-104766D1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3632"/>
        <c:axId val="113181824"/>
      </c:scatterChart>
      <c:valAx>
        <c:axId val="113093632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181824"/>
        <c:crosses val="autoZero"/>
        <c:crossBetween val="midCat"/>
        <c:majorUnit val="2"/>
      </c:valAx>
      <c:valAx>
        <c:axId val="113181824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09363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28248583380630321"/>
          <c:y val="0.67052238261883934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9778725021602179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-5.7297111000000003</c:v>
                </c:pt>
                <c:pt idx="1">
                  <c:v>-5.8566513000000002</c:v>
                </c:pt>
                <c:pt idx="2">
                  <c:v>-6.0421395000000002</c:v>
                </c:pt>
                <c:pt idx="3">
                  <c:v>-6.2502855999999998</c:v>
                </c:pt>
                <c:pt idx="4">
                  <c:v>-6.4119543999999999</c:v>
                </c:pt>
                <c:pt idx="5">
                  <c:v>-6.5934172000000002</c:v>
                </c:pt>
                <c:pt idx="6">
                  <c:v>-6.7894715999999997</c:v>
                </c:pt>
                <c:pt idx="7">
                  <c:v>-6.9093021999999999</c:v>
                </c:pt>
                <c:pt idx="8">
                  <c:v>-7.0462141000000003</c:v>
                </c:pt>
                <c:pt idx="9">
                  <c:v>-7.2393340999999998</c:v>
                </c:pt>
                <c:pt idx="10">
                  <c:v>-7.3973627000000004</c:v>
                </c:pt>
                <c:pt idx="11">
                  <c:v>-7.4583105999999999</c:v>
                </c:pt>
                <c:pt idx="12">
                  <c:v>-7.6030226000000001</c:v>
                </c:pt>
                <c:pt idx="13">
                  <c:v>-7.7132896999999998</c:v>
                </c:pt>
                <c:pt idx="14">
                  <c:v>-7.7805910000000003</c:v>
                </c:pt>
                <c:pt idx="15">
                  <c:v>-7.8412676000000001</c:v>
                </c:pt>
                <c:pt idx="16">
                  <c:v>-7.9384432</c:v>
                </c:pt>
                <c:pt idx="17">
                  <c:v>-7.9946380000000001</c:v>
                </c:pt>
                <c:pt idx="18">
                  <c:v>-7.9910293000000001</c:v>
                </c:pt>
                <c:pt idx="19">
                  <c:v>-8.0498981000000001</c:v>
                </c:pt>
                <c:pt idx="20">
                  <c:v>-8.0956992999999997</c:v>
                </c:pt>
                <c:pt idx="21">
                  <c:v>-8.1391372999999998</c:v>
                </c:pt>
                <c:pt idx="22">
                  <c:v>-8.1710662999999997</c:v>
                </c:pt>
                <c:pt idx="23">
                  <c:v>-8.2680235</c:v>
                </c:pt>
                <c:pt idx="24">
                  <c:v>-8.3292836999999995</c:v>
                </c:pt>
                <c:pt idx="25">
                  <c:v>-8.3403606000000003</c:v>
                </c:pt>
                <c:pt idx="26">
                  <c:v>-8.3822040999999992</c:v>
                </c:pt>
                <c:pt idx="27">
                  <c:v>-8.4161433999999993</c:v>
                </c:pt>
                <c:pt idx="28">
                  <c:v>-8.4289093000000008</c:v>
                </c:pt>
                <c:pt idx="29">
                  <c:v>-8.4273080999999994</c:v>
                </c:pt>
                <c:pt idx="30">
                  <c:v>-8.4738463999999993</c:v>
                </c:pt>
                <c:pt idx="31">
                  <c:v>-8.5018186999999994</c:v>
                </c:pt>
                <c:pt idx="32">
                  <c:v>-8.4983214999999994</c:v>
                </c:pt>
                <c:pt idx="33">
                  <c:v>-8.5466347000000003</c:v>
                </c:pt>
                <c:pt idx="34">
                  <c:v>-8.5869713000000001</c:v>
                </c:pt>
                <c:pt idx="35">
                  <c:v>-8.6600360999999992</c:v>
                </c:pt>
                <c:pt idx="36">
                  <c:v>-8.7102822999999994</c:v>
                </c:pt>
                <c:pt idx="37">
                  <c:v>-8.8089142000000002</c:v>
                </c:pt>
                <c:pt idx="38">
                  <c:v>-8.8666420000000006</c:v>
                </c:pt>
                <c:pt idx="39">
                  <c:v>-8.8889932999999992</c:v>
                </c:pt>
                <c:pt idx="40">
                  <c:v>-8.8702126000000003</c:v>
                </c:pt>
                <c:pt idx="41">
                  <c:v>-8.8633632999999996</c:v>
                </c:pt>
                <c:pt idx="42">
                  <c:v>-8.8208827999999997</c:v>
                </c:pt>
                <c:pt idx="43">
                  <c:v>-8.7858523999999996</c:v>
                </c:pt>
                <c:pt idx="44">
                  <c:v>-8.7741422999999994</c:v>
                </c:pt>
                <c:pt idx="45">
                  <c:v>-8.7723826999999996</c:v>
                </c:pt>
                <c:pt idx="46">
                  <c:v>-8.7996034999999999</c:v>
                </c:pt>
                <c:pt idx="47">
                  <c:v>-8.8801269999999999</c:v>
                </c:pt>
                <c:pt idx="48">
                  <c:v>-8.9532766000000006</c:v>
                </c:pt>
                <c:pt idx="49">
                  <c:v>-9.0564318000000004</c:v>
                </c:pt>
                <c:pt idx="50">
                  <c:v>-9.2251920999999992</c:v>
                </c:pt>
                <c:pt idx="51">
                  <c:v>-9.3940906999999996</c:v>
                </c:pt>
                <c:pt idx="52">
                  <c:v>-9.564311</c:v>
                </c:pt>
                <c:pt idx="53">
                  <c:v>-9.7578163</c:v>
                </c:pt>
                <c:pt idx="54">
                  <c:v>-10.032152999999999</c:v>
                </c:pt>
                <c:pt idx="55">
                  <c:v>-10.233979</c:v>
                </c:pt>
                <c:pt idx="56">
                  <c:v>-10.45293</c:v>
                </c:pt>
                <c:pt idx="57">
                  <c:v>-10.726727</c:v>
                </c:pt>
                <c:pt idx="58">
                  <c:v>-11.011483</c:v>
                </c:pt>
                <c:pt idx="59">
                  <c:v>-11.223639</c:v>
                </c:pt>
                <c:pt idx="60">
                  <c:v>-11.448031</c:v>
                </c:pt>
                <c:pt idx="61">
                  <c:v>-11.732578</c:v>
                </c:pt>
                <c:pt idx="62">
                  <c:v>-11.923802999999999</c:v>
                </c:pt>
                <c:pt idx="63">
                  <c:v>-12.063248</c:v>
                </c:pt>
                <c:pt idx="64">
                  <c:v>-12.260921</c:v>
                </c:pt>
                <c:pt idx="65">
                  <c:v>-12.455015</c:v>
                </c:pt>
                <c:pt idx="66">
                  <c:v>-12.537682999999999</c:v>
                </c:pt>
                <c:pt idx="67">
                  <c:v>-12.586510000000001</c:v>
                </c:pt>
                <c:pt idx="68">
                  <c:v>-12.715388000000001</c:v>
                </c:pt>
                <c:pt idx="69">
                  <c:v>-12.728189</c:v>
                </c:pt>
                <c:pt idx="70">
                  <c:v>-12.702185999999999</c:v>
                </c:pt>
                <c:pt idx="71">
                  <c:v>-12.680078999999999</c:v>
                </c:pt>
                <c:pt idx="72">
                  <c:v>-12.714338</c:v>
                </c:pt>
                <c:pt idx="73">
                  <c:v>-12.632144</c:v>
                </c:pt>
                <c:pt idx="74">
                  <c:v>-12.50094</c:v>
                </c:pt>
                <c:pt idx="75">
                  <c:v>-12.426219</c:v>
                </c:pt>
                <c:pt idx="76">
                  <c:v>-12.359318999999999</c:v>
                </c:pt>
                <c:pt idx="77">
                  <c:v>-12.189207</c:v>
                </c:pt>
                <c:pt idx="78">
                  <c:v>-12.068046000000001</c:v>
                </c:pt>
                <c:pt idx="79">
                  <c:v>-11.993437999999999</c:v>
                </c:pt>
                <c:pt idx="80">
                  <c:v>-11.900546</c:v>
                </c:pt>
                <c:pt idx="81">
                  <c:v>-11.739628</c:v>
                </c:pt>
                <c:pt idx="82">
                  <c:v>-11.706854</c:v>
                </c:pt>
                <c:pt idx="83">
                  <c:v>-11.637662000000001</c:v>
                </c:pt>
                <c:pt idx="84">
                  <c:v>-11.517687</c:v>
                </c:pt>
                <c:pt idx="85">
                  <c:v>-11.331315999999999</c:v>
                </c:pt>
                <c:pt idx="86">
                  <c:v>-11.309165999999999</c:v>
                </c:pt>
                <c:pt idx="87">
                  <c:v>-11.092817</c:v>
                </c:pt>
                <c:pt idx="88">
                  <c:v>-10.863505999999999</c:v>
                </c:pt>
                <c:pt idx="89">
                  <c:v>-10.71256</c:v>
                </c:pt>
                <c:pt idx="90">
                  <c:v>-10.562810000000001</c:v>
                </c:pt>
                <c:pt idx="91">
                  <c:v>-10.308128</c:v>
                </c:pt>
                <c:pt idx="92">
                  <c:v>-10.138593999999999</c:v>
                </c:pt>
                <c:pt idx="93">
                  <c:v>-10.075754999999999</c:v>
                </c:pt>
                <c:pt idx="94">
                  <c:v>-9.8981943000000001</c:v>
                </c:pt>
                <c:pt idx="95">
                  <c:v>-9.7976723000000003</c:v>
                </c:pt>
                <c:pt idx="96">
                  <c:v>-9.7468451999999992</c:v>
                </c:pt>
                <c:pt idx="97">
                  <c:v>-9.7043733999999997</c:v>
                </c:pt>
                <c:pt idx="98">
                  <c:v>-9.5556067999999996</c:v>
                </c:pt>
                <c:pt idx="99">
                  <c:v>-9.5450554000000007</c:v>
                </c:pt>
                <c:pt idx="100">
                  <c:v>-9.5745239000000009</c:v>
                </c:pt>
                <c:pt idx="101">
                  <c:v>-9.4878798</c:v>
                </c:pt>
                <c:pt idx="102">
                  <c:v>-9.3909941000000003</c:v>
                </c:pt>
                <c:pt idx="103">
                  <c:v>-9.4504394999999999</c:v>
                </c:pt>
                <c:pt idx="104">
                  <c:v>-9.4708099000000008</c:v>
                </c:pt>
                <c:pt idx="105">
                  <c:v>-9.2736625999999998</c:v>
                </c:pt>
                <c:pt idx="106">
                  <c:v>-9.2622737999999991</c:v>
                </c:pt>
                <c:pt idx="107">
                  <c:v>-9.4104718999999992</c:v>
                </c:pt>
                <c:pt idx="108">
                  <c:v>-9.3247070000000001</c:v>
                </c:pt>
                <c:pt idx="109">
                  <c:v>-9.2345351999999998</c:v>
                </c:pt>
                <c:pt idx="110">
                  <c:v>-9.3693228000000008</c:v>
                </c:pt>
                <c:pt idx="111">
                  <c:v>-9.4553528</c:v>
                </c:pt>
                <c:pt idx="112">
                  <c:v>-9.2656192999999991</c:v>
                </c:pt>
                <c:pt idx="113">
                  <c:v>-9.1856842000000007</c:v>
                </c:pt>
                <c:pt idx="114">
                  <c:v>-9.2863997999999999</c:v>
                </c:pt>
                <c:pt idx="115">
                  <c:v>-9.2891989000000006</c:v>
                </c:pt>
                <c:pt idx="116">
                  <c:v>-9.1670504000000008</c:v>
                </c:pt>
                <c:pt idx="117">
                  <c:v>-9.3355321999999994</c:v>
                </c:pt>
                <c:pt idx="118">
                  <c:v>-9.5776091000000001</c:v>
                </c:pt>
                <c:pt idx="119">
                  <c:v>-9.5586414000000008</c:v>
                </c:pt>
                <c:pt idx="120">
                  <c:v>-9.6894722000000009</c:v>
                </c:pt>
                <c:pt idx="121">
                  <c:v>-9.9416074999999999</c:v>
                </c:pt>
                <c:pt idx="122">
                  <c:v>-10.02439</c:v>
                </c:pt>
                <c:pt idx="123">
                  <c:v>-10.033587000000001</c:v>
                </c:pt>
                <c:pt idx="124">
                  <c:v>-10.206545999999999</c:v>
                </c:pt>
                <c:pt idx="125">
                  <c:v>-10.422666</c:v>
                </c:pt>
                <c:pt idx="126">
                  <c:v>-10.555787</c:v>
                </c:pt>
                <c:pt idx="127">
                  <c:v>-10.772376</c:v>
                </c:pt>
                <c:pt idx="128">
                  <c:v>-11.211777</c:v>
                </c:pt>
                <c:pt idx="129">
                  <c:v>-11.689825000000001</c:v>
                </c:pt>
                <c:pt idx="130">
                  <c:v>-11.996836999999999</c:v>
                </c:pt>
                <c:pt idx="131">
                  <c:v>-12.407083999999999</c:v>
                </c:pt>
                <c:pt idx="132">
                  <c:v>-12.991367</c:v>
                </c:pt>
                <c:pt idx="133">
                  <c:v>-13.404106000000001</c:v>
                </c:pt>
                <c:pt idx="134">
                  <c:v>-13.879925999999999</c:v>
                </c:pt>
                <c:pt idx="135">
                  <c:v>-14.525599</c:v>
                </c:pt>
                <c:pt idx="136">
                  <c:v>-15.277623</c:v>
                </c:pt>
                <c:pt idx="137">
                  <c:v>-16.082024000000001</c:v>
                </c:pt>
                <c:pt idx="138">
                  <c:v>-17.075548000000001</c:v>
                </c:pt>
                <c:pt idx="139">
                  <c:v>-18.163260000000001</c:v>
                </c:pt>
                <c:pt idx="140">
                  <c:v>-19.448273</c:v>
                </c:pt>
                <c:pt idx="141">
                  <c:v>-20.974098000000001</c:v>
                </c:pt>
                <c:pt idx="142">
                  <c:v>-22.867785000000001</c:v>
                </c:pt>
                <c:pt idx="143">
                  <c:v>-25.495011999999999</c:v>
                </c:pt>
                <c:pt idx="144">
                  <c:v>-27.545653999999999</c:v>
                </c:pt>
                <c:pt idx="145">
                  <c:v>-29.222895000000001</c:v>
                </c:pt>
                <c:pt idx="146">
                  <c:v>-29.667133</c:v>
                </c:pt>
                <c:pt idx="147">
                  <c:v>-28.762857</c:v>
                </c:pt>
                <c:pt idx="148">
                  <c:v>-26.645388000000001</c:v>
                </c:pt>
                <c:pt idx="149">
                  <c:v>-24.634001000000001</c:v>
                </c:pt>
                <c:pt idx="150">
                  <c:v>-22.417159999999999</c:v>
                </c:pt>
                <c:pt idx="151">
                  <c:v>-20.810181</c:v>
                </c:pt>
                <c:pt idx="152">
                  <c:v>-19.819054000000001</c:v>
                </c:pt>
                <c:pt idx="153">
                  <c:v>-18.992318999999998</c:v>
                </c:pt>
                <c:pt idx="154">
                  <c:v>-18.313773999999999</c:v>
                </c:pt>
                <c:pt idx="155">
                  <c:v>-17.818493</c:v>
                </c:pt>
                <c:pt idx="156">
                  <c:v>-17.475663999999998</c:v>
                </c:pt>
                <c:pt idx="157">
                  <c:v>-17.283823000000002</c:v>
                </c:pt>
                <c:pt idx="158">
                  <c:v>-17.247478000000001</c:v>
                </c:pt>
                <c:pt idx="159">
                  <c:v>-17.315602999999999</c:v>
                </c:pt>
                <c:pt idx="160">
                  <c:v>-17.397998999999999</c:v>
                </c:pt>
                <c:pt idx="161">
                  <c:v>-17.686214</c:v>
                </c:pt>
                <c:pt idx="162">
                  <c:v>-18.00271</c:v>
                </c:pt>
                <c:pt idx="163">
                  <c:v>-18.122181000000001</c:v>
                </c:pt>
                <c:pt idx="164">
                  <c:v>-18.221865000000001</c:v>
                </c:pt>
                <c:pt idx="165">
                  <c:v>-18.411335000000001</c:v>
                </c:pt>
                <c:pt idx="166">
                  <c:v>-18.557576999999998</c:v>
                </c:pt>
                <c:pt idx="167">
                  <c:v>-18.510365</c:v>
                </c:pt>
                <c:pt idx="168">
                  <c:v>-18.564769999999999</c:v>
                </c:pt>
                <c:pt idx="169">
                  <c:v>-18.411324</c:v>
                </c:pt>
                <c:pt idx="170">
                  <c:v>-18.079466</c:v>
                </c:pt>
                <c:pt idx="171">
                  <c:v>-17.489308999999999</c:v>
                </c:pt>
                <c:pt idx="172">
                  <c:v>-16.857094</c:v>
                </c:pt>
                <c:pt idx="173">
                  <c:v>-16.194683000000001</c:v>
                </c:pt>
                <c:pt idx="174">
                  <c:v>-15.611304000000001</c:v>
                </c:pt>
                <c:pt idx="175">
                  <c:v>-15.134315000000001</c:v>
                </c:pt>
                <c:pt idx="176">
                  <c:v>-14.808149</c:v>
                </c:pt>
                <c:pt idx="177">
                  <c:v>-14.668214000000001</c:v>
                </c:pt>
                <c:pt idx="178">
                  <c:v>-14.728472</c:v>
                </c:pt>
                <c:pt idx="179">
                  <c:v>-15.082331999999999</c:v>
                </c:pt>
                <c:pt idx="180">
                  <c:v>-15.749098</c:v>
                </c:pt>
                <c:pt idx="181">
                  <c:v>-16.785435</c:v>
                </c:pt>
                <c:pt idx="182">
                  <c:v>-18.132522999999999</c:v>
                </c:pt>
                <c:pt idx="183">
                  <c:v>-19.474701</c:v>
                </c:pt>
                <c:pt idx="184">
                  <c:v>-20.315304000000001</c:v>
                </c:pt>
                <c:pt idx="185">
                  <c:v>-20.409811000000001</c:v>
                </c:pt>
                <c:pt idx="186">
                  <c:v>-19.674215</c:v>
                </c:pt>
                <c:pt idx="187">
                  <c:v>-18.247496000000002</c:v>
                </c:pt>
                <c:pt idx="188">
                  <c:v>-16.407924999999999</c:v>
                </c:pt>
                <c:pt idx="189">
                  <c:v>-14.638786</c:v>
                </c:pt>
                <c:pt idx="190">
                  <c:v>-13.135097999999999</c:v>
                </c:pt>
                <c:pt idx="191">
                  <c:v>-11.930654000000001</c:v>
                </c:pt>
                <c:pt idx="192">
                  <c:v>-10.966481</c:v>
                </c:pt>
                <c:pt idx="193">
                  <c:v>-10.190787</c:v>
                </c:pt>
                <c:pt idx="194">
                  <c:v>-9.5721617000000006</c:v>
                </c:pt>
                <c:pt idx="195">
                  <c:v>-9.0746870000000008</c:v>
                </c:pt>
                <c:pt idx="196">
                  <c:v>-8.6676330999999998</c:v>
                </c:pt>
                <c:pt idx="197">
                  <c:v>-8.3405150999999993</c:v>
                </c:pt>
                <c:pt idx="198">
                  <c:v>-8.0797919999999994</c:v>
                </c:pt>
                <c:pt idx="199">
                  <c:v>-7.8982986999999998</c:v>
                </c:pt>
                <c:pt idx="200">
                  <c:v>-7.7771853999999996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5-4CAE-8578-981AAA3FED1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-4.9431009000000001</c:v>
                </c:pt>
                <c:pt idx="1">
                  <c:v>-5.0734363</c:v>
                </c:pt>
                <c:pt idx="2">
                  <c:v>-5.3383006999999996</c:v>
                </c:pt>
                <c:pt idx="3">
                  <c:v>-5.6510943999999999</c:v>
                </c:pt>
                <c:pt idx="4">
                  <c:v>-5.8846597999999997</c:v>
                </c:pt>
                <c:pt idx="5">
                  <c:v>-6.0997991999999996</c:v>
                </c:pt>
                <c:pt idx="6">
                  <c:v>-6.4784069000000004</c:v>
                </c:pt>
                <c:pt idx="7">
                  <c:v>-6.6974362999999997</c:v>
                </c:pt>
                <c:pt idx="8">
                  <c:v>-6.9163699000000003</c:v>
                </c:pt>
                <c:pt idx="9">
                  <c:v>-7.1720990999999996</c:v>
                </c:pt>
                <c:pt idx="10">
                  <c:v>-7.4838715000000002</c:v>
                </c:pt>
                <c:pt idx="11">
                  <c:v>-7.6893392</c:v>
                </c:pt>
                <c:pt idx="12">
                  <c:v>-7.9772223999999996</c:v>
                </c:pt>
                <c:pt idx="13">
                  <c:v>-8.2748889999999999</c:v>
                </c:pt>
                <c:pt idx="14">
                  <c:v>-8.5477246999999998</c:v>
                </c:pt>
                <c:pt idx="15">
                  <c:v>-8.8031243999999997</c:v>
                </c:pt>
                <c:pt idx="16">
                  <c:v>-9.1407766000000006</c:v>
                </c:pt>
                <c:pt idx="17">
                  <c:v>-9.4283465999999994</c:v>
                </c:pt>
                <c:pt idx="18">
                  <c:v>-9.7046337000000005</c:v>
                </c:pt>
                <c:pt idx="19">
                  <c:v>-9.9633512</c:v>
                </c:pt>
                <c:pt idx="20">
                  <c:v>-10.183871</c:v>
                </c:pt>
                <c:pt idx="21">
                  <c:v>-10.304937000000001</c:v>
                </c:pt>
                <c:pt idx="22">
                  <c:v>-10.473557</c:v>
                </c:pt>
                <c:pt idx="23">
                  <c:v>-10.630096</c:v>
                </c:pt>
                <c:pt idx="24">
                  <c:v>-10.65643</c:v>
                </c:pt>
                <c:pt idx="25">
                  <c:v>-10.676273</c:v>
                </c:pt>
                <c:pt idx="26">
                  <c:v>-10.841801999999999</c:v>
                </c:pt>
                <c:pt idx="27">
                  <c:v>-10.991421000000001</c:v>
                </c:pt>
                <c:pt idx="28">
                  <c:v>-11.007311</c:v>
                </c:pt>
                <c:pt idx="29">
                  <c:v>-11.210197000000001</c:v>
                </c:pt>
                <c:pt idx="30">
                  <c:v>-11.429751</c:v>
                </c:pt>
                <c:pt idx="31">
                  <c:v>-11.643469</c:v>
                </c:pt>
                <c:pt idx="32">
                  <c:v>-11.776154</c:v>
                </c:pt>
                <c:pt idx="33">
                  <c:v>-12.20603</c:v>
                </c:pt>
                <c:pt idx="34">
                  <c:v>-12.579283</c:v>
                </c:pt>
                <c:pt idx="35">
                  <c:v>-13.026745999999999</c:v>
                </c:pt>
                <c:pt idx="36">
                  <c:v>-13.483043</c:v>
                </c:pt>
                <c:pt idx="37">
                  <c:v>-14.150446000000001</c:v>
                </c:pt>
                <c:pt idx="38">
                  <c:v>-14.73197</c:v>
                </c:pt>
                <c:pt idx="39">
                  <c:v>-15.204898999999999</c:v>
                </c:pt>
                <c:pt idx="40">
                  <c:v>-15.531174</c:v>
                </c:pt>
                <c:pt idx="41">
                  <c:v>-15.549256</c:v>
                </c:pt>
                <c:pt idx="42">
                  <c:v>-15.310669000000001</c:v>
                </c:pt>
                <c:pt idx="43">
                  <c:v>-14.947164000000001</c:v>
                </c:pt>
                <c:pt idx="44">
                  <c:v>-14.558254</c:v>
                </c:pt>
                <c:pt idx="45">
                  <c:v>-14.129782000000001</c:v>
                </c:pt>
                <c:pt idx="46">
                  <c:v>-13.805545</c:v>
                </c:pt>
                <c:pt idx="47">
                  <c:v>-13.500534</c:v>
                </c:pt>
                <c:pt idx="48">
                  <c:v>-13.117174</c:v>
                </c:pt>
                <c:pt idx="49">
                  <c:v>-12.828445</c:v>
                </c:pt>
                <c:pt idx="50">
                  <c:v>-12.513142</c:v>
                </c:pt>
                <c:pt idx="51">
                  <c:v>-12.207929999999999</c:v>
                </c:pt>
                <c:pt idx="52">
                  <c:v>-11.905775</c:v>
                </c:pt>
                <c:pt idx="53">
                  <c:v>-11.643228000000001</c:v>
                </c:pt>
                <c:pt idx="54">
                  <c:v>-11.320282000000001</c:v>
                </c:pt>
                <c:pt idx="55">
                  <c:v>-11.005795000000001</c:v>
                </c:pt>
                <c:pt idx="56">
                  <c:v>-10.722341999999999</c:v>
                </c:pt>
                <c:pt idx="57">
                  <c:v>-10.485464</c:v>
                </c:pt>
                <c:pt idx="58">
                  <c:v>-10.278184</c:v>
                </c:pt>
                <c:pt idx="59">
                  <c:v>-10.067337</c:v>
                </c:pt>
                <c:pt idx="60">
                  <c:v>-10.00821</c:v>
                </c:pt>
                <c:pt idx="61">
                  <c:v>-9.6054144000000008</c:v>
                </c:pt>
                <c:pt idx="62">
                  <c:v>-9.4514914000000001</c:v>
                </c:pt>
                <c:pt idx="63">
                  <c:v>-9.3726397000000006</c:v>
                </c:pt>
                <c:pt idx="64">
                  <c:v>-9.3386879</c:v>
                </c:pt>
                <c:pt idx="65">
                  <c:v>-9.1185264999999998</c:v>
                </c:pt>
                <c:pt idx="66">
                  <c:v>-9.3903245999999996</c:v>
                </c:pt>
                <c:pt idx="67">
                  <c:v>-9.3703976000000004</c:v>
                </c:pt>
                <c:pt idx="68">
                  <c:v>-9.3329085999999997</c:v>
                </c:pt>
                <c:pt idx="69">
                  <c:v>-9.3235282999999995</c:v>
                </c:pt>
                <c:pt idx="70">
                  <c:v>-9.3826981000000007</c:v>
                </c:pt>
                <c:pt idx="71">
                  <c:v>-9.2795334</c:v>
                </c:pt>
                <c:pt idx="72">
                  <c:v>-9.3587713000000008</c:v>
                </c:pt>
                <c:pt idx="73">
                  <c:v>-9.3269920000000006</c:v>
                </c:pt>
                <c:pt idx="74">
                  <c:v>-9.3003855000000009</c:v>
                </c:pt>
                <c:pt idx="75">
                  <c:v>-9.3513041000000001</c:v>
                </c:pt>
                <c:pt idx="76">
                  <c:v>-9.4017724999999999</c:v>
                </c:pt>
                <c:pt idx="77">
                  <c:v>-9.3819388999999997</c:v>
                </c:pt>
                <c:pt idx="78">
                  <c:v>-9.4166097999999998</c:v>
                </c:pt>
                <c:pt idx="79">
                  <c:v>-9.4850235000000005</c:v>
                </c:pt>
                <c:pt idx="80">
                  <c:v>-9.4182959000000004</c:v>
                </c:pt>
                <c:pt idx="81">
                  <c:v>-9.4610213999999999</c:v>
                </c:pt>
                <c:pt idx="82">
                  <c:v>-9.4802836999999993</c:v>
                </c:pt>
                <c:pt idx="83">
                  <c:v>-9.5254498000000005</c:v>
                </c:pt>
                <c:pt idx="84">
                  <c:v>-9.5592574999999993</c:v>
                </c:pt>
                <c:pt idx="85">
                  <c:v>-9.7572154999999992</c:v>
                </c:pt>
                <c:pt idx="86">
                  <c:v>-9.8879871000000001</c:v>
                </c:pt>
                <c:pt idx="87">
                  <c:v>-10.039787</c:v>
                </c:pt>
                <c:pt idx="88">
                  <c:v>-10.193374</c:v>
                </c:pt>
                <c:pt idx="89">
                  <c:v>-10.303823</c:v>
                </c:pt>
                <c:pt idx="90">
                  <c:v>-10.338827999999999</c:v>
                </c:pt>
                <c:pt idx="91">
                  <c:v>-10.372958000000001</c:v>
                </c:pt>
                <c:pt idx="92">
                  <c:v>-10.361171000000001</c:v>
                </c:pt>
                <c:pt idx="93">
                  <c:v>-10.374554</c:v>
                </c:pt>
                <c:pt idx="94">
                  <c:v>-10.392948000000001</c:v>
                </c:pt>
                <c:pt idx="95">
                  <c:v>-10.384048999999999</c:v>
                </c:pt>
                <c:pt idx="96">
                  <c:v>-10.451394000000001</c:v>
                </c:pt>
                <c:pt idx="97">
                  <c:v>-10.537162</c:v>
                </c:pt>
                <c:pt idx="98">
                  <c:v>-10.555474999999999</c:v>
                </c:pt>
                <c:pt idx="99">
                  <c:v>-10.529214</c:v>
                </c:pt>
                <c:pt idx="100">
                  <c:v>-10.586952999999999</c:v>
                </c:pt>
                <c:pt idx="101">
                  <c:v>-10.589993</c:v>
                </c:pt>
                <c:pt idx="102">
                  <c:v>-10.478735</c:v>
                </c:pt>
                <c:pt idx="103">
                  <c:v>-10.509040000000001</c:v>
                </c:pt>
                <c:pt idx="104">
                  <c:v>-10.653098999999999</c:v>
                </c:pt>
                <c:pt idx="105">
                  <c:v>-10.765803</c:v>
                </c:pt>
                <c:pt idx="106">
                  <c:v>-10.951741999999999</c:v>
                </c:pt>
                <c:pt idx="107">
                  <c:v>-11.341908</c:v>
                </c:pt>
                <c:pt idx="108">
                  <c:v>-11.752193</c:v>
                </c:pt>
                <c:pt idx="109">
                  <c:v>-12.003949</c:v>
                </c:pt>
                <c:pt idx="110">
                  <c:v>-12.385899999999999</c:v>
                </c:pt>
                <c:pt idx="111">
                  <c:v>-12.658099999999999</c:v>
                </c:pt>
                <c:pt idx="112">
                  <c:v>-12.712583</c:v>
                </c:pt>
                <c:pt idx="113">
                  <c:v>-12.574920000000001</c:v>
                </c:pt>
                <c:pt idx="114">
                  <c:v>-12.710006999999999</c:v>
                </c:pt>
                <c:pt idx="115">
                  <c:v>-12.560231999999999</c:v>
                </c:pt>
                <c:pt idx="116">
                  <c:v>-12.519738</c:v>
                </c:pt>
                <c:pt idx="117">
                  <c:v>-12.690719</c:v>
                </c:pt>
                <c:pt idx="118">
                  <c:v>-12.835964000000001</c:v>
                </c:pt>
                <c:pt idx="119">
                  <c:v>-12.788117</c:v>
                </c:pt>
                <c:pt idx="120">
                  <c:v>-12.925323000000001</c:v>
                </c:pt>
                <c:pt idx="121">
                  <c:v>-12.969155000000001</c:v>
                </c:pt>
                <c:pt idx="122">
                  <c:v>-13.035920000000001</c:v>
                </c:pt>
                <c:pt idx="123">
                  <c:v>-13.409106</c:v>
                </c:pt>
                <c:pt idx="124">
                  <c:v>-13.998462</c:v>
                </c:pt>
                <c:pt idx="125">
                  <c:v>-14.684837</c:v>
                </c:pt>
                <c:pt idx="126">
                  <c:v>-15.716626</c:v>
                </c:pt>
                <c:pt idx="127">
                  <c:v>-17.010764999999999</c:v>
                </c:pt>
                <c:pt idx="128">
                  <c:v>-18.338215000000002</c:v>
                </c:pt>
                <c:pt idx="129">
                  <c:v>-19.810123000000001</c:v>
                </c:pt>
                <c:pt idx="130">
                  <c:v>-21.971589999999999</c:v>
                </c:pt>
                <c:pt idx="131">
                  <c:v>-24.728027000000001</c:v>
                </c:pt>
                <c:pt idx="132">
                  <c:v>-25.88871</c:v>
                </c:pt>
                <c:pt idx="133">
                  <c:v>-27.257712999999999</c:v>
                </c:pt>
                <c:pt idx="134">
                  <c:v>-26.86619</c:v>
                </c:pt>
                <c:pt idx="135">
                  <c:v>-24.926849000000001</c:v>
                </c:pt>
                <c:pt idx="136">
                  <c:v>-21.778112</c:v>
                </c:pt>
                <c:pt idx="137">
                  <c:v>-19.871221999999999</c:v>
                </c:pt>
                <c:pt idx="138">
                  <c:v>-16.796066</c:v>
                </c:pt>
                <c:pt idx="139">
                  <c:v>-15.063898</c:v>
                </c:pt>
                <c:pt idx="140">
                  <c:v>-13.974326</c:v>
                </c:pt>
                <c:pt idx="141">
                  <c:v>-13.090725000000001</c:v>
                </c:pt>
                <c:pt idx="142">
                  <c:v>-11.92184</c:v>
                </c:pt>
                <c:pt idx="143">
                  <c:v>-11.397662</c:v>
                </c:pt>
                <c:pt idx="144">
                  <c:v>-10.591184999999999</c:v>
                </c:pt>
                <c:pt idx="145">
                  <c:v>-9.8096703999999999</c:v>
                </c:pt>
                <c:pt idx="146">
                  <c:v>-9.1858616000000008</c:v>
                </c:pt>
                <c:pt idx="147">
                  <c:v>-8.6958169999999999</c:v>
                </c:pt>
                <c:pt idx="148">
                  <c:v>-8.1136760999999993</c:v>
                </c:pt>
                <c:pt idx="149">
                  <c:v>-7.7267656000000002</c:v>
                </c:pt>
                <c:pt idx="150">
                  <c:v>-7.2601937999999997</c:v>
                </c:pt>
                <c:pt idx="151">
                  <c:v>-6.6120590999999997</c:v>
                </c:pt>
                <c:pt idx="152">
                  <c:v>-6.0935946000000003</c:v>
                </c:pt>
                <c:pt idx="153">
                  <c:v>-5.6334343000000002</c:v>
                </c:pt>
                <c:pt idx="154">
                  <c:v>-5.3981385</c:v>
                </c:pt>
                <c:pt idx="155">
                  <c:v>-5.2002220000000001</c:v>
                </c:pt>
                <c:pt idx="156">
                  <c:v>-5.0483966000000002</c:v>
                </c:pt>
                <c:pt idx="157">
                  <c:v>-4.8232898999999998</c:v>
                </c:pt>
                <c:pt idx="158">
                  <c:v>-4.6446142000000004</c:v>
                </c:pt>
                <c:pt idx="159">
                  <c:v>-4.3630056000000002</c:v>
                </c:pt>
                <c:pt idx="160">
                  <c:v>-4.1468610999999997</c:v>
                </c:pt>
                <c:pt idx="161">
                  <c:v>-3.9794187999999999</c:v>
                </c:pt>
                <c:pt idx="162">
                  <c:v>-3.8600127999999998</c:v>
                </c:pt>
                <c:pt idx="163">
                  <c:v>-3.7785058</c:v>
                </c:pt>
                <c:pt idx="164">
                  <c:v>-3.6428978000000001</c:v>
                </c:pt>
                <c:pt idx="165">
                  <c:v>-3.5332370000000002</c:v>
                </c:pt>
                <c:pt idx="166">
                  <c:v>-3.2033770000000001</c:v>
                </c:pt>
                <c:pt idx="167">
                  <c:v>-2.2298467</c:v>
                </c:pt>
                <c:pt idx="168">
                  <c:v>-2.1829572000000002</c:v>
                </c:pt>
                <c:pt idx="169">
                  <c:v>-2.2455379999999998</c:v>
                </c:pt>
                <c:pt idx="170">
                  <c:v>-2.3116132999999999</c:v>
                </c:pt>
                <c:pt idx="171">
                  <c:v>-2.3200455</c:v>
                </c:pt>
                <c:pt idx="172">
                  <c:v>-3.1188991000000001</c:v>
                </c:pt>
                <c:pt idx="173">
                  <c:v>-3.0059689999999999</c:v>
                </c:pt>
                <c:pt idx="174">
                  <c:v>-3.1692293</c:v>
                </c:pt>
                <c:pt idx="175">
                  <c:v>-2.8977586999999998</c:v>
                </c:pt>
                <c:pt idx="176">
                  <c:v>-3.2342936999999998</c:v>
                </c:pt>
                <c:pt idx="177">
                  <c:v>-3.2849822</c:v>
                </c:pt>
                <c:pt idx="178">
                  <c:v>-3.5047834</c:v>
                </c:pt>
                <c:pt idx="179">
                  <c:v>-3.3910623000000002</c:v>
                </c:pt>
                <c:pt idx="180">
                  <c:v>-3.812748</c:v>
                </c:pt>
                <c:pt idx="181">
                  <c:v>-3.7945403999999998</c:v>
                </c:pt>
                <c:pt idx="182">
                  <c:v>-4.0106754000000002</c:v>
                </c:pt>
                <c:pt idx="183">
                  <c:v>-4.1620603000000003</c:v>
                </c:pt>
                <c:pt idx="184">
                  <c:v>-4.4218267999999998</c:v>
                </c:pt>
                <c:pt idx="185">
                  <c:v>-4.6074133000000002</c:v>
                </c:pt>
                <c:pt idx="186">
                  <c:v>-4.9647693999999998</c:v>
                </c:pt>
                <c:pt idx="187">
                  <c:v>-5.2415136999999996</c:v>
                </c:pt>
                <c:pt idx="188">
                  <c:v>-5.4598765</c:v>
                </c:pt>
                <c:pt idx="189">
                  <c:v>-5.7536868999999999</c:v>
                </c:pt>
                <c:pt idx="190">
                  <c:v>-5.9691796000000004</c:v>
                </c:pt>
                <c:pt idx="191">
                  <c:v>-6.2868962000000002</c:v>
                </c:pt>
                <c:pt idx="192">
                  <c:v>-6.7379327</c:v>
                </c:pt>
                <c:pt idx="193">
                  <c:v>-7.2589854999999996</c:v>
                </c:pt>
                <c:pt idx="194">
                  <c:v>-7.7119454999999997</c:v>
                </c:pt>
                <c:pt idx="195">
                  <c:v>-8.2114019000000003</c:v>
                </c:pt>
                <c:pt idx="196">
                  <c:v>-8.6054162999999999</c:v>
                </c:pt>
                <c:pt idx="197">
                  <c:v>-8.8881291999999998</c:v>
                </c:pt>
                <c:pt idx="198">
                  <c:v>-9.0093192999999996</c:v>
                </c:pt>
                <c:pt idx="199">
                  <c:v>-9.0688294999999997</c:v>
                </c:pt>
                <c:pt idx="200">
                  <c:v>-9.1128788000000007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5-4CAE-8578-981AAA3F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1744"/>
        <c:axId val="113233920"/>
      </c:scatterChart>
      <c:valAx>
        <c:axId val="113231744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233920"/>
        <c:crosses val="autoZero"/>
        <c:crossBetween val="midCat"/>
        <c:majorUnit val="2"/>
      </c:valAx>
      <c:valAx>
        <c:axId val="113233920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23174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307416666920341"/>
          <c:y val="0.67370188101487305"/>
          <c:w val="0.28181977502427663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4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Response'!$F$3:$F$103</c:f>
              <c:numCache>
                <c:formatCode>General</c:formatCode>
                <c:ptCount val="101"/>
                <c:pt idx="0">
                  <c:v>-16.217907</c:v>
                </c:pt>
                <c:pt idx="1">
                  <c:v>-16.246718999999999</c:v>
                </c:pt>
                <c:pt idx="2">
                  <c:v>-16.583407999999999</c:v>
                </c:pt>
                <c:pt idx="3">
                  <c:v>-16.944949999999999</c:v>
                </c:pt>
                <c:pt idx="4">
                  <c:v>-16.806265</c:v>
                </c:pt>
                <c:pt idx="5">
                  <c:v>-16.774716999999999</c:v>
                </c:pt>
                <c:pt idx="6">
                  <c:v>-17.006215999999998</c:v>
                </c:pt>
                <c:pt idx="7">
                  <c:v>-17.064798</c:v>
                </c:pt>
                <c:pt idx="8">
                  <c:v>-17.095419</c:v>
                </c:pt>
                <c:pt idx="9">
                  <c:v>-17.324963</c:v>
                </c:pt>
                <c:pt idx="10">
                  <c:v>-17.881865000000001</c:v>
                </c:pt>
                <c:pt idx="11">
                  <c:v>-18.294305999999999</c:v>
                </c:pt>
                <c:pt idx="12">
                  <c:v>-18.372112000000001</c:v>
                </c:pt>
                <c:pt idx="13">
                  <c:v>-18.772034000000001</c:v>
                </c:pt>
                <c:pt idx="14">
                  <c:v>-19.220058000000002</c:v>
                </c:pt>
                <c:pt idx="15">
                  <c:v>-19.481387999999999</c:v>
                </c:pt>
                <c:pt idx="16">
                  <c:v>-19.740499</c:v>
                </c:pt>
                <c:pt idx="17">
                  <c:v>-20.509861000000001</c:v>
                </c:pt>
                <c:pt idx="18">
                  <c:v>-21.338272</c:v>
                </c:pt>
                <c:pt idx="19">
                  <c:v>-21.332775000000002</c:v>
                </c:pt>
                <c:pt idx="20">
                  <c:v>-21.194803</c:v>
                </c:pt>
                <c:pt idx="21">
                  <c:v>-21.301569000000001</c:v>
                </c:pt>
                <c:pt idx="22">
                  <c:v>-21.615304999999999</c:v>
                </c:pt>
                <c:pt idx="23">
                  <c:v>-21.276802</c:v>
                </c:pt>
                <c:pt idx="24">
                  <c:v>-21.188972</c:v>
                </c:pt>
                <c:pt idx="25">
                  <c:v>-21.408736999999999</c:v>
                </c:pt>
                <c:pt idx="26">
                  <c:v>-21.860174000000001</c:v>
                </c:pt>
                <c:pt idx="27">
                  <c:v>-21.373224</c:v>
                </c:pt>
                <c:pt idx="28">
                  <c:v>-20.658804</c:v>
                </c:pt>
                <c:pt idx="29">
                  <c:v>-20.449183000000001</c:v>
                </c:pt>
                <c:pt idx="30">
                  <c:v>-20.215810999999999</c:v>
                </c:pt>
                <c:pt idx="31">
                  <c:v>-19.344963</c:v>
                </c:pt>
                <c:pt idx="32">
                  <c:v>-18.535195999999999</c:v>
                </c:pt>
                <c:pt idx="33">
                  <c:v>-18.215665999999999</c:v>
                </c:pt>
                <c:pt idx="34">
                  <c:v>-17.913719</c:v>
                </c:pt>
                <c:pt idx="35">
                  <c:v>-17.191797000000001</c:v>
                </c:pt>
                <c:pt idx="36">
                  <c:v>-16.299641000000001</c:v>
                </c:pt>
                <c:pt idx="37">
                  <c:v>-15.760116</c:v>
                </c:pt>
                <c:pt idx="38">
                  <c:v>-15.206319000000001</c:v>
                </c:pt>
                <c:pt idx="39">
                  <c:v>-14.372052999999999</c:v>
                </c:pt>
                <c:pt idx="40">
                  <c:v>-13.538964</c:v>
                </c:pt>
                <c:pt idx="41">
                  <c:v>-12.946113</c:v>
                </c:pt>
                <c:pt idx="42">
                  <c:v>-12.333287</c:v>
                </c:pt>
                <c:pt idx="43">
                  <c:v>-11.562101999999999</c:v>
                </c:pt>
                <c:pt idx="44">
                  <c:v>-10.809988000000001</c:v>
                </c:pt>
                <c:pt idx="45">
                  <c:v>-10.209764</c:v>
                </c:pt>
                <c:pt idx="46">
                  <c:v>-9.6670504000000008</c:v>
                </c:pt>
                <c:pt idx="47">
                  <c:v>-9.0528268999999995</c:v>
                </c:pt>
                <c:pt idx="48">
                  <c:v>-8.4944687000000005</c:v>
                </c:pt>
                <c:pt idx="49">
                  <c:v>-8.0557327000000001</c:v>
                </c:pt>
                <c:pt idx="50">
                  <c:v>-7.6387090999999998</c:v>
                </c:pt>
                <c:pt idx="51">
                  <c:v>-7.2130957000000002</c:v>
                </c:pt>
                <c:pt idx="52">
                  <c:v>-6.7855572999999998</c:v>
                </c:pt>
                <c:pt idx="53">
                  <c:v>-6.4101758000000002</c:v>
                </c:pt>
                <c:pt idx="54">
                  <c:v>-6.0371002999999996</c:v>
                </c:pt>
                <c:pt idx="55">
                  <c:v>-5.6647014999999996</c:v>
                </c:pt>
                <c:pt idx="56">
                  <c:v>-5.2906380000000004</c:v>
                </c:pt>
                <c:pt idx="57">
                  <c:v>-4.9627762000000004</c:v>
                </c:pt>
                <c:pt idx="58">
                  <c:v>-4.6612144000000004</c:v>
                </c:pt>
                <c:pt idx="59">
                  <c:v>-4.3817525000000002</c:v>
                </c:pt>
                <c:pt idx="60">
                  <c:v>-4.1192117000000001</c:v>
                </c:pt>
                <c:pt idx="61">
                  <c:v>-3.8948364</c:v>
                </c:pt>
                <c:pt idx="62">
                  <c:v>-3.6891533999999999</c:v>
                </c:pt>
                <c:pt idx="63">
                  <c:v>-3.5020118</c:v>
                </c:pt>
                <c:pt idx="64">
                  <c:v>-3.3191495</c:v>
                </c:pt>
                <c:pt idx="65">
                  <c:v>-3.1638709999999999</c:v>
                </c:pt>
                <c:pt idx="66">
                  <c:v>-3.0261846000000001</c:v>
                </c:pt>
                <c:pt idx="67">
                  <c:v>-2.8999312000000002</c:v>
                </c:pt>
                <c:pt idx="68">
                  <c:v>-2.7870971999999998</c:v>
                </c:pt>
                <c:pt idx="69">
                  <c:v>-2.6871168999999999</c:v>
                </c:pt>
                <c:pt idx="70">
                  <c:v>-2.5995629</c:v>
                </c:pt>
                <c:pt idx="71">
                  <c:v>-2.5207055</c:v>
                </c:pt>
                <c:pt idx="72">
                  <c:v>-2.4550711999999999</c:v>
                </c:pt>
                <c:pt idx="73">
                  <c:v>-2.4017191000000002</c:v>
                </c:pt>
                <c:pt idx="74">
                  <c:v>-2.3573436999999999</c:v>
                </c:pt>
                <c:pt idx="75">
                  <c:v>-2.3146453</c:v>
                </c:pt>
                <c:pt idx="76">
                  <c:v>-2.2741460999999998</c:v>
                </c:pt>
                <c:pt idx="77">
                  <c:v>-2.2457883000000001</c:v>
                </c:pt>
                <c:pt idx="78">
                  <c:v>-2.2143747999999999</c:v>
                </c:pt>
                <c:pt idx="79">
                  <c:v>-2.1899077999999998</c:v>
                </c:pt>
                <c:pt idx="80">
                  <c:v>-2.1706626</c:v>
                </c:pt>
                <c:pt idx="81">
                  <c:v>-2.1533441999999998</c:v>
                </c:pt>
                <c:pt idx="82">
                  <c:v>-2.1360157000000002</c:v>
                </c:pt>
                <c:pt idx="83">
                  <c:v>-2.1216598000000002</c:v>
                </c:pt>
                <c:pt idx="84">
                  <c:v>-2.1071095</c:v>
                </c:pt>
                <c:pt idx="85">
                  <c:v>-2.0935733000000001</c:v>
                </c:pt>
                <c:pt idx="86">
                  <c:v>-2.0795566999999999</c:v>
                </c:pt>
                <c:pt idx="87">
                  <c:v>-2.0635197000000001</c:v>
                </c:pt>
                <c:pt idx="88">
                  <c:v>-2.0539304999999999</c:v>
                </c:pt>
                <c:pt idx="89">
                  <c:v>-2.0423496000000001</c:v>
                </c:pt>
                <c:pt idx="90">
                  <c:v>-2.0295136</c:v>
                </c:pt>
                <c:pt idx="91">
                  <c:v>-2.0291655</c:v>
                </c:pt>
                <c:pt idx="92">
                  <c:v>-2.0209484</c:v>
                </c:pt>
                <c:pt idx="93">
                  <c:v>-2.0161557000000001</c:v>
                </c:pt>
                <c:pt idx="94">
                  <c:v>-2.0106912000000001</c:v>
                </c:pt>
                <c:pt idx="95">
                  <c:v>-2.0091847999999999</c:v>
                </c:pt>
                <c:pt idx="96">
                  <c:v>-2.0051931999999999</c:v>
                </c:pt>
                <c:pt idx="97">
                  <c:v>-2.0114817999999999</c:v>
                </c:pt>
                <c:pt idx="98">
                  <c:v>-2.0132709000000002</c:v>
                </c:pt>
                <c:pt idx="99">
                  <c:v>-2.0193036000000002</c:v>
                </c:pt>
                <c:pt idx="100">
                  <c:v>-2.0243055999999999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1-4831-9320-1ED6D22C315C}"/>
            </c:ext>
          </c:extLst>
        </c:ser>
        <c:ser>
          <c:idx val="0"/>
          <c:order val="1"/>
          <c:tx>
            <c:v>4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Response'!$P$3:$P$103</c:f>
              <c:numCache>
                <c:formatCode>General</c:formatCode>
                <c:ptCount val="101"/>
                <c:pt idx="0">
                  <c:v>-12.676876</c:v>
                </c:pt>
                <c:pt idx="1">
                  <c:v>-12.785956000000001</c:v>
                </c:pt>
                <c:pt idx="2">
                  <c:v>-12.931281999999999</c:v>
                </c:pt>
                <c:pt idx="3">
                  <c:v>-13.08602</c:v>
                </c:pt>
                <c:pt idx="4">
                  <c:v>-13.346494</c:v>
                </c:pt>
                <c:pt idx="5">
                  <c:v>-13.694380000000001</c:v>
                </c:pt>
                <c:pt idx="6">
                  <c:v>-13.876253</c:v>
                </c:pt>
                <c:pt idx="7">
                  <c:v>-14.240532999999999</c:v>
                </c:pt>
                <c:pt idx="8">
                  <c:v>-14.747394999999999</c:v>
                </c:pt>
                <c:pt idx="9">
                  <c:v>-15.199070000000001</c:v>
                </c:pt>
                <c:pt idx="10">
                  <c:v>-15.504949999999999</c:v>
                </c:pt>
                <c:pt idx="11">
                  <c:v>-15.898918</c:v>
                </c:pt>
                <c:pt idx="12">
                  <c:v>-16.153828000000001</c:v>
                </c:pt>
                <c:pt idx="13">
                  <c:v>-15.994692000000001</c:v>
                </c:pt>
                <c:pt idx="14">
                  <c:v>-15.965020000000001</c:v>
                </c:pt>
                <c:pt idx="15">
                  <c:v>-16.235847</c:v>
                </c:pt>
                <c:pt idx="16">
                  <c:v>-17.006101999999998</c:v>
                </c:pt>
                <c:pt idx="17">
                  <c:v>-17.768844999999999</c:v>
                </c:pt>
                <c:pt idx="18">
                  <c:v>-19.039629000000001</c:v>
                </c:pt>
                <c:pt idx="19">
                  <c:v>-21.062722999999998</c:v>
                </c:pt>
                <c:pt idx="20">
                  <c:v>-22.637432</c:v>
                </c:pt>
                <c:pt idx="21">
                  <c:v>-23.409082000000001</c:v>
                </c:pt>
                <c:pt idx="22">
                  <c:v>-24.649723000000002</c:v>
                </c:pt>
                <c:pt idx="23">
                  <c:v>-26.518453999999998</c:v>
                </c:pt>
                <c:pt idx="24">
                  <c:v>-26.724661000000001</c:v>
                </c:pt>
                <c:pt idx="25">
                  <c:v>-26.461977000000001</c:v>
                </c:pt>
                <c:pt idx="26">
                  <c:v>-27.020907999999999</c:v>
                </c:pt>
                <c:pt idx="27">
                  <c:v>-27.491671</c:v>
                </c:pt>
                <c:pt idx="28">
                  <c:v>-26.376158</c:v>
                </c:pt>
                <c:pt idx="29">
                  <c:v>-25.785506999999999</c:v>
                </c:pt>
                <c:pt idx="30">
                  <c:v>-26.341353999999999</c:v>
                </c:pt>
                <c:pt idx="31">
                  <c:v>-26.210353999999999</c:v>
                </c:pt>
                <c:pt idx="32">
                  <c:v>-24.922070000000001</c:v>
                </c:pt>
                <c:pt idx="33">
                  <c:v>-24.150993</c:v>
                </c:pt>
                <c:pt idx="34">
                  <c:v>-23.674392999999998</c:v>
                </c:pt>
                <c:pt idx="35">
                  <c:v>-22.397898000000001</c:v>
                </c:pt>
                <c:pt idx="36">
                  <c:v>-20.796914999999998</c:v>
                </c:pt>
                <c:pt idx="37">
                  <c:v>-19.756124</c:v>
                </c:pt>
                <c:pt idx="38">
                  <c:v>-18.810670999999999</c:v>
                </c:pt>
                <c:pt idx="39">
                  <c:v>-17.574643999999999</c:v>
                </c:pt>
                <c:pt idx="40">
                  <c:v>-16.283783</c:v>
                </c:pt>
                <c:pt idx="41">
                  <c:v>-15.267714</c:v>
                </c:pt>
                <c:pt idx="42">
                  <c:v>-14.30457</c:v>
                </c:pt>
                <c:pt idx="43">
                  <c:v>-13.234035</c:v>
                </c:pt>
                <c:pt idx="44">
                  <c:v>-12.170432999999999</c:v>
                </c:pt>
                <c:pt idx="45">
                  <c:v>-11.318360999999999</c:v>
                </c:pt>
                <c:pt idx="46">
                  <c:v>-10.592484000000001</c:v>
                </c:pt>
                <c:pt idx="47">
                  <c:v>-9.8250647000000004</c:v>
                </c:pt>
                <c:pt idx="48">
                  <c:v>-9.1414174999999993</c:v>
                </c:pt>
                <c:pt idx="49">
                  <c:v>-8.5940989999999999</c:v>
                </c:pt>
                <c:pt idx="50">
                  <c:v>-8.0910177000000001</c:v>
                </c:pt>
                <c:pt idx="51">
                  <c:v>-7.5688032999999999</c:v>
                </c:pt>
                <c:pt idx="52">
                  <c:v>-7.0766305999999997</c:v>
                </c:pt>
                <c:pt idx="53">
                  <c:v>-6.6218247000000003</c:v>
                </c:pt>
                <c:pt idx="54">
                  <c:v>-6.1900430000000002</c:v>
                </c:pt>
                <c:pt idx="55">
                  <c:v>-5.7463207000000001</c:v>
                </c:pt>
                <c:pt idx="56">
                  <c:v>-5.3340358999999999</c:v>
                </c:pt>
                <c:pt idx="57">
                  <c:v>-4.9698677</c:v>
                </c:pt>
                <c:pt idx="58">
                  <c:v>-4.6463108000000002</c:v>
                </c:pt>
                <c:pt idx="59">
                  <c:v>-4.3501592000000002</c:v>
                </c:pt>
                <c:pt idx="60">
                  <c:v>-4.0928348999999997</c:v>
                </c:pt>
                <c:pt idx="61">
                  <c:v>-3.8678837000000001</c:v>
                </c:pt>
                <c:pt idx="62">
                  <c:v>-3.6658010000000001</c:v>
                </c:pt>
                <c:pt idx="63">
                  <c:v>-3.4819040000000001</c:v>
                </c:pt>
                <c:pt idx="64">
                  <c:v>-3.3145324999999999</c:v>
                </c:pt>
                <c:pt idx="65">
                  <c:v>-3.1714131999999999</c:v>
                </c:pt>
                <c:pt idx="66">
                  <c:v>-3.0457163</c:v>
                </c:pt>
                <c:pt idx="67">
                  <c:v>-2.9315467000000002</c:v>
                </c:pt>
                <c:pt idx="68">
                  <c:v>-2.8276341</c:v>
                </c:pt>
                <c:pt idx="69">
                  <c:v>-2.7343483000000002</c:v>
                </c:pt>
                <c:pt idx="70">
                  <c:v>-2.6472285000000002</c:v>
                </c:pt>
                <c:pt idx="71">
                  <c:v>-2.5691804999999999</c:v>
                </c:pt>
                <c:pt idx="72">
                  <c:v>-2.5003194999999998</c:v>
                </c:pt>
                <c:pt idx="73">
                  <c:v>-2.4392512000000002</c:v>
                </c:pt>
                <c:pt idx="74">
                  <c:v>-2.3845613000000001</c:v>
                </c:pt>
                <c:pt idx="75">
                  <c:v>-2.3365889000000002</c:v>
                </c:pt>
                <c:pt idx="76">
                  <c:v>-2.2914156999999999</c:v>
                </c:pt>
                <c:pt idx="77">
                  <c:v>-2.2526307000000001</c:v>
                </c:pt>
                <c:pt idx="78">
                  <c:v>-2.2186832000000001</c:v>
                </c:pt>
                <c:pt idx="79">
                  <c:v>-2.1873822000000001</c:v>
                </c:pt>
                <c:pt idx="80">
                  <c:v>-2.1612898999999999</c:v>
                </c:pt>
                <c:pt idx="81">
                  <c:v>-2.1384375000000002</c:v>
                </c:pt>
                <c:pt idx="82">
                  <c:v>-2.1156573000000001</c:v>
                </c:pt>
                <c:pt idx="83">
                  <c:v>-2.0939926999999998</c:v>
                </c:pt>
                <c:pt idx="84">
                  <c:v>-2.0746226000000001</c:v>
                </c:pt>
                <c:pt idx="85">
                  <c:v>-2.0535969999999999</c:v>
                </c:pt>
                <c:pt idx="86">
                  <c:v>-2.0350956999999998</c:v>
                </c:pt>
                <c:pt idx="87">
                  <c:v>-2.0174918000000002</c:v>
                </c:pt>
                <c:pt idx="88">
                  <c:v>-2.0006618</c:v>
                </c:pt>
                <c:pt idx="89">
                  <c:v>-1.9859313000000001</c:v>
                </c:pt>
                <c:pt idx="90">
                  <c:v>-1.9735761000000001</c:v>
                </c:pt>
                <c:pt idx="91">
                  <c:v>-1.9617789999999999</c:v>
                </c:pt>
                <c:pt idx="92">
                  <c:v>-1.9513594000000001</c:v>
                </c:pt>
                <c:pt idx="93">
                  <c:v>-1.9424688999999999</c:v>
                </c:pt>
                <c:pt idx="94">
                  <c:v>-1.9365498999999999</c:v>
                </c:pt>
                <c:pt idx="95">
                  <c:v>-1.9308718</c:v>
                </c:pt>
                <c:pt idx="96">
                  <c:v>-1.9287243000000001</c:v>
                </c:pt>
                <c:pt idx="97">
                  <c:v>-1.9301777</c:v>
                </c:pt>
                <c:pt idx="98">
                  <c:v>-1.9360008</c:v>
                </c:pt>
                <c:pt idx="99">
                  <c:v>-1.9412863</c:v>
                </c:pt>
                <c:pt idx="100">
                  <c:v>-1.947783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1-4831-9320-1ED6D22C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8432"/>
        <c:axId val="114420352"/>
      </c:scatterChart>
      <c:valAx>
        <c:axId val="114418432"/>
        <c:scaling>
          <c:orientation val="minMax"/>
          <c:max val="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20352"/>
        <c:crosses val="autoZero"/>
        <c:crossBetween val="midCat"/>
        <c:majorUnit val="0.5"/>
      </c:valAx>
      <c:valAx>
        <c:axId val="114420352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1843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3368234130208804"/>
          <c:y val="0.69686548535507686"/>
          <c:w val="0.51344987777994733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175372</xdr:colOff>
      <xdr:row>1</xdr:row>
      <xdr:rowOff>180975</xdr:rowOff>
    </xdr:from>
    <xdr:to>
      <xdr:col>5</xdr:col>
      <xdr:colOff>711753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33</xdr:row>
      <xdr:rowOff>161925</xdr:rowOff>
    </xdr:from>
    <xdr:to>
      <xdr:col>6</xdr:col>
      <xdr:colOff>8021</xdr:colOff>
      <xdr:row>48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2</xdr:row>
      <xdr:rowOff>38100</xdr:rowOff>
    </xdr:from>
    <xdr:to>
      <xdr:col>21</xdr:col>
      <xdr:colOff>4101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81</xdr:row>
      <xdr:rowOff>0</xdr:rowOff>
    </xdr:from>
    <xdr:to>
      <xdr:col>5</xdr:col>
      <xdr:colOff>726881</xdr:colOff>
      <xdr:row>81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81</xdr:row>
      <xdr:rowOff>0</xdr:rowOff>
    </xdr:from>
    <xdr:to>
      <xdr:col>13</xdr:col>
      <xdr:colOff>31556</xdr:colOff>
      <xdr:row>81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188819</xdr:colOff>
      <xdr:row>148</xdr:row>
      <xdr:rowOff>81243</xdr:rowOff>
    </xdr:from>
    <xdr:to>
      <xdr:col>5</xdr:col>
      <xdr:colOff>724639</xdr:colOff>
      <xdr:row>162</xdr:row>
      <xdr:rowOff>157443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175372</xdr:colOff>
      <xdr:row>65</xdr:row>
      <xdr:rowOff>171450</xdr:rowOff>
    </xdr:from>
    <xdr:to>
      <xdr:col>5</xdr:col>
      <xdr:colOff>711753</xdr:colOff>
      <xdr:row>80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558</xdr:colOff>
      <xdr:row>66</xdr:row>
      <xdr:rowOff>0</xdr:rowOff>
    </xdr:from>
    <xdr:to>
      <xdr:col>13</xdr:col>
      <xdr:colOff>65732</xdr:colOff>
      <xdr:row>80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49</xdr:row>
      <xdr:rowOff>160999</xdr:rowOff>
    </xdr:from>
    <xdr:to>
      <xdr:col>5</xdr:col>
      <xdr:colOff>688220</xdr:colOff>
      <xdr:row>64</xdr:row>
      <xdr:rowOff>80317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585107</xdr:colOff>
      <xdr:row>17</xdr:row>
      <xdr:rowOff>137432</xdr:rowOff>
    </xdr:from>
    <xdr:to>
      <xdr:col>20</xdr:col>
      <xdr:colOff>594251</xdr:colOff>
      <xdr:row>32</xdr:row>
      <xdr:rowOff>23132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505946</xdr:colOff>
      <xdr:row>148</xdr:row>
      <xdr:rowOff>76200</xdr:rowOff>
    </xdr:from>
    <xdr:to>
      <xdr:col>12</xdr:col>
      <xdr:colOff>593531</xdr:colOff>
      <xdr:row>162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190500</xdr:colOff>
      <xdr:row>17</xdr:row>
      <xdr:rowOff>95250</xdr:rowOff>
    </xdr:from>
    <xdr:to>
      <xdr:col>5</xdr:col>
      <xdr:colOff>726881</xdr:colOff>
      <xdr:row>31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98</xdr:row>
      <xdr:rowOff>171450</xdr:rowOff>
    </xdr:from>
    <xdr:to>
      <xdr:col>5</xdr:col>
      <xdr:colOff>688781</xdr:colOff>
      <xdr:row>113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552450</xdr:colOff>
      <xdr:row>99</xdr:row>
      <xdr:rowOff>0</xdr:rowOff>
    </xdr:from>
    <xdr:to>
      <xdr:col>13</xdr:col>
      <xdr:colOff>34918</xdr:colOff>
      <xdr:row>113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9525</xdr:colOff>
      <xdr:row>17</xdr:row>
      <xdr:rowOff>95249</xdr:rowOff>
    </xdr:from>
    <xdr:to>
      <xdr:col>13</xdr:col>
      <xdr:colOff>74699</xdr:colOff>
      <xdr:row>31</xdr:row>
      <xdr:rowOff>171449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34</xdr:row>
      <xdr:rowOff>0</xdr:rowOff>
    </xdr:from>
    <xdr:to>
      <xdr:col>13</xdr:col>
      <xdr:colOff>44443</xdr:colOff>
      <xdr:row>48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582705</xdr:colOff>
      <xdr:row>49</xdr:row>
      <xdr:rowOff>190499</xdr:rowOff>
    </xdr:from>
    <xdr:to>
      <xdr:col>13</xdr:col>
      <xdr:colOff>65173</xdr:colOff>
      <xdr:row>64</xdr:row>
      <xdr:rowOff>109817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605117</xdr:colOff>
      <xdr:row>99</xdr:row>
      <xdr:rowOff>0</xdr:rowOff>
    </xdr:from>
    <xdr:to>
      <xdr:col>21</xdr:col>
      <xdr:colOff>9143</xdr:colOff>
      <xdr:row>113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5</xdr:col>
      <xdr:colOff>738654</xdr:colOff>
      <xdr:row>146</xdr:row>
      <xdr:rowOff>47625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24279</xdr:colOff>
      <xdr:row>146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5</xdr:col>
      <xdr:colOff>738654</xdr:colOff>
      <xdr:row>130</xdr:row>
      <xdr:rowOff>47625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24279</xdr:colOff>
      <xdr:row>130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6</xdr:col>
      <xdr:colOff>5782</xdr:colOff>
      <xdr:row>146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44443</xdr:colOff>
      <xdr:row>146</xdr:row>
      <xdr:rowOff>38100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6</xdr:col>
      <xdr:colOff>5782</xdr:colOff>
      <xdr:row>130</xdr:row>
      <xdr:rowOff>47625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44443</xdr:colOff>
      <xdr:row>130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</xdr:row>
      <xdr:rowOff>122462</xdr:rowOff>
    </xdr:from>
    <xdr:to>
      <xdr:col>29</xdr:col>
      <xdr:colOff>345321</xdr:colOff>
      <xdr:row>16</xdr:row>
      <xdr:rowOff>8162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9524</xdr:colOff>
      <xdr:row>1</xdr:row>
      <xdr:rowOff>28575</xdr:rowOff>
    </xdr:from>
    <xdr:to>
      <xdr:col>38</xdr:col>
      <xdr:colOff>354844</xdr:colOff>
      <xdr:row>15</xdr:row>
      <xdr:rowOff>104775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0</xdr:colOff>
      <xdr:row>17</xdr:row>
      <xdr:rowOff>85725</xdr:rowOff>
    </xdr:from>
    <xdr:to>
      <xdr:col>29</xdr:col>
      <xdr:colOff>345321</xdr:colOff>
      <xdr:row>31</xdr:row>
      <xdr:rowOff>161925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30</xdr:col>
      <xdr:colOff>567016</xdr:colOff>
      <xdr:row>17</xdr:row>
      <xdr:rowOff>57150</xdr:rowOff>
    </xdr:from>
    <xdr:to>
      <xdr:col>38</xdr:col>
      <xdr:colOff>307219</xdr:colOff>
      <xdr:row>31</xdr:row>
      <xdr:rowOff>133350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204508</xdr:colOff>
      <xdr:row>82</xdr:row>
      <xdr:rowOff>38100</xdr:rowOff>
    </xdr:from>
    <xdr:to>
      <xdr:col>6</xdr:col>
      <xdr:colOff>740</xdr:colOff>
      <xdr:row>96</xdr:row>
      <xdr:rowOff>114300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547688</xdr:colOff>
      <xdr:row>82</xdr:row>
      <xdr:rowOff>8404</xdr:rowOff>
    </xdr:from>
    <xdr:to>
      <xdr:col>13</xdr:col>
      <xdr:colOff>30156</xdr:colOff>
      <xdr:row>96</xdr:row>
      <xdr:rowOff>84604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586119</xdr:colOff>
      <xdr:row>81</xdr:row>
      <xdr:rowOff>174891</xdr:rowOff>
    </xdr:from>
    <xdr:to>
      <xdr:col>20</xdr:col>
      <xdr:colOff>595263</xdr:colOff>
      <xdr:row>96</xdr:row>
      <xdr:rowOff>60591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21</xdr:col>
      <xdr:colOff>393446</xdr:colOff>
      <xdr:row>82</xdr:row>
      <xdr:rowOff>7845</xdr:rowOff>
    </xdr:from>
    <xdr:to>
      <xdr:col>29</xdr:col>
      <xdr:colOff>133649</xdr:colOff>
      <xdr:row>96</xdr:row>
      <xdr:rowOff>84045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1</xdr:row>
      <xdr:rowOff>152400</xdr:rowOff>
    </xdr:from>
    <xdr:to>
      <xdr:col>13</xdr:col>
      <xdr:colOff>50606</xdr:colOff>
      <xdr:row>16</xdr:row>
      <xdr:rowOff>38100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981AFA3-3181-4A1B-BD2F-DBC863F6C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581025</xdr:colOff>
      <xdr:row>34</xdr:row>
      <xdr:rowOff>9525</xdr:rowOff>
    </xdr:from>
    <xdr:to>
      <xdr:col>20</xdr:col>
      <xdr:colOff>584006</xdr:colOff>
      <xdr:row>48</xdr:row>
      <xdr:rowOff>85725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748322E7-1AF5-407F-BB7B-40D47F8DC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29</xdr:col>
      <xdr:colOff>317306</xdr:colOff>
      <xdr:row>48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A676911-0AD1-418A-9B57-86F6AAC72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8" xr16:uid="{00000000-0016-0000-0000-00000E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9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2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7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C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6" xr16:uid="{00000000-0016-0000-0000-000008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7" xr16:uid="{00000000-0016-0000-0000-00000B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A_+20dBm" connectionId="11" xr16:uid="{00000000-0016-0000-0300-000010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B" connectionId="12" xr16:uid="{00000000-0016-0000-0300-00000F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6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4" xr16:uid="{00000000-0016-0000-0000-000003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5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D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3" xr16:uid="{00000000-0016-0000-0000-000004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0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1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A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03"/>
  <sheetViews>
    <sheetView topLeftCell="T160" zoomScale="142" zoomScaleNormal="142" workbookViewId="0">
      <selection activeCell="AA169" sqref="AA169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/>
    <row r="38" spans="15:19" s="4" customFormat="1" x14ac:dyDescent="0.25">
      <c r="O38" s="23"/>
      <c r="P38" s="24"/>
      <c r="Q38" s="21"/>
      <c r="R38" s="21"/>
      <c r="S38" s="21"/>
    </row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ht="12" customHeigh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pans="15:15" s="4" customFormat="1" x14ac:dyDescent="0.25"/>
    <row r="82" spans="15:15" s="4" customFormat="1" x14ac:dyDescent="0.25"/>
    <row r="83" spans="15:15" s="4" customFormat="1" x14ac:dyDescent="0.25"/>
    <row r="84" spans="15:15" s="4" customFormat="1" x14ac:dyDescent="0.25"/>
    <row r="85" spans="15:15" s="4" customFormat="1" x14ac:dyDescent="0.25"/>
    <row r="86" spans="15:15" s="4" customFormat="1" x14ac:dyDescent="0.25"/>
    <row r="87" spans="15:15" s="4" customFormat="1" x14ac:dyDescent="0.25"/>
    <row r="88" spans="15:15" s="4" customFormat="1" x14ac:dyDescent="0.25"/>
    <row r="89" spans="15:15" s="4" customFormat="1" x14ac:dyDescent="0.25"/>
    <row r="90" spans="15:15" s="4" customFormat="1" x14ac:dyDescent="0.25">
      <c r="O90" s="33"/>
    </row>
    <row r="91" spans="15:15" s="4" customFormat="1" x14ac:dyDescent="0.25"/>
    <row r="92" spans="15:15" s="4" customFormat="1" x14ac:dyDescent="0.25"/>
    <row r="93" spans="15:15" s="4" customFormat="1" x14ac:dyDescent="0.25"/>
    <row r="94" spans="15:15" s="4" customFormat="1" x14ac:dyDescent="0.25"/>
    <row r="95" spans="15:15" s="4" customFormat="1" x14ac:dyDescent="0.25"/>
    <row r="96" spans="15:15" s="4" customFormat="1" x14ac:dyDescent="0.25"/>
    <row r="97" spans="10:10" s="4" customFormat="1" x14ac:dyDescent="0.25"/>
    <row r="98" spans="10:10" s="4" customFormat="1" x14ac:dyDescent="0.25">
      <c r="J98" s="34"/>
    </row>
    <row r="99" spans="10:10" s="4" customFormat="1" x14ac:dyDescent="0.25"/>
    <row r="100" spans="10:10" s="4" customFormat="1" x14ac:dyDescent="0.25"/>
    <row r="101" spans="10:10" s="4" customFormat="1" x14ac:dyDescent="0.25"/>
    <row r="102" spans="10:10" s="4" customFormat="1" x14ac:dyDescent="0.25"/>
    <row r="103" spans="10:10" s="4" customFormat="1" x14ac:dyDescent="0.25"/>
    <row r="104" spans="10:10" s="4" customFormat="1" x14ac:dyDescent="0.25"/>
    <row r="105" spans="10:10" s="4" customFormat="1" x14ac:dyDescent="0.25"/>
    <row r="106" spans="10:10" s="4" customFormat="1" x14ac:dyDescent="0.25"/>
    <row r="107" spans="10:10" s="4" customFormat="1" x14ac:dyDescent="0.25"/>
    <row r="108" spans="10:10" s="4" customFormat="1" x14ac:dyDescent="0.25"/>
    <row r="109" spans="10:10" s="4" customFormat="1" x14ac:dyDescent="0.25"/>
    <row r="110" spans="10:10" s="4" customFormat="1" x14ac:dyDescent="0.25"/>
    <row r="111" spans="10:10" s="4" customFormat="1" x14ac:dyDescent="0.25"/>
    <row r="112" spans="10:10" s="4" customFormat="1" x14ac:dyDescent="0.25"/>
    <row r="113" spans="10:19" s="4" customFormat="1" x14ac:dyDescent="0.25"/>
    <row r="114" spans="10:19" s="4" customFormat="1" x14ac:dyDescent="0.25"/>
    <row r="115" spans="10:19" s="4" customFormat="1" x14ac:dyDescent="0.25">
      <c r="J115" s="34"/>
    </row>
    <row r="116" spans="10:19" s="4" customFormat="1" x14ac:dyDescent="0.25"/>
    <row r="117" spans="10:19" s="4" customFormat="1" x14ac:dyDescent="0.25"/>
    <row r="118" spans="10:19" s="4" customFormat="1" x14ac:dyDescent="0.25"/>
    <row r="119" spans="10:19" s="4" customFormat="1" x14ac:dyDescent="0.25"/>
    <row r="120" spans="10:19" s="4" customFormat="1" x14ac:dyDescent="0.25"/>
    <row r="121" spans="10:19" s="4" customFormat="1" x14ac:dyDescent="0.25">
      <c r="O121" s="23"/>
      <c r="P121" s="21"/>
      <c r="Q121" s="21"/>
      <c r="R121" s="21"/>
      <c r="S121" s="21"/>
    </row>
    <row r="122" spans="10:19" s="4" customFormat="1" x14ac:dyDescent="0.25"/>
    <row r="123" spans="10:19" s="4" customFormat="1" x14ac:dyDescent="0.25"/>
    <row r="124" spans="10:19" s="4" customFormat="1" x14ac:dyDescent="0.25">
      <c r="O124" s="4" t="s">
        <v>193</v>
      </c>
    </row>
    <row r="125" spans="10:19" s="4" customFormat="1" x14ac:dyDescent="0.25"/>
    <row r="126" spans="10:19" s="4" customFormat="1" x14ac:dyDescent="0.25"/>
    <row r="127" spans="10:19" s="4" customFormat="1" x14ac:dyDescent="0.25"/>
    <row r="128" spans="10:19" s="4" customFormat="1" x14ac:dyDescent="0.25"/>
    <row r="129" spans="15:15" s="4" customFormat="1" x14ac:dyDescent="0.25"/>
    <row r="130" spans="15:15" s="4" customFormat="1" x14ac:dyDescent="0.25"/>
    <row r="131" spans="15:15" s="4" customFormat="1" x14ac:dyDescent="0.25"/>
    <row r="132" spans="15:15" s="4" customFormat="1" x14ac:dyDescent="0.25"/>
    <row r="133" spans="15:15" s="4" customFormat="1" x14ac:dyDescent="0.25"/>
    <row r="134" spans="15:15" s="4" customFormat="1" x14ac:dyDescent="0.25">
      <c r="O134" s="49"/>
    </row>
    <row r="135" spans="15:15" s="4" customFormat="1" x14ac:dyDescent="0.25"/>
    <row r="136" spans="15:15" s="4" customFormat="1" x14ac:dyDescent="0.25"/>
    <row r="137" spans="15:15" s="4" customFormat="1" x14ac:dyDescent="0.25"/>
    <row r="138" spans="15:15" s="4" customFormat="1" x14ac:dyDescent="0.25">
      <c r="O138" s="4" t="s">
        <v>194</v>
      </c>
    </row>
    <row r="139" spans="15:15" s="4" customFormat="1" x14ac:dyDescent="0.25"/>
    <row r="140" spans="15:15" s="4" customFormat="1" x14ac:dyDescent="0.25"/>
    <row r="141" spans="15:15" s="4" customFormat="1" x14ac:dyDescent="0.25"/>
    <row r="142" spans="15:15" s="4" customFormat="1" x14ac:dyDescent="0.25"/>
    <row r="143" spans="15:15" s="4" customFormat="1" x14ac:dyDescent="0.25"/>
    <row r="144" spans="15:15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pans="1:38" s="4" customFormat="1" x14ac:dyDescent="0.25"/>
    <row r="162" spans="1:38" s="4" customFormat="1" x14ac:dyDescent="0.25"/>
    <row r="163" spans="1:38" s="4" customFormat="1" x14ac:dyDescent="0.25"/>
    <row r="164" spans="1:38" s="4" customFormat="1" x14ac:dyDescent="0.25"/>
    <row r="165" spans="1:38" s="4" customFormat="1" x14ac:dyDescent="0.25"/>
    <row r="166" spans="1:38" s="4" customFormat="1" ht="15.75" thickBot="1" x14ac:dyDescent="0.3">
      <c r="A166" s="49"/>
      <c r="B166" s="49"/>
      <c r="C166" s="49"/>
      <c r="D166" s="52" t="s">
        <v>195</v>
      </c>
      <c r="E166" s="49"/>
      <c r="F166" s="49"/>
      <c r="G166" s="49"/>
      <c r="X166" s="49"/>
      <c r="Y166" s="49"/>
      <c r="Z166" s="49"/>
      <c r="AA166" s="52" t="s">
        <v>183</v>
      </c>
      <c r="AB166" s="49"/>
      <c r="AC166" s="49"/>
      <c r="AD166" s="49"/>
      <c r="AE166" s="53"/>
      <c r="AF166" s="49"/>
      <c r="AG166" s="49"/>
      <c r="AH166" s="49"/>
      <c r="AI166" s="52" t="s">
        <v>184</v>
      </c>
      <c r="AJ166" s="49"/>
      <c r="AK166" s="49"/>
    </row>
    <row r="167" spans="1:38" s="4" customFormat="1" ht="25.5" thickTop="1" thickBot="1" x14ac:dyDescent="0.3">
      <c r="A167" s="63" t="s">
        <v>170</v>
      </c>
      <c r="B167" s="64" t="s">
        <v>171</v>
      </c>
      <c r="C167" s="64" t="s">
        <v>172</v>
      </c>
      <c r="D167" s="64" t="s">
        <v>173</v>
      </c>
      <c r="E167" s="64" t="s">
        <v>174</v>
      </c>
      <c r="F167" s="64" t="s">
        <v>175</v>
      </c>
      <c r="G167" s="65" t="s">
        <v>176</v>
      </c>
      <c r="X167" s="54" t="s">
        <v>170</v>
      </c>
      <c r="Y167" s="55" t="s">
        <v>171</v>
      </c>
      <c r="Z167" s="55" t="s">
        <v>172</v>
      </c>
      <c r="AA167" s="55" t="s">
        <v>173</v>
      </c>
      <c r="AB167" s="55" t="s">
        <v>174</v>
      </c>
      <c r="AC167" s="55" t="s">
        <v>175</v>
      </c>
      <c r="AD167" s="56" t="s">
        <v>176</v>
      </c>
      <c r="AE167" s="53"/>
      <c r="AF167" s="54" t="s">
        <v>170</v>
      </c>
      <c r="AG167" s="55" t="s">
        <v>171</v>
      </c>
      <c r="AH167" s="55" t="s">
        <v>172</v>
      </c>
      <c r="AI167" s="55" t="s">
        <v>173</v>
      </c>
      <c r="AJ167" s="55" t="s">
        <v>174</v>
      </c>
      <c r="AK167" s="55" t="s">
        <v>175</v>
      </c>
      <c r="AL167" s="56" t="s">
        <v>176</v>
      </c>
    </row>
    <row r="168" spans="1:38" s="4" customFormat="1" ht="16.5" thickTop="1" thickBot="1" x14ac:dyDescent="0.3">
      <c r="A168" s="66" t="s">
        <v>177</v>
      </c>
      <c r="B168" s="67" t="str">
        <f>TEXT(Y168,"#")&amp;" ("&amp;TEXT(AG168,"#"&amp;")")</f>
        <v>30 (15)</v>
      </c>
      <c r="C168" s="68" t="s">
        <v>178</v>
      </c>
      <c r="D168" s="67" t="str">
        <f t="shared" ref="D168:G172" si="0">TEXT(AA168,"#")&amp;" ("&amp;TEXT(AI168,"#"&amp;")")</f>
        <v>34 (33)</v>
      </c>
      <c r="E168" s="67" t="str">
        <f t="shared" si="0"/>
        <v>11 (13)</v>
      </c>
      <c r="F168" s="67" t="str">
        <f t="shared" si="0"/>
        <v>43 (41)</v>
      </c>
      <c r="G168" s="67" t="str">
        <f t="shared" si="0"/>
        <v>25 (26)</v>
      </c>
      <c r="X168" s="57" t="s">
        <v>177</v>
      </c>
      <c r="Y168" s="58">
        <f>'5Rx0L'!H7</f>
        <v>29.793105473684214</v>
      </c>
      <c r="Z168" s="58" t="s">
        <v>178</v>
      </c>
      <c r="AA168" s="58">
        <f>'5Rx5L'!H7</f>
        <v>34.314960052631577</v>
      </c>
      <c r="AB168" s="58">
        <f>'5Rx5L'!H31</f>
        <v>10.961704157894735</v>
      </c>
      <c r="AC168" s="58">
        <f>'5Rx5L'!H55</f>
        <v>42.824872105263147</v>
      </c>
      <c r="AD168" s="59">
        <f>'5Rx5L'!H79</f>
        <v>25.01370421052631</v>
      </c>
      <c r="AE168" s="53"/>
      <c r="AF168" s="57" t="s">
        <v>177</v>
      </c>
      <c r="AG168" s="58">
        <f>'5Rx0L'!P7</f>
        <v>14.94246336842105</v>
      </c>
      <c r="AH168" s="58" t="s">
        <v>178</v>
      </c>
      <c r="AI168" s="58">
        <f>'5Rx5L'!P7</f>
        <v>33.327867947368425</v>
      </c>
      <c r="AJ168" s="58">
        <f>'5Rx5L'!P31</f>
        <v>12.961161042105264</v>
      </c>
      <c r="AK168" s="58">
        <f>'5Rx5L'!P55</f>
        <v>41.131945157894741</v>
      </c>
      <c r="AL168" s="59">
        <f>'5Rx5L'!P79</f>
        <v>25.648430999999995</v>
      </c>
    </row>
    <row r="169" spans="1:38" s="4" customFormat="1" ht="15.75" thickBot="1" x14ac:dyDescent="0.3">
      <c r="A169" s="66" t="s">
        <v>179</v>
      </c>
      <c r="B169" s="67" t="str">
        <f>TEXT(Y169,"#")&amp;" ("&amp;TEXT(AG169,"#"&amp;")")</f>
        <v>78 (77)</v>
      </c>
      <c r="C169" s="67" t="str">
        <f>TEXT(Z169,"#")&amp;" ("&amp;TEXT(AH169,"#"&amp;")")</f>
        <v>58 (57)</v>
      </c>
      <c r="D169" s="67" t="str">
        <f t="shared" si="0"/>
        <v>81 (82)</v>
      </c>
      <c r="E169" s="67" t="str">
        <f t="shared" si="0"/>
        <v>69 (68)</v>
      </c>
      <c r="F169" s="67" t="str">
        <f t="shared" si="0"/>
        <v>73 (74)</v>
      </c>
      <c r="G169" s="67" t="str">
        <f t="shared" si="0"/>
        <v>70 (67)</v>
      </c>
      <c r="X169" s="57" t="s">
        <v>179</v>
      </c>
      <c r="Y169" s="58">
        <f>'5Rx0L'!H31</f>
        <v>77.854005052631578</v>
      </c>
      <c r="Z169" s="58">
        <f>'5Rx5L'!H103</f>
        <v>57.52638978947369</v>
      </c>
      <c r="AA169" s="58">
        <f>'2Rx2L'!G3</f>
        <v>81.024065717171723</v>
      </c>
      <c r="AB169" s="58">
        <f>'5Rx5L'!H151</f>
        <v>69.110286947368408</v>
      </c>
      <c r="AC169" s="58">
        <f>'5Rx5L'!H175</f>
        <v>72.857321210526308</v>
      </c>
      <c r="AD169" s="59">
        <f>'5Rx5L'!H199</f>
        <v>70.206083947368413</v>
      </c>
      <c r="AE169" s="53"/>
      <c r="AF169" s="57" t="s">
        <v>179</v>
      </c>
      <c r="AG169" s="58">
        <f>'5Rx0L'!P31</f>
        <v>76.539596631578959</v>
      </c>
      <c r="AH169" s="58">
        <f>'5Rx5L'!P103</f>
        <v>57.333768473684209</v>
      </c>
      <c r="AI169" s="58">
        <f>'2Rx2L'!O3</f>
        <v>82.2936385151515</v>
      </c>
      <c r="AJ169" s="58">
        <f>'5Rx5L'!P151</f>
        <v>67.618599105263158</v>
      </c>
      <c r="AK169" s="58">
        <f>'5Rx5L'!P175</f>
        <v>74.202587842105274</v>
      </c>
      <c r="AL169" s="59">
        <f>'5Rx5L'!P199</f>
        <v>67.127426999999983</v>
      </c>
    </row>
    <row r="170" spans="1:38" s="4" customFormat="1" ht="15.75" thickBot="1" x14ac:dyDescent="0.3">
      <c r="A170" s="66" t="s">
        <v>180</v>
      </c>
      <c r="B170" s="67" t="str">
        <f>TEXT(Y170,"#")&amp;" ("&amp;TEXT(AG170,"#"&amp;")")</f>
        <v>114 (107)</v>
      </c>
      <c r="C170" s="67" t="str">
        <f>TEXT(Z170,"#")&amp;" ("&amp;TEXT(AH170,"#"&amp;")")</f>
        <v>61 (63)</v>
      </c>
      <c r="D170" s="67" t="str">
        <f t="shared" si="0"/>
        <v>91 (93)</v>
      </c>
      <c r="E170" s="67" t="str">
        <f t="shared" si="0"/>
        <v>78 (79)</v>
      </c>
      <c r="F170" s="67" t="str">
        <f t="shared" si="0"/>
        <v>90 (94)</v>
      </c>
      <c r="G170" s="67" t="str">
        <f t="shared" si="0"/>
        <v>69 (72)</v>
      </c>
      <c r="X170" s="57" t="s">
        <v>180</v>
      </c>
      <c r="Y170" s="58">
        <f>'5Rx0L'!H55</f>
        <v>114.14627663157896</v>
      </c>
      <c r="Z170" s="58">
        <f>'5Rx5L'!H223</f>
        <v>61.138413157894739</v>
      </c>
      <c r="AA170" s="58">
        <f>'5Rx5L'!H247</f>
        <v>91.176774421052642</v>
      </c>
      <c r="AB170" s="58">
        <f>'5Rx5L'!H271</f>
        <v>77.987409684210519</v>
      </c>
      <c r="AC170" s="58">
        <f>'5Rx5L'!H295</f>
        <v>89.746141736842105</v>
      </c>
      <c r="AD170" s="59">
        <f>'5Rx5L'!H319</f>
        <v>68.89784194736842</v>
      </c>
      <c r="AE170" s="53"/>
      <c r="AF170" s="57" t="s">
        <v>180</v>
      </c>
      <c r="AG170" s="58">
        <f>'5Rx0L'!P55</f>
        <v>106.72316105263155</v>
      </c>
      <c r="AH170" s="58">
        <f>'5Rx5L'!P223</f>
        <v>62.65010242105263</v>
      </c>
      <c r="AI170" s="58">
        <f>'5Rx5L'!P247</f>
        <v>93.410052631578935</v>
      </c>
      <c r="AJ170" s="58">
        <f>'5Rx5L'!P271</f>
        <v>78.625932473684202</v>
      </c>
      <c r="AK170" s="58">
        <f>'5Rx5L'!P295</f>
        <v>93.659466421052628</v>
      </c>
      <c r="AL170" s="59">
        <f>'5Rx5L'!P319</f>
        <v>72.221097999999998</v>
      </c>
    </row>
    <row r="171" spans="1:38" s="4" customFormat="1" ht="15.75" thickBot="1" x14ac:dyDescent="0.3">
      <c r="A171" s="66" t="s">
        <v>181</v>
      </c>
      <c r="B171" s="67" t="str">
        <f>TEXT(Y171,"#")&amp;" ("&amp;TEXT(AG171,"#"&amp;")")</f>
        <v>149 (147)</v>
      </c>
      <c r="C171" s="67" t="str">
        <f>TEXT(Z171,"#")&amp;" ("&amp;TEXT(AH171,"#"&amp;")")</f>
        <v>106 (107)</v>
      </c>
      <c r="D171" s="67" t="str">
        <f t="shared" si="0"/>
        <v>117 (119)</v>
      </c>
      <c r="E171" s="67" t="str">
        <f t="shared" si="0"/>
        <v>115 (117)</v>
      </c>
      <c r="F171" s="67" t="str">
        <f t="shared" si="0"/>
        <v>124 (130)</v>
      </c>
      <c r="G171" s="67" t="str">
        <f t="shared" si="0"/>
        <v>116 (119)</v>
      </c>
      <c r="X171" s="57" t="s">
        <v>181</v>
      </c>
      <c r="Y171" s="58">
        <f>'5Rx0L'!H79</f>
        <v>149.18032410526314</v>
      </c>
      <c r="Z171" s="58">
        <f>'5Rx5L'!H343</f>
        <v>105.50254405263158</v>
      </c>
      <c r="AA171" s="58">
        <f>'5Rx5L'!H367</f>
        <v>117.24267978947368</v>
      </c>
      <c r="AB171" s="58">
        <f>'5Rx5L'!H391</f>
        <v>114.94906110526314</v>
      </c>
      <c r="AC171" s="58">
        <f>'5Rx5L'!H415</f>
        <v>123.83517394736845</v>
      </c>
      <c r="AD171" s="59">
        <f>'5Rx5L'!H439</f>
        <v>115.65308842105264</v>
      </c>
      <c r="AE171" s="53"/>
      <c r="AF171" s="57" t="s">
        <v>181</v>
      </c>
      <c r="AG171" s="58">
        <f>'5Rx0L'!P79</f>
        <v>147.13796773684209</v>
      </c>
      <c r="AH171" s="58">
        <f>'5Rx5L'!P343</f>
        <v>107.48622452631578</v>
      </c>
      <c r="AI171" s="58">
        <f>'5Rx5L'!P367</f>
        <v>118.99255215789472</v>
      </c>
      <c r="AJ171" s="58">
        <f>'5Rx5L'!P391</f>
        <v>116.67474936842105</v>
      </c>
      <c r="AK171" s="58">
        <f>'5Rx5L'!P415</f>
        <v>130.41575194736842</v>
      </c>
      <c r="AL171" s="59">
        <f>'5Rx5L'!P439</f>
        <v>118.61546305263158</v>
      </c>
    </row>
    <row r="172" spans="1:38" s="4" customFormat="1" ht="15.75" thickBot="1" x14ac:dyDescent="0.3">
      <c r="A172" s="69" t="s">
        <v>182</v>
      </c>
      <c r="B172" s="67" t="str">
        <f>TEXT(Y172,"#")&amp;" ("&amp;TEXT(AG172,"#"&amp;")")</f>
        <v>159 (158)</v>
      </c>
      <c r="C172" s="67" t="str">
        <f>TEXT(Z172,"#")&amp;" ("&amp;TEXT(AH172,"#"&amp;")")</f>
        <v>118 (120)</v>
      </c>
      <c r="D172" s="67" t="str">
        <f t="shared" si="0"/>
        <v>127 (133)</v>
      </c>
      <c r="E172" s="67" t="str">
        <f t="shared" si="0"/>
        <v>118 (122)</v>
      </c>
      <c r="F172" s="67" t="str">
        <f t="shared" si="0"/>
        <v>136 (143)</v>
      </c>
      <c r="G172" s="67" t="str">
        <f t="shared" si="0"/>
        <v>122 (128)</v>
      </c>
      <c r="X172" s="60" t="s">
        <v>182</v>
      </c>
      <c r="Y172" s="61">
        <f>'5Rx0L'!H103</f>
        <v>158.53089721052629</v>
      </c>
      <c r="Z172" s="61">
        <f>'5Rx5L'!H463</f>
        <v>118.19352842105262</v>
      </c>
      <c r="AA172" s="61">
        <f>'5Rx5L'!H487</f>
        <v>126.5624335263158</v>
      </c>
      <c r="AB172" s="61">
        <f>'5Rx5L'!H511</f>
        <v>118.31644926315789</v>
      </c>
      <c r="AC172" s="61">
        <f>'5Rx5L'!H535</f>
        <v>136.38626910526318</v>
      </c>
      <c r="AD172" s="62">
        <f>'5Rx5L'!H559</f>
        <v>121.86255010526315</v>
      </c>
      <c r="AE172" s="53"/>
      <c r="AF172" s="60" t="s">
        <v>182</v>
      </c>
      <c r="AG172" s="61">
        <f>'5Rx0L'!P103</f>
        <v>157.60710057894735</v>
      </c>
      <c r="AH172" s="61">
        <f>'5Rx5L'!P463</f>
        <v>120.26912247368423</v>
      </c>
      <c r="AI172" s="61">
        <f>'5Rx5L'!P487</f>
        <v>132.99030142105264</v>
      </c>
      <c r="AJ172" s="61">
        <f>'5Rx5L'!P511</f>
        <v>121.75620494736843</v>
      </c>
      <c r="AK172" s="61">
        <f>'5Rx5L'!P535</f>
        <v>143.06244384210527</v>
      </c>
      <c r="AL172" s="62">
        <f>'5Rx5L'!P559</f>
        <v>128.44290010526316</v>
      </c>
    </row>
    <row r="173" spans="1:38" s="4" customFormat="1" ht="15.75" thickTop="1" x14ac:dyDescent="0.25">
      <c r="A173" s="49"/>
      <c r="B173" s="49"/>
      <c r="C173" s="49"/>
      <c r="D173" s="49"/>
      <c r="E173" s="49"/>
      <c r="F173" s="49"/>
      <c r="G173" s="49"/>
      <c r="X173" s="49"/>
      <c r="Y173" s="49"/>
      <c r="Z173" s="49"/>
      <c r="AA173" s="49"/>
      <c r="AB173" s="49"/>
      <c r="AC173" s="49"/>
      <c r="AD173" s="49"/>
      <c r="AE173" s="53"/>
      <c r="AF173" s="49"/>
      <c r="AG173" s="49"/>
      <c r="AH173" s="49"/>
      <c r="AI173" s="49"/>
      <c r="AJ173" s="49"/>
      <c r="AK173" s="49"/>
      <c r="AL173" s="49"/>
    </row>
    <row r="174" spans="1:38" s="4" customFormat="1" x14ac:dyDescent="0.25">
      <c r="A174" s="49"/>
      <c r="B174" s="49"/>
      <c r="C174" s="49"/>
      <c r="D174" s="49"/>
      <c r="E174" s="49"/>
      <c r="F174" s="49"/>
      <c r="G174" s="49"/>
      <c r="X174" s="49"/>
      <c r="Y174" s="49"/>
      <c r="Z174" s="49"/>
      <c r="AA174" s="49"/>
      <c r="AB174" s="49"/>
      <c r="AC174" s="49"/>
      <c r="AD174" s="49"/>
      <c r="AE174" s="53"/>
      <c r="AF174" s="49"/>
      <c r="AG174" s="49"/>
      <c r="AH174" s="49"/>
      <c r="AI174" s="49"/>
      <c r="AJ174" s="49"/>
      <c r="AK174" s="49"/>
      <c r="AL174" s="49"/>
    </row>
    <row r="175" spans="1:38" s="4" customFormat="1" x14ac:dyDescent="0.25">
      <c r="A175" s="49"/>
      <c r="B175" s="49"/>
      <c r="C175" s="49"/>
      <c r="D175" s="49"/>
      <c r="E175" s="49"/>
      <c r="F175" s="49"/>
      <c r="G175" s="49"/>
      <c r="X175" s="49"/>
      <c r="Y175" s="49"/>
      <c r="Z175" s="49"/>
      <c r="AA175" s="49"/>
      <c r="AB175" s="49"/>
      <c r="AC175" s="49"/>
      <c r="AD175" s="49"/>
      <c r="AE175" s="53"/>
      <c r="AF175" s="49"/>
      <c r="AG175" s="49"/>
      <c r="AH175" s="49"/>
      <c r="AI175" s="49"/>
      <c r="AJ175" s="49"/>
      <c r="AK175" s="49"/>
      <c r="AL175" s="49"/>
    </row>
    <row r="176" spans="1:38" s="4" customFormat="1" ht="15.75" thickBot="1" x14ac:dyDescent="0.3">
      <c r="A176" s="49"/>
      <c r="B176" s="49"/>
      <c r="C176" s="49"/>
      <c r="D176" s="52" t="s">
        <v>196</v>
      </c>
      <c r="E176" s="49"/>
      <c r="F176" s="49"/>
      <c r="G176" s="49"/>
      <c r="X176" s="49"/>
      <c r="Y176" s="49"/>
      <c r="Z176" s="49"/>
      <c r="AA176" s="52" t="s">
        <v>191</v>
      </c>
      <c r="AB176" s="49"/>
      <c r="AC176" s="49"/>
      <c r="AD176" s="49"/>
      <c r="AE176" s="53"/>
      <c r="AF176" s="49"/>
      <c r="AG176" s="49"/>
      <c r="AH176" s="49"/>
      <c r="AI176" s="52" t="s">
        <v>192</v>
      </c>
      <c r="AJ176" s="49"/>
      <c r="AK176" s="49"/>
      <c r="AL176" s="49"/>
    </row>
    <row r="177" spans="1:38" s="4" customFormat="1" ht="25.5" thickTop="1" thickBot="1" x14ac:dyDescent="0.3">
      <c r="A177" s="63" t="s">
        <v>190</v>
      </c>
      <c r="B177" s="64" t="s">
        <v>171</v>
      </c>
      <c r="C177" s="64" t="s">
        <v>172</v>
      </c>
      <c r="D177" s="64" t="s">
        <v>173</v>
      </c>
      <c r="E177" s="64" t="s">
        <v>174</v>
      </c>
      <c r="F177" s="64" t="s">
        <v>175</v>
      </c>
      <c r="G177" s="65" t="s">
        <v>176</v>
      </c>
      <c r="X177" s="54" t="s">
        <v>190</v>
      </c>
      <c r="Y177" s="55" t="s">
        <v>171</v>
      </c>
      <c r="Z177" s="55" t="s">
        <v>172</v>
      </c>
      <c r="AA177" s="55" t="s">
        <v>173</v>
      </c>
      <c r="AB177" s="55" t="s">
        <v>174</v>
      </c>
      <c r="AC177" s="55" t="s">
        <v>175</v>
      </c>
      <c r="AD177" s="56" t="s">
        <v>176</v>
      </c>
      <c r="AE177" s="53"/>
      <c r="AF177" s="54" t="s">
        <v>190</v>
      </c>
      <c r="AG177" s="55" t="s">
        <v>171</v>
      </c>
      <c r="AH177" s="55" t="s">
        <v>172</v>
      </c>
      <c r="AI177" s="55" t="s">
        <v>173</v>
      </c>
      <c r="AJ177" s="55" t="s">
        <v>174</v>
      </c>
      <c r="AK177" s="55" t="s">
        <v>175</v>
      </c>
      <c r="AL177" s="56" t="s">
        <v>176</v>
      </c>
    </row>
    <row r="178" spans="1:38" s="4" customFormat="1" ht="16.5" thickTop="1" thickBot="1" x14ac:dyDescent="0.3">
      <c r="A178" s="66" t="s">
        <v>185</v>
      </c>
      <c r="B178" s="67" t="str">
        <f>TEXT(Y178,"#")&amp;" ("&amp;TEXT(AG178,"#"&amp;")")</f>
        <v>28 (19)</v>
      </c>
      <c r="C178" s="68" t="s">
        <v>178</v>
      </c>
      <c r="D178" s="67" t="str">
        <f t="shared" ref="D178:G182" si="1">TEXT(AA178,"#")&amp;" ("&amp;TEXT(AI178,"#"&amp;")")</f>
        <v>35 (34)</v>
      </c>
      <c r="E178" s="67" t="str">
        <f t="shared" si="1"/>
        <v>11 (12)</v>
      </c>
      <c r="F178" s="67" t="str">
        <f t="shared" si="1"/>
        <v>43 (39)</v>
      </c>
      <c r="G178" s="67" t="str">
        <f t="shared" si="1"/>
        <v>32 (27)</v>
      </c>
      <c r="X178" s="57" t="s">
        <v>185</v>
      </c>
      <c r="Y178" s="58">
        <f>'5Ix0L'!H7</f>
        <v>27.868401157894734</v>
      </c>
      <c r="Z178" s="58" t="s">
        <v>178</v>
      </c>
      <c r="AA178" s="58">
        <f>'5Ix5L'!H7</f>
        <v>34.962407789473687</v>
      </c>
      <c r="AB178" s="58">
        <f>'5Ix5L'!H31</f>
        <v>11.137532657894738</v>
      </c>
      <c r="AC178" s="58">
        <f>'5Ix5L'!H55</f>
        <v>43.392561578947365</v>
      </c>
      <c r="AD178" s="59">
        <f>'5Ix5L'!H79</f>
        <v>31.653670631578951</v>
      </c>
      <c r="AE178" s="53"/>
      <c r="AF178" s="57" t="s">
        <v>185</v>
      </c>
      <c r="AG178" s="58">
        <f>'5Ix0L'!P7</f>
        <v>19.17602784210526</v>
      </c>
      <c r="AH178" s="58" t="s">
        <v>178</v>
      </c>
      <c r="AI178" s="58">
        <f>'5Ix5L'!P7</f>
        <v>33.903163000000006</v>
      </c>
      <c r="AJ178" s="58">
        <f>'5Ix5L'!P31</f>
        <v>11.777253068421052</v>
      </c>
      <c r="AK178" s="58">
        <f>'5Ix5L'!P55</f>
        <v>38.709855105263166</v>
      </c>
      <c r="AL178" s="59">
        <f>'5Ix5L'!P79</f>
        <v>27.474520631578947</v>
      </c>
    </row>
    <row r="179" spans="1:38" s="4" customFormat="1" ht="15.75" thickBot="1" x14ac:dyDescent="0.3">
      <c r="A179" s="66" t="s">
        <v>186</v>
      </c>
      <c r="B179" s="67" t="str">
        <f>TEXT(Y179,"#")&amp;" ("&amp;TEXT(AG179,"#"&amp;")")</f>
        <v>55 (75)</v>
      </c>
      <c r="C179" s="67" t="str">
        <f>TEXT(Z179,"#")&amp;" ("&amp;TEXT(AH179,"#"&amp;")")</f>
        <v>73 (72)</v>
      </c>
      <c r="D179" s="67" t="str">
        <f t="shared" si="1"/>
        <v>59 (58)</v>
      </c>
      <c r="E179" s="67" t="str">
        <f t="shared" si="1"/>
        <v>77 (81)</v>
      </c>
      <c r="F179" s="67" t="str">
        <f t="shared" si="1"/>
        <v>66 (56)</v>
      </c>
      <c r="G179" s="67" t="str">
        <f t="shared" si="1"/>
        <v>73 (74)</v>
      </c>
      <c r="X179" s="57" t="s">
        <v>186</v>
      </c>
      <c r="Y179" s="58">
        <f>'5Ix0L'!H31</f>
        <v>55.118972263157893</v>
      </c>
      <c r="Z179" s="58">
        <f>'2Ix1L'!G3</f>
        <v>72.717702494949492</v>
      </c>
      <c r="AA179" s="58">
        <f>'5Ix5L'!H127</f>
        <v>59.179831263157908</v>
      </c>
      <c r="AB179" s="58">
        <f>'5Ix5L'!H151</f>
        <v>76.962149631578939</v>
      </c>
      <c r="AC179" s="58">
        <f>'5Ix5L'!H175</f>
        <v>66.486337526315779</v>
      </c>
      <c r="AD179" s="59">
        <f>'5Ix5L'!H199</f>
        <v>73.393511947368438</v>
      </c>
      <c r="AE179" s="53"/>
      <c r="AF179" s="57" t="s">
        <v>186</v>
      </c>
      <c r="AG179" s="58">
        <f>'5Ix0L'!P31</f>
        <v>74.732549105263161</v>
      </c>
      <c r="AH179" s="58">
        <f>'2Ix1L'!O3</f>
        <v>71.668858474747495</v>
      </c>
      <c r="AI179" s="58">
        <f>'5Ix5L'!P127</f>
        <v>58.421676210526314</v>
      </c>
      <c r="AJ179" s="58">
        <f>'5Ix5L'!P151</f>
        <v>81.295467473684198</v>
      </c>
      <c r="AK179" s="58">
        <f>'5Ix5L'!P175</f>
        <v>56.361228473684207</v>
      </c>
      <c r="AL179" s="59">
        <f>'5Ix5L'!P199</f>
        <v>74.421416894736851</v>
      </c>
    </row>
    <row r="180" spans="1:38" s="4" customFormat="1" ht="15.75" thickBot="1" x14ac:dyDescent="0.3">
      <c r="A180" s="66" t="s">
        <v>187</v>
      </c>
      <c r="B180" s="67" t="str">
        <f>TEXT(Y180,"#")&amp;" ("&amp;TEXT(AG180,"#"&amp;")")</f>
        <v>100 (83)</v>
      </c>
      <c r="C180" s="67" t="str">
        <f>TEXT(Z180,"#")&amp;" ("&amp;TEXT(AH180,"#"&amp;")")</f>
        <v>73 (71)</v>
      </c>
      <c r="D180" s="67" t="str">
        <f t="shared" si="1"/>
        <v>84 (84)</v>
      </c>
      <c r="E180" s="67" t="str">
        <f t="shared" si="1"/>
        <v>64 (66)</v>
      </c>
      <c r="F180" s="67" t="str">
        <f t="shared" si="1"/>
        <v>87 (88)</v>
      </c>
      <c r="G180" s="67" t="str">
        <f t="shared" si="1"/>
        <v>72 (69)</v>
      </c>
      <c r="X180" s="57" t="s">
        <v>187</v>
      </c>
      <c r="Y180" s="58">
        <f>'5Ix0L'!H55</f>
        <v>99.697317894736841</v>
      </c>
      <c r="Z180" s="58">
        <f>'5Ix5L'!H223</f>
        <v>72.61022899999999</v>
      </c>
      <c r="AA180" s="58">
        <f>'5Ix5L'!H247</f>
        <v>84.062908736842104</v>
      </c>
      <c r="AB180" s="58">
        <f>'5Ix5L'!H271</f>
        <v>64.036149210526304</v>
      </c>
      <c r="AC180" s="58">
        <f>'5Ix5L'!H295</f>
        <v>87.066829631578969</v>
      </c>
      <c r="AD180" s="59">
        <f>'5Ix5L'!H319</f>
        <v>72.013985631578947</v>
      </c>
      <c r="AE180" s="53"/>
      <c r="AF180" s="57" t="s">
        <v>187</v>
      </c>
      <c r="AG180" s="58">
        <f>'5Ix0L'!P55</f>
        <v>83.334405368421045</v>
      </c>
      <c r="AH180" s="58">
        <f>'5Ix5L'!P223</f>
        <v>71.013599315789463</v>
      </c>
      <c r="AI180" s="58">
        <f>'5Ix5L'!P247</f>
        <v>84.002816210526305</v>
      </c>
      <c r="AJ180" s="58">
        <f>'5Ix5L'!P271</f>
        <v>65.769850421052638</v>
      </c>
      <c r="AK180" s="58">
        <f>'5Ix5L'!P295</f>
        <v>88.010684578947377</v>
      </c>
      <c r="AL180" s="59">
        <f>'5Ix5L'!P319</f>
        <v>69.471574052631581</v>
      </c>
    </row>
    <row r="181" spans="1:38" s="4" customFormat="1" ht="15.75" thickBot="1" x14ac:dyDescent="0.3">
      <c r="A181" s="66" t="s">
        <v>188</v>
      </c>
      <c r="B181" s="67" t="str">
        <f>TEXT(Y181,"#")&amp;" ("&amp;TEXT(AG181,"#"&amp;")")</f>
        <v>118 (119)</v>
      </c>
      <c r="C181" s="67" t="str">
        <f>TEXT(Z181,"#")&amp;" ("&amp;TEXT(AH181,"#"&amp;")")</f>
        <v>124 (126)</v>
      </c>
      <c r="D181" s="67" t="str">
        <f t="shared" si="1"/>
        <v>114 (113)</v>
      </c>
      <c r="E181" s="67" t="str">
        <f t="shared" si="1"/>
        <v>119 (126)</v>
      </c>
      <c r="F181" s="67" t="str">
        <f t="shared" si="1"/>
        <v>111 (105)</v>
      </c>
      <c r="G181" s="67" t="str">
        <f t="shared" si="1"/>
        <v>117 (119)</v>
      </c>
      <c r="X181" s="57" t="s">
        <v>188</v>
      </c>
      <c r="Y181" s="58">
        <f>'5Ix0L'!H79</f>
        <v>117.65202294736842</v>
      </c>
      <c r="Z181" s="58">
        <f>'5Ix5L'!H343</f>
        <v>124.40851505263159</v>
      </c>
      <c r="AA181" s="58">
        <f>'5Ix5L'!H367</f>
        <v>113.60345094736843</v>
      </c>
      <c r="AB181" s="58">
        <f>'5Ix5L'!H391</f>
        <v>118.57905815789474</v>
      </c>
      <c r="AC181" s="58">
        <f>'5Ix5L'!H415</f>
        <v>110.63458947368422</v>
      </c>
      <c r="AD181" s="59">
        <f>'5Ix5L'!H439</f>
        <v>117.29897984210525</v>
      </c>
      <c r="AE181" s="53"/>
      <c r="AF181" s="57" t="s">
        <v>188</v>
      </c>
      <c r="AG181" s="58">
        <f>'5Ix0L'!P79</f>
        <v>119.38202621052631</v>
      </c>
      <c r="AH181" s="58">
        <f>'5Ix5L'!P343</f>
        <v>126.48317331578947</v>
      </c>
      <c r="AI181" s="58">
        <f>'5Ix5L'!P367</f>
        <v>112.89507731578946</v>
      </c>
      <c r="AJ181" s="58">
        <f>'5Ix5L'!P391</f>
        <v>125.50204063157894</v>
      </c>
      <c r="AK181" s="58">
        <f>'5Ix5L'!P415</f>
        <v>105.48427368421054</v>
      </c>
      <c r="AL181" s="59">
        <f>'5Ix5L'!P439</f>
        <v>119.4604752631579</v>
      </c>
    </row>
    <row r="182" spans="1:38" s="4" customFormat="1" ht="15.75" thickBot="1" x14ac:dyDescent="0.3">
      <c r="A182" s="69" t="s">
        <v>189</v>
      </c>
      <c r="B182" s="67" t="str">
        <f>TEXT(Y182,"#")&amp;" ("&amp;TEXT(AG182,"#"&amp;")")</f>
        <v>143 (138)</v>
      </c>
      <c r="C182" s="67" t="str">
        <f>TEXT(Z182,"#")&amp;" ("&amp;TEXT(AH182,"#"&amp;")")</f>
        <v>114 (115)</v>
      </c>
      <c r="D182" s="67" t="str">
        <f t="shared" si="1"/>
        <v>133 (132)</v>
      </c>
      <c r="E182" s="67" t="str">
        <f t="shared" si="1"/>
        <v>105 (108)</v>
      </c>
      <c r="F182" s="67" t="str">
        <f t="shared" si="1"/>
        <v>129 (125)</v>
      </c>
      <c r="G182" s="67" t="str">
        <f t="shared" si="1"/>
        <v>112 (105)</v>
      </c>
      <c r="X182" s="60" t="s">
        <v>189</v>
      </c>
      <c r="Y182" s="61">
        <f>'5Ix0L'!H103</f>
        <v>143.08283557894737</v>
      </c>
      <c r="Z182" s="61">
        <f>'5Ix5L'!H463</f>
        <v>114.32605063157895</v>
      </c>
      <c r="AA182" s="61">
        <f>'5Ix5L'!H487</f>
        <v>132.63954884210526</v>
      </c>
      <c r="AB182" s="61">
        <f>'5Ix5L'!H511</f>
        <v>104.81893289473685</v>
      </c>
      <c r="AC182" s="61">
        <f>'5Ix5L'!H535</f>
        <v>128.67886068421052</v>
      </c>
      <c r="AD182" s="62">
        <f>'5Ix5L'!H559</f>
        <v>111.52862810526315</v>
      </c>
      <c r="AE182" s="53"/>
      <c r="AF182" s="60" t="s">
        <v>189</v>
      </c>
      <c r="AG182" s="61">
        <f>'5Ix0L'!P103</f>
        <v>138.10934205263158</v>
      </c>
      <c r="AH182" s="61">
        <f>'5Ix5L'!P463</f>
        <v>114.91120594736842</v>
      </c>
      <c r="AI182" s="61">
        <f>'5Ix5L'!P487</f>
        <v>131.83091115789472</v>
      </c>
      <c r="AJ182" s="61">
        <f>'5Ix5L'!P511</f>
        <v>108.25291647368422</v>
      </c>
      <c r="AK182" s="61">
        <f>'5Ix5L'!P535</f>
        <v>124.81193894736842</v>
      </c>
      <c r="AL182" s="62">
        <f>'5Ix5L'!P559</f>
        <v>104.79689863157896</v>
      </c>
    </row>
    <row r="183" spans="1:38" s="4" customFormat="1" ht="15.75" thickTop="1" x14ac:dyDescent="0.25"/>
    <row r="184" spans="1:38" s="4" customFormat="1" x14ac:dyDescent="0.25"/>
    <row r="185" spans="1:38" s="2" customFormat="1" x14ac:dyDescent="0.25"/>
    <row r="186" spans="1:38" s="2" customFormat="1" x14ac:dyDescent="0.25"/>
    <row r="187" spans="1:38" s="2" customFormat="1" x14ac:dyDescent="0.25"/>
    <row r="188" spans="1:38" s="2" customFormat="1" x14ac:dyDescent="0.25"/>
    <row r="189" spans="1:38" s="2" customFormat="1" x14ac:dyDescent="0.25"/>
    <row r="190" spans="1:38" s="2" customFormat="1" x14ac:dyDescent="0.25"/>
    <row r="191" spans="1:38" s="2" customFormat="1" x14ac:dyDescent="0.25"/>
    <row r="192" spans="1:38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pans="1:14" s="2" customFormat="1" x14ac:dyDescent="0.25"/>
    <row r="770" spans="1:14" s="2" customFormat="1" x14ac:dyDescent="0.25"/>
    <row r="771" spans="1:14" s="2" customFormat="1" x14ac:dyDescent="0.25"/>
    <row r="772" spans="1:14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M772" s="2"/>
      <c r="N772" s="2"/>
    </row>
    <row r="773" spans="1:14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M773" s="2"/>
      <c r="N773" s="2"/>
    </row>
    <row r="774" spans="1:1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M774" s="2"/>
      <c r="N774" s="2"/>
    </row>
    <row r="775" spans="1:1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M775" s="2"/>
      <c r="N775" s="2"/>
    </row>
    <row r="776" spans="1:1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M776" s="2"/>
      <c r="N776" s="2"/>
    </row>
    <row r="777" spans="1:1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M777" s="2"/>
      <c r="N777" s="2"/>
    </row>
    <row r="778" spans="1:1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M778" s="2"/>
      <c r="N778" s="2"/>
    </row>
    <row r="779" spans="1:1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M779" s="2"/>
      <c r="N779" s="2"/>
    </row>
    <row r="780" spans="1:1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M780" s="2"/>
      <c r="N780" s="2"/>
    </row>
    <row r="781" spans="1:1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M781" s="2"/>
      <c r="N781" s="2"/>
    </row>
    <row r="782" spans="1:1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M782" s="2"/>
      <c r="N782" s="2"/>
    </row>
    <row r="783" spans="1:1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M783" s="2"/>
      <c r="N783" s="2"/>
    </row>
    <row r="784" spans="1:1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M784" s="2"/>
      <c r="N784" s="2"/>
    </row>
    <row r="785" spans="1:1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M785" s="2"/>
      <c r="N785" s="2"/>
    </row>
    <row r="786" spans="1:1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M786" s="2"/>
      <c r="N786" s="2"/>
    </row>
    <row r="787" spans="1:1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M787" s="2"/>
      <c r="N787" s="2"/>
    </row>
    <row r="788" spans="1:1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M788" s="2"/>
      <c r="N788" s="2"/>
    </row>
    <row r="789" spans="1:1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M789" s="2"/>
      <c r="N789" s="2"/>
    </row>
    <row r="790" spans="1:1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M790" s="2"/>
      <c r="N790" s="2"/>
    </row>
    <row r="791" spans="1:1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M791" s="2"/>
      <c r="N791" s="2"/>
    </row>
    <row r="792" spans="1:1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M792" s="2"/>
      <c r="N792" s="2"/>
    </row>
    <row r="793" spans="1:1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M793" s="2"/>
      <c r="N793" s="2"/>
    </row>
    <row r="794" spans="1:1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M794" s="2"/>
      <c r="N794" s="2"/>
    </row>
    <row r="795" spans="1:1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M795" s="2"/>
      <c r="N795" s="2"/>
    </row>
    <row r="796" spans="1:1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M796" s="2"/>
      <c r="N796" s="2"/>
    </row>
    <row r="797" spans="1:1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M797" s="2"/>
      <c r="N797" s="2"/>
    </row>
    <row r="798" spans="1:1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M798" s="2"/>
      <c r="N798" s="2"/>
    </row>
    <row r="799" spans="1:1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M799" s="2"/>
      <c r="N799" s="2"/>
    </row>
    <row r="800" spans="1:1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M800" s="2"/>
      <c r="N800" s="2"/>
    </row>
    <row r="801" spans="1:14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M801" s="2"/>
      <c r="N801" s="2"/>
    </row>
    <row r="802" spans="1:14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M802" s="2"/>
      <c r="N802" s="2"/>
    </row>
    <row r="803" spans="1:14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M803" s="2"/>
      <c r="N803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09"/>
  <sheetViews>
    <sheetView workbookViewId="0">
      <selection activeCell="X7" sqref="X7"/>
    </sheetView>
  </sheetViews>
  <sheetFormatPr defaultRowHeight="15" x14ac:dyDescent="0.25"/>
  <cols>
    <col min="1" max="1" width="13.7109375" style="40" customWidth="1"/>
    <col min="2" max="2" width="10" customWidth="1"/>
    <col min="3" max="3" width="1.7109375" style="19" customWidth="1"/>
    <col min="11" max="11" width="2.140625" style="19" customWidth="1"/>
    <col min="12" max="17" width="10.7109375" style="6" customWidth="1"/>
    <col min="18" max="18" width="13.7109375" style="40" customWidth="1"/>
    <col min="19" max="19" width="10" customWidth="1"/>
    <col min="20" max="20" width="1.7109375" style="19" customWidth="1"/>
    <col min="28" max="28" width="2.140625" style="19" customWidth="1"/>
    <col min="29" max="34" width="10.7109375" style="6" customWidth="1"/>
    <col min="35" max="35" width="1.7109375" style="19" customWidth="1"/>
  </cols>
  <sheetData>
    <row r="1" spans="1:35" x14ac:dyDescent="0.25">
      <c r="D1" s="104" t="s">
        <v>235</v>
      </c>
      <c r="E1" s="104"/>
      <c r="F1" s="104"/>
      <c r="G1" s="104"/>
      <c r="H1" s="104"/>
      <c r="I1" s="104"/>
      <c r="J1" s="104"/>
      <c r="K1" s="42"/>
      <c r="L1" s="104" t="s">
        <v>234</v>
      </c>
      <c r="M1" s="104"/>
      <c r="N1" s="104"/>
      <c r="O1" s="104"/>
      <c r="P1" s="104"/>
      <c r="Q1" s="104"/>
      <c r="U1" s="104" t="s">
        <v>236</v>
      </c>
      <c r="V1" s="104"/>
      <c r="W1" s="104"/>
      <c r="X1" s="104"/>
      <c r="Y1" s="104"/>
      <c r="Z1" s="104"/>
      <c r="AA1" s="85"/>
      <c r="AB1" s="42"/>
      <c r="AC1" s="104" t="s">
        <v>237</v>
      </c>
      <c r="AD1" s="104"/>
      <c r="AE1" s="104"/>
      <c r="AF1" s="104"/>
      <c r="AG1" s="104"/>
      <c r="AH1" s="104"/>
    </row>
    <row r="2" spans="1:35" x14ac:dyDescent="0.25">
      <c r="A2" s="39" t="s">
        <v>106</v>
      </c>
      <c r="B2" t="s">
        <v>226</v>
      </c>
      <c r="D2" s="70">
        <v>17</v>
      </c>
      <c r="E2" s="70">
        <v>15</v>
      </c>
      <c r="F2" s="70">
        <v>13</v>
      </c>
      <c r="G2" s="70">
        <v>11</v>
      </c>
      <c r="H2" s="70">
        <v>9</v>
      </c>
      <c r="I2" s="70">
        <v>7</v>
      </c>
      <c r="J2" s="70">
        <v>5</v>
      </c>
      <c r="L2" s="70">
        <v>25</v>
      </c>
      <c r="M2" s="70">
        <v>22</v>
      </c>
      <c r="N2" s="70">
        <v>19</v>
      </c>
      <c r="O2" s="70">
        <v>16</v>
      </c>
      <c r="P2" s="70">
        <v>13</v>
      </c>
      <c r="Q2" s="70" t="s">
        <v>229</v>
      </c>
      <c r="R2" s="39" t="s">
        <v>107</v>
      </c>
      <c r="U2" s="70">
        <v>17</v>
      </c>
      <c r="V2" s="70">
        <v>15</v>
      </c>
      <c r="W2" s="70">
        <v>13</v>
      </c>
      <c r="X2" s="70">
        <v>11</v>
      </c>
      <c r="Y2" s="70">
        <v>9</v>
      </c>
      <c r="Z2" s="70">
        <v>7</v>
      </c>
      <c r="AA2" s="70">
        <v>5</v>
      </c>
      <c r="AC2" s="70" t="s">
        <v>217</v>
      </c>
      <c r="AD2" s="70" t="s">
        <v>218</v>
      </c>
      <c r="AE2" s="70" t="s">
        <v>211</v>
      </c>
      <c r="AF2" s="70" t="s">
        <v>212</v>
      </c>
      <c r="AG2" s="70" t="s">
        <v>213</v>
      </c>
      <c r="AH2" s="70" t="s">
        <v>214</v>
      </c>
    </row>
    <row r="3" spans="1:35" x14ac:dyDescent="0.25">
      <c r="D3" s="44">
        <f>'P1dB CL'!C8</f>
        <v>0</v>
      </c>
      <c r="E3" s="44">
        <f>'P1dB CL'!C64</f>
        <v>0</v>
      </c>
      <c r="F3" s="44">
        <f>'P1dB CL'!C120</f>
        <v>0</v>
      </c>
      <c r="G3" s="44">
        <f>'P1dB CL'!C176</f>
        <v>0</v>
      </c>
      <c r="H3" s="44">
        <f>'P1dB CL'!C232</f>
        <v>0</v>
      </c>
      <c r="I3" s="44">
        <f>'P1dB CL'!C288</f>
        <v>0</v>
      </c>
      <c r="J3" s="44">
        <f>'P1dB CL'!C344</f>
        <v>0</v>
      </c>
      <c r="L3" s="44">
        <f>'P1dB CL'!C399</f>
        <v>0</v>
      </c>
      <c r="M3" s="44">
        <f>'P1dB CL'!C454</f>
        <v>0</v>
      </c>
      <c r="N3" s="44">
        <f>'P1dB CL'!C509</f>
        <v>0</v>
      </c>
      <c r="O3" s="44">
        <f>'P1dB CL'!C564</f>
        <v>0</v>
      </c>
      <c r="P3" s="44">
        <f>'P1dB CL'!C619</f>
        <v>0</v>
      </c>
      <c r="Q3" s="44">
        <f>'P1dB CL'!C670</f>
        <v>0</v>
      </c>
      <c r="U3" s="44">
        <f>'P1dB CL'!V8</f>
        <v>0</v>
      </c>
      <c r="V3" s="44">
        <f>'P1dB CL'!V64</f>
        <v>0</v>
      </c>
      <c r="W3" s="44">
        <f>'P1dB CL'!V120</f>
        <v>0</v>
      </c>
      <c r="X3" s="44">
        <f>'P1dB CL'!V176</f>
        <v>0</v>
      </c>
      <c r="Y3" s="44">
        <f>'P1dB CL'!V232</f>
        <v>0</v>
      </c>
      <c r="Z3" s="44">
        <f>'P1dB CL'!V288</f>
        <v>0</v>
      </c>
      <c r="AA3" s="44">
        <f>'P1dB CL'!V345</f>
        <v>0</v>
      </c>
      <c r="AC3" s="44">
        <f>'P1dB CL'!V399</f>
        <v>0</v>
      </c>
      <c r="AD3" s="44">
        <f>'P1dB CL'!V454</f>
        <v>0</v>
      </c>
      <c r="AE3" s="44">
        <f>'P1dB CL'!V509</f>
        <v>0</v>
      </c>
      <c r="AF3" s="44">
        <f>'P1dB CL'!V564</f>
        <v>0</v>
      </c>
      <c r="AG3" s="44">
        <f>'P1dB CL'!V621</f>
        <v>0</v>
      </c>
      <c r="AH3" s="44">
        <f>'P1dB CL'!V674</f>
        <v>0</v>
      </c>
    </row>
    <row r="5" spans="1:35" x14ac:dyDescent="0.25">
      <c r="B5" t="s">
        <v>225</v>
      </c>
      <c r="C5" s="20"/>
      <c r="D5" s="44">
        <f>MAX('P1dB CL'!F5:F55)</f>
        <v>0</v>
      </c>
      <c r="E5" s="44">
        <f>MAX('P1dB CL'!G5:G55)</f>
        <v>0</v>
      </c>
      <c r="F5" s="44">
        <f>MAX('P1dB CL'!H5:H55)</f>
        <v>0</v>
      </c>
      <c r="G5" s="44">
        <f>MAX('P1dB CL'!I5:I55)</f>
        <v>0</v>
      </c>
      <c r="H5" s="44">
        <f>MAX('P1dB CL'!J5:J55)</f>
        <v>0</v>
      </c>
      <c r="I5" s="44">
        <f>MAX('P1dB CL'!K5:K55)</f>
        <v>0</v>
      </c>
      <c r="J5" s="44">
        <f>MAX('P1dB CL'!L5:L55)</f>
        <v>0</v>
      </c>
      <c r="K5" s="78"/>
      <c r="L5" s="44">
        <f>MAX('P1dB CL'!N5:N55)</f>
        <v>0</v>
      </c>
      <c r="M5" s="44">
        <f>MAX('P1dB CL'!O5:O55)</f>
        <v>0</v>
      </c>
      <c r="N5" s="44">
        <f>MAX('P1dB CL'!P5:P55)</f>
        <v>0</v>
      </c>
      <c r="O5" s="44">
        <f>MAX('P1dB CL'!Q5:Q55)</f>
        <v>0</v>
      </c>
      <c r="P5" s="44">
        <f>MAX('P1dB CL'!R5:R55)</f>
        <v>0</v>
      </c>
      <c r="Q5" s="44">
        <f>MAX('P1dB CL'!S5:S55)</f>
        <v>0</v>
      </c>
      <c r="S5" t="s">
        <v>225</v>
      </c>
      <c r="T5" s="20"/>
      <c r="U5" s="44">
        <f>MAX('P1dB CL'!Y5:Y55)</f>
        <v>0</v>
      </c>
      <c r="V5" s="44">
        <f>MAX('P1dB CL'!Z5:Z55)</f>
        <v>0</v>
      </c>
      <c r="W5" s="44">
        <f>MAX('P1dB CL'!AA5:AA55)</f>
        <v>0</v>
      </c>
      <c r="X5" s="44">
        <f>MAX('P1dB CL'!AB5:AB55)</f>
        <v>0</v>
      </c>
      <c r="Y5" s="44">
        <f>MAX('P1dB CL'!AC5:AC55)</f>
        <v>0</v>
      </c>
      <c r="Z5" s="44">
        <f>MAX('P1dB CL'!AD5:AD55)</f>
        <v>0</v>
      </c>
      <c r="AA5" s="44">
        <f>MAX('P1dB CL'!AE5:AE55)</f>
        <v>0</v>
      </c>
      <c r="AB5" s="20"/>
      <c r="AC5" s="44">
        <v>-7.5583109999999998</v>
      </c>
      <c r="AD5" s="44">
        <v>-7.6491132000000004</v>
      </c>
      <c r="AE5" s="44">
        <v>-7.9301237999999996</v>
      </c>
      <c r="AF5" s="44">
        <v>-8.5125426999999991</v>
      </c>
      <c r="AG5" s="44">
        <v>-9.7261609999999994</v>
      </c>
      <c r="AH5" s="44">
        <v>0</v>
      </c>
      <c r="AI5" s="20"/>
    </row>
    <row r="6" spans="1:35" x14ac:dyDescent="0.25">
      <c r="B6" t="s">
        <v>227</v>
      </c>
      <c r="C6" s="20"/>
      <c r="D6" s="72" t="e">
        <f>D7+INDEX('P1dB CL'!F5:'P1dB CL'!F55,MATCH(TRUE,INDEX(D9:D59&gt;1,0),))+1</f>
        <v>#N/A</v>
      </c>
      <c r="E6" s="72" t="e">
        <f>E7+INDEX('P1dB CL'!G5:'P1dB CL'!G55,MATCH(TRUE,INDEX(E9:E59&gt;1,0),))+1</f>
        <v>#N/A</v>
      </c>
      <c r="F6" s="72" t="e">
        <f>F7+INDEX('P1dB CL'!H5:'P1dB CL'!H55,MATCH(TRUE,INDEX(F9:F59&gt;1,0),))+1</f>
        <v>#N/A</v>
      </c>
      <c r="G6" s="72" t="e">
        <f>G7+INDEX('P1dB CL'!I5:'P1dB CL'!I55,MATCH(TRUE,INDEX(G9:G59&gt;1,0),))+1</f>
        <v>#N/A</v>
      </c>
      <c r="H6" s="72" t="e">
        <f>H7+INDEX('P1dB CL'!J5:'P1dB CL'!J55,MATCH(TRUE,INDEX(H9:H59&gt;1,0),))+1</f>
        <v>#N/A</v>
      </c>
      <c r="I6" s="72" t="e">
        <f>I7+INDEX('P1dB CL'!K5:'P1dB CL'!K55,MATCH(TRUE,INDEX(I9:I59&gt;1,0),))+1</f>
        <v>#N/A</v>
      </c>
      <c r="J6" s="72" t="e">
        <f>J7+INDEX('P1dB CL'!L5:'P1dB CL'!L55,MATCH(TRUE,INDEX(J9:J59&gt;1,0),))+1</f>
        <v>#N/A</v>
      </c>
      <c r="K6" s="73"/>
      <c r="L6" s="72" t="e">
        <f>L7+INDEX('P1dB CL'!N5:'P1dB CL'!N55,MATCH(TRUE,INDEX(L9:L59&gt;1,0),))+1</f>
        <v>#N/A</v>
      </c>
      <c r="M6" s="72" t="e">
        <f>M7+INDEX('P1dB CL'!O5:'P1dB CL'!O55,MATCH(TRUE,INDEX(M9:M59&gt;1,0),))+1</f>
        <v>#N/A</v>
      </c>
      <c r="N6" s="72" t="e">
        <f>N7+INDEX('P1dB CL'!P5:'P1dB CL'!P55,MATCH(TRUE,INDEX(N9:N59&gt;1,0),))+1</f>
        <v>#N/A</v>
      </c>
      <c r="O6" s="72" t="e">
        <f>O7+INDEX('P1dB CL'!Q5:'P1dB CL'!Q55,MATCH(TRUE,INDEX(O9:O59&gt;1,0),))+1</f>
        <v>#N/A</v>
      </c>
      <c r="P6" s="72" t="e">
        <f>P7+INDEX('P1dB CL'!R5:'P1dB CL'!R55,MATCH(TRUE,INDEX(P9:P59&gt;1,0),))+1</f>
        <v>#N/A</v>
      </c>
      <c r="Q6" s="72" t="e">
        <f>Q7+INDEX('P1dB CL'!S5:'P1dB CL'!S55,MATCH(TRUE,INDEX(Q9:Q59&gt;1,0),))+1</f>
        <v>#N/A</v>
      </c>
      <c r="R6" s="74"/>
      <c r="S6" s="75"/>
      <c r="T6" s="73"/>
      <c r="U6" s="72" t="e">
        <f>U7+INDEX('P1dB CL'!Y5:'P1dB CL'!Y55,MATCH(TRUE,INDEX(U9:U59&gt;1,0),))+1</f>
        <v>#N/A</v>
      </c>
      <c r="V6" s="72" t="e">
        <f>V7+INDEX('P1dB CL'!Z5:'P1dB CL'!Z55,MATCH(TRUE,INDEX(V9:V59&gt;1,0),))+1</f>
        <v>#N/A</v>
      </c>
      <c r="W6" s="72" t="e">
        <f>W7+INDEX('P1dB CL'!AA5:'P1dB CL'!AA55,MATCH(TRUE,INDEX(W9:W59&gt;1,0),))+1</f>
        <v>#N/A</v>
      </c>
      <c r="X6" s="72" t="e">
        <f>X7+INDEX('P1dB CL'!AB5:'P1dB CL'!AB55,MATCH(TRUE,INDEX(X9:X59&gt;1,0),))+1</f>
        <v>#N/A</v>
      </c>
      <c r="Y6" s="72" t="e">
        <f>Y7+INDEX('P1dB CL'!AC5:'P1dB CL'!AC55,MATCH(TRUE,INDEX(Y9:Y59&gt;1,0),))+1</f>
        <v>#N/A</v>
      </c>
      <c r="Z6" s="72" t="e">
        <f>Z7+INDEX('P1dB CL'!AD5:'P1dB CL'!AD55,MATCH(TRUE,INDEX(Z9:Z59&gt;1,0),))+1</f>
        <v>#N/A</v>
      </c>
      <c r="AA6" s="72" t="e">
        <f>AA7+INDEX('P1dB CL'!AE5:'P1dB CL'!AE55,MATCH(TRUE,INDEX(AA9:AA59&gt;1,0),))+1</f>
        <v>#N/A</v>
      </c>
      <c r="AB6" s="73"/>
      <c r="AC6" s="72" t="e">
        <f>AC7+INDEX('P1dB CL'!AG5:'P1dB CL'!AG55,MATCH(TRUE,INDEX(AC9:AC59&gt;1,0),))+1</f>
        <v>#N/A</v>
      </c>
      <c r="AD6" s="72" t="e">
        <f>AD7+INDEX('P1dB CL'!AH5:'P1dB CL'!AH55,MATCH(TRUE,INDEX(AD9:AD59&gt;1,0),))+1</f>
        <v>#N/A</v>
      </c>
      <c r="AE6" s="72" t="e">
        <f>AE7+INDEX('P1dB CL'!AI5:'P1dB CL'!AI55,MATCH(TRUE,INDEX(AE9:AE59&gt;1,0),))+1</f>
        <v>#N/A</v>
      </c>
      <c r="AF6" s="72" t="e">
        <f>AF7+INDEX('P1dB CL'!AJ5:'P1dB CL'!AJ55,MATCH(TRUE,INDEX(AF9:AF59&gt;1,0),))+1</f>
        <v>#N/A</v>
      </c>
      <c r="AG6" s="72" t="e">
        <f>AG7+INDEX('P1dB CL'!AK5:'P1dB CL'!AK55,MATCH(TRUE,INDEX(AG9:AG59&gt;1,0),))+1</f>
        <v>#N/A</v>
      </c>
      <c r="AH6" s="72" t="e">
        <f>AH7+INDEX('P1dB CL'!AL5:'P1dB CL'!AL55,MATCH(TRUE,INDEX(AH9:AH59&gt;1,0),))+1</f>
        <v>#N/A</v>
      </c>
    </row>
    <row r="7" spans="1:35" x14ac:dyDescent="0.25">
      <c r="B7" t="s">
        <v>228</v>
      </c>
      <c r="D7" s="72" t="e">
        <f>INDEX(B9:B59,MATCH(TRUE,INDEX(D9:D59&gt;1,0),))</f>
        <v>#N/A</v>
      </c>
      <c r="E7" s="72" t="e">
        <f>INDEX(B9:B59,MATCH(TRUE,INDEX(E9:E59&gt;1,0),))</f>
        <v>#N/A</v>
      </c>
      <c r="F7" s="72" t="e">
        <f>INDEX(B9:B59,MATCH(TRUE,INDEX(F9:F59&gt;1,0),))</f>
        <v>#N/A</v>
      </c>
      <c r="G7" s="72" t="e">
        <f>INDEX(B9:B59,MATCH(TRUE,INDEX(G9:G59&gt;1,0),))</f>
        <v>#N/A</v>
      </c>
      <c r="H7" s="72" t="e">
        <f>INDEX(B9:B59,MATCH(TRUE,INDEX(H9:H59&gt;1,0),))</f>
        <v>#N/A</v>
      </c>
      <c r="I7" s="72" t="e">
        <f>INDEX(B9:B59,MATCH(TRUE,INDEX(I9:I59&gt;1,0),))</f>
        <v>#N/A</v>
      </c>
      <c r="J7" s="72" t="e">
        <f>INDEX(C9:C59,MATCH(TRUE,INDEX(J9:J59&gt;1,0),))</f>
        <v>#N/A</v>
      </c>
      <c r="K7" s="73"/>
      <c r="L7" s="72" t="e">
        <f>INDEX(B9:B59,MATCH(TRUE,INDEX(L9:L59&gt;1,0),))</f>
        <v>#N/A</v>
      </c>
      <c r="M7" s="72" t="e">
        <f>INDEX(B9:B59,MATCH(TRUE,INDEX(M9:M59&gt;1,0),))</f>
        <v>#N/A</v>
      </c>
      <c r="N7" s="72" t="e">
        <f>INDEX(B9:B59,MATCH(TRUE,INDEX(N9:N59&gt;1,0),))</f>
        <v>#N/A</v>
      </c>
      <c r="O7" s="72" t="e">
        <f>INDEX(B9:B59,MATCH(TRUE,INDEX(O9:O59&gt;1,0),))</f>
        <v>#N/A</v>
      </c>
      <c r="P7" s="72" t="e">
        <f>INDEX(B9:B59,MATCH(TRUE,INDEX(P9:P59&gt;1,0),))</f>
        <v>#N/A</v>
      </c>
      <c r="Q7" s="72" t="e">
        <f>INDEX(B9:B209,MATCH(TRUE,INDEX(Q9:Q209&gt;1,0),))</f>
        <v>#N/A</v>
      </c>
      <c r="R7" s="74"/>
      <c r="S7" s="75"/>
      <c r="T7" s="73"/>
      <c r="U7" s="72" t="e">
        <f>INDEX(S9:S59,MATCH(TRUE,INDEX(U9:U59&gt;1,0),))</f>
        <v>#N/A</v>
      </c>
      <c r="V7" s="72" t="e">
        <f>INDEX(S9:S59,MATCH(TRUE,INDEX(V9:V59&gt;1,0),))</f>
        <v>#N/A</v>
      </c>
      <c r="W7" s="72" t="e">
        <f>INDEX(S9:S59,MATCH(TRUE,INDEX(W9:W59&gt;1,0),))</f>
        <v>#N/A</v>
      </c>
      <c r="X7" s="72" t="e">
        <f>INDEX(S9:S59,MATCH(TRUE,INDEX(X9:X59&gt;1,0),))</f>
        <v>#N/A</v>
      </c>
      <c r="Y7" s="72" t="e">
        <f>INDEX(S9:S59,MATCH(TRUE,INDEX(Y9:Y59&gt;1,0),))</f>
        <v>#N/A</v>
      </c>
      <c r="Z7" s="72" t="e">
        <f>INDEX(S9:S59,MATCH(TRUE,INDEX(Z9:Z59&gt;1,0),))</f>
        <v>#N/A</v>
      </c>
      <c r="AA7" s="72" t="e">
        <f>INDEX(S9:S59,MATCH(TRUE,INDEX(AA9:AA59&gt;1,0),))</f>
        <v>#N/A</v>
      </c>
      <c r="AB7" s="73"/>
      <c r="AC7" s="72" t="e">
        <f>INDEX(S9:S59,MATCH(TRUE,INDEX(AC9:AC59&gt;1,0),))</f>
        <v>#N/A</v>
      </c>
      <c r="AD7" s="72" t="e">
        <f>INDEX(S9:S59,MATCH(TRUE,INDEX(AD9:AD59&gt;1,0),))</f>
        <v>#N/A</v>
      </c>
      <c r="AE7" s="72" t="e">
        <f>INDEX(S9:S59,MATCH(TRUE,INDEX(AE9:AE59&gt;1,0),))</f>
        <v>#N/A</v>
      </c>
      <c r="AF7" s="72" t="e">
        <f>INDEX(S9:S59,MATCH(TRUE,INDEX(AF9:AF59&gt;1,0),))</f>
        <v>#N/A</v>
      </c>
      <c r="AG7" s="72" t="e">
        <f>INDEX(S9:S59,MATCH(TRUE,INDEX(AG9:AG59&gt;1,0),))</f>
        <v>#N/A</v>
      </c>
      <c r="AH7" s="72" t="e">
        <f>INDEX(S9:S59,MATCH(TRUE,INDEX(AH9:AH59&gt;1,0),))</f>
        <v>#N/A</v>
      </c>
    </row>
    <row r="8" spans="1:35" x14ac:dyDescent="0.25">
      <c r="B8" t="s">
        <v>216</v>
      </c>
      <c r="C8" s="20"/>
      <c r="D8" s="72"/>
      <c r="E8" s="44"/>
      <c r="F8" s="44"/>
      <c r="G8" s="44"/>
      <c r="H8" s="44"/>
      <c r="I8" s="44"/>
      <c r="J8" s="44"/>
      <c r="K8" s="20"/>
      <c r="L8" s="44"/>
      <c r="M8" s="44"/>
      <c r="N8" s="44"/>
      <c r="O8" s="44"/>
      <c r="P8" s="44"/>
      <c r="Q8" s="44"/>
      <c r="S8" t="s">
        <v>216</v>
      </c>
      <c r="T8" s="20"/>
      <c r="U8" s="72"/>
      <c r="V8" s="44"/>
      <c r="W8" s="44"/>
      <c r="X8" s="44"/>
      <c r="Y8" s="44"/>
      <c r="Z8" s="44"/>
      <c r="AA8" s="44"/>
      <c r="AB8" s="20"/>
      <c r="AC8" s="44"/>
      <c r="AD8" s="44"/>
      <c r="AE8" s="44"/>
      <c r="AF8" s="44"/>
      <c r="AG8" s="44"/>
      <c r="AH8" s="44"/>
      <c r="AI8" s="20"/>
    </row>
    <row r="9" spans="1:35" x14ac:dyDescent="0.25">
      <c r="B9" s="6">
        <f>'P1dB CL'!E5</f>
        <v>0</v>
      </c>
      <c r="C9" s="20"/>
      <c r="D9" s="77">
        <f>ABS('P1dB CL'!C9-D$5)</f>
        <v>0</v>
      </c>
      <c r="E9" s="44">
        <f>ABS('P1dB CL'!C65-E$5)</f>
        <v>0</v>
      </c>
      <c r="F9" s="44">
        <f>ABS('P1dB CL'!C121-F$5)</f>
        <v>0</v>
      </c>
      <c r="G9" s="44">
        <f>ABS('P1dB CL'!C177-G$5)</f>
        <v>0</v>
      </c>
      <c r="H9" s="44">
        <f>ABS('P1dB CL'!C233-H$5)</f>
        <v>0</v>
      </c>
      <c r="I9" s="44">
        <f>ABS('P1dB CL'!C289-I$5)</f>
        <v>0</v>
      </c>
      <c r="J9" s="44">
        <f>ABS('P1dB CL'!C345-J$5)</f>
        <v>0</v>
      </c>
      <c r="K9" s="20"/>
      <c r="L9" s="44">
        <f>ABS('P1dB CL'!C400-L$5)</f>
        <v>0</v>
      </c>
      <c r="M9" s="44">
        <f>ABS('P1dB CL'!C455-M$5)</f>
        <v>0</v>
      </c>
      <c r="N9" s="44">
        <f>ABS('P1dB CL'!C510-N$5)</f>
        <v>0</v>
      </c>
      <c r="O9" s="44">
        <f>ABS('P1dB CL'!C565-O$5)</f>
        <v>0</v>
      </c>
      <c r="P9" s="44">
        <f>ABS('P1dB CL'!C620-P$5)</f>
        <v>0</v>
      </c>
      <c r="Q9" s="44">
        <f>ABS('P1dB CL'!C671-Q$5)</f>
        <v>0</v>
      </c>
      <c r="S9" s="6">
        <f>'P1dB CL'!E5</f>
        <v>0</v>
      </c>
      <c r="T9" s="20"/>
      <c r="U9" s="85">
        <f>ABS('P1dB CL'!V9-U$5)</f>
        <v>0</v>
      </c>
      <c r="V9" s="44">
        <f>ABS('P1dB CL'!V65-V$5)</f>
        <v>0</v>
      </c>
      <c r="W9" s="44">
        <f>ABS('P1dB CL'!V121-W$5)</f>
        <v>0</v>
      </c>
      <c r="X9" s="44">
        <f>ABS('P1dB CL'!V177-X$5)</f>
        <v>0</v>
      </c>
      <c r="Y9" s="44">
        <f>ABS('P1dB CL'!V233-Y$5)</f>
        <v>0</v>
      </c>
      <c r="Z9" s="44">
        <f>ABS('P1dB CL'!V289-Z$5)</f>
        <v>0</v>
      </c>
      <c r="AA9" s="44">
        <f>ABS('P1dB CL'!V345-AA$5)</f>
        <v>0</v>
      </c>
      <c r="AB9" s="20"/>
      <c r="AC9" s="44">
        <f>ABS('P1dB CL'!V400-0)</f>
        <v>0</v>
      </c>
      <c r="AD9" s="44">
        <f>ABS('P1dB CL'!V455-0)</f>
        <v>0</v>
      </c>
      <c r="AE9" s="44">
        <f>ABS('P1dB CL'!V510-0)</f>
        <v>0</v>
      </c>
      <c r="AF9" s="44">
        <f>ABS('P1dB CL'!V565-0)</f>
        <v>0</v>
      </c>
      <c r="AG9" s="44">
        <f>ABS('P1dB CL'!V620-0)</f>
        <v>0</v>
      </c>
      <c r="AH9" s="44">
        <f>ABS('P1dB CL'!V675-0)</f>
        <v>0</v>
      </c>
      <c r="AI9" s="20"/>
    </row>
    <row r="10" spans="1:35" x14ac:dyDescent="0.25">
      <c r="B10" s="77">
        <f>'P1dB CL'!E6</f>
        <v>0</v>
      </c>
      <c r="C10" s="20"/>
      <c r="D10" s="85">
        <f>ABS('P1dB CL'!C10-D$5)</f>
        <v>0</v>
      </c>
      <c r="E10" s="44">
        <f>ABS('P1dB CL'!C66-E$5)</f>
        <v>0</v>
      </c>
      <c r="F10" s="44">
        <f>ABS('P1dB CL'!C122-F$5)</f>
        <v>0</v>
      </c>
      <c r="G10" s="44">
        <f>ABS('P1dB CL'!C178-G$5)</f>
        <v>0</v>
      </c>
      <c r="H10" s="44">
        <f>ABS('P1dB CL'!C234-H$5)</f>
        <v>0</v>
      </c>
      <c r="I10" s="44">
        <f>ABS('P1dB CL'!C290-I$5)</f>
        <v>0</v>
      </c>
      <c r="J10" s="44">
        <f>ABS('P1dB CL'!C346-J$5)</f>
        <v>0</v>
      </c>
      <c r="K10" s="20"/>
      <c r="L10" s="44">
        <f>ABS('P1dB CL'!C401-L$5)</f>
        <v>0</v>
      </c>
      <c r="M10" s="44">
        <f>ABS('P1dB CL'!C456-M$5)</f>
        <v>0</v>
      </c>
      <c r="N10" s="44">
        <f>ABS('P1dB CL'!C511-N$5)</f>
        <v>0</v>
      </c>
      <c r="O10" s="44">
        <f>ABS('P1dB CL'!C566-O$5)</f>
        <v>0</v>
      </c>
      <c r="P10" s="44">
        <f>ABS('P1dB CL'!C621-P$5)</f>
        <v>0</v>
      </c>
      <c r="Q10" s="44">
        <f>ABS('P1dB CL'!C672-Q$5)</f>
        <v>0</v>
      </c>
      <c r="S10" s="77">
        <f>'P1dB CL'!E6</f>
        <v>0</v>
      </c>
      <c r="T10" s="20"/>
      <c r="U10" s="85">
        <f>ABS('P1dB CL'!V10-U$5)</f>
        <v>0</v>
      </c>
      <c r="V10" s="44">
        <f>ABS('P1dB CL'!V66-V$5)</f>
        <v>0</v>
      </c>
      <c r="W10" s="44">
        <f>ABS('P1dB CL'!V122-W$5)</f>
        <v>0</v>
      </c>
      <c r="X10" s="44">
        <f>ABS('P1dB CL'!V178-X$5)</f>
        <v>0</v>
      </c>
      <c r="Y10" s="44">
        <f>ABS('P1dB CL'!V234-Y$5)</f>
        <v>0</v>
      </c>
      <c r="Z10" s="44">
        <f>ABS('P1dB CL'!V290-Z$5)</f>
        <v>0</v>
      </c>
      <c r="AA10" s="44">
        <f>ABS('P1dB CL'!V346-AA$5)</f>
        <v>0</v>
      </c>
      <c r="AB10" s="20"/>
      <c r="AC10" s="44">
        <f>ABS('P1dB CL'!V401-0)</f>
        <v>0</v>
      </c>
      <c r="AD10" s="44">
        <f>ABS('P1dB CL'!V456-0)</f>
        <v>0</v>
      </c>
      <c r="AE10" s="44">
        <f>ABS('P1dB CL'!V511-0)</f>
        <v>0</v>
      </c>
      <c r="AF10" s="44">
        <f>ABS('P1dB CL'!V566-0)</f>
        <v>0</v>
      </c>
      <c r="AG10" s="44">
        <f>ABS('P1dB CL'!V621-0)</f>
        <v>0</v>
      </c>
      <c r="AH10" s="44">
        <f>ABS('P1dB CL'!V676-0)</f>
        <v>0</v>
      </c>
      <c r="AI10" s="20"/>
    </row>
    <row r="11" spans="1:35" x14ac:dyDescent="0.25">
      <c r="B11" s="77">
        <f>'P1dB CL'!E7</f>
        <v>0</v>
      </c>
      <c r="C11" s="20"/>
      <c r="D11" s="85">
        <f>ABS('P1dB CL'!C11-D$5)</f>
        <v>0</v>
      </c>
      <c r="E11" s="44">
        <f>ABS('P1dB CL'!C67-E$5)</f>
        <v>0</v>
      </c>
      <c r="F11" s="44">
        <f>ABS('P1dB CL'!C123-F$5)</f>
        <v>0</v>
      </c>
      <c r="G11" s="44">
        <f>ABS('P1dB CL'!C179-G$5)</f>
        <v>0</v>
      </c>
      <c r="H11" s="44">
        <f>ABS('P1dB CL'!C235-H$5)</f>
        <v>0</v>
      </c>
      <c r="I11" s="44">
        <f>ABS('P1dB CL'!C291-I$5)</f>
        <v>0</v>
      </c>
      <c r="J11" s="44">
        <f>ABS('P1dB CL'!C347-J$5)</f>
        <v>0</v>
      </c>
      <c r="K11" s="20"/>
      <c r="L11" s="44">
        <f>ABS('P1dB CL'!C402-L$5)</f>
        <v>0</v>
      </c>
      <c r="M11" s="44">
        <f>ABS('P1dB CL'!C457-M$5)</f>
        <v>0</v>
      </c>
      <c r="N11" s="44">
        <f>ABS('P1dB CL'!C512-N$5)</f>
        <v>0</v>
      </c>
      <c r="O11" s="44">
        <f>ABS('P1dB CL'!C567-O$5)</f>
        <v>0</v>
      </c>
      <c r="P11" s="44">
        <f>ABS('P1dB CL'!C622-P$5)</f>
        <v>0</v>
      </c>
      <c r="Q11" s="44">
        <f>ABS('P1dB CL'!C673-Q$5)</f>
        <v>0</v>
      </c>
      <c r="S11" s="77">
        <f>'P1dB CL'!E7</f>
        <v>0</v>
      </c>
      <c r="T11" s="20"/>
      <c r="U11" s="85">
        <f>ABS('P1dB CL'!V11-U$5)</f>
        <v>0</v>
      </c>
      <c r="V11" s="44">
        <f>ABS('P1dB CL'!V67-V$5)</f>
        <v>0</v>
      </c>
      <c r="W11" s="44">
        <f>ABS('P1dB CL'!V123-W$5)</f>
        <v>0</v>
      </c>
      <c r="X11" s="44">
        <f>ABS('P1dB CL'!V179-X$5)</f>
        <v>0</v>
      </c>
      <c r="Y11" s="44">
        <f>ABS('P1dB CL'!V235-Y$5)</f>
        <v>0</v>
      </c>
      <c r="Z11" s="44">
        <f>ABS('P1dB CL'!V291-Z$5)</f>
        <v>0</v>
      </c>
      <c r="AA11" s="44">
        <f>ABS('P1dB CL'!V347-AA$5)</f>
        <v>0</v>
      </c>
      <c r="AB11" s="20"/>
      <c r="AC11" s="44">
        <f>ABS('P1dB CL'!V402-0)</f>
        <v>0</v>
      </c>
      <c r="AD11" s="44">
        <f>ABS('P1dB CL'!V457-0)</f>
        <v>0</v>
      </c>
      <c r="AE11" s="44">
        <f>ABS('P1dB CL'!V512-0)</f>
        <v>0</v>
      </c>
      <c r="AF11" s="44">
        <f>ABS('P1dB CL'!V567-0)</f>
        <v>0</v>
      </c>
      <c r="AG11" s="44">
        <f>ABS('P1dB CL'!V622-0)</f>
        <v>0</v>
      </c>
      <c r="AH11" s="44">
        <f>ABS('P1dB CL'!V677-0)</f>
        <v>0</v>
      </c>
      <c r="AI11" s="20"/>
    </row>
    <row r="12" spans="1:35" x14ac:dyDescent="0.25">
      <c r="B12" s="77">
        <f>'P1dB CL'!E8</f>
        <v>0</v>
      </c>
      <c r="C12" s="20"/>
      <c r="D12" s="85">
        <f>ABS('P1dB CL'!C12-D$5)</f>
        <v>0</v>
      </c>
      <c r="E12" s="44">
        <f>ABS('P1dB CL'!C68-E$5)</f>
        <v>0</v>
      </c>
      <c r="F12" s="44">
        <f>ABS('P1dB CL'!C124-F$5)</f>
        <v>0</v>
      </c>
      <c r="G12" s="44">
        <f>ABS('P1dB CL'!C180-G$5)</f>
        <v>0</v>
      </c>
      <c r="H12" s="44">
        <f>ABS('P1dB CL'!C236-H$5)</f>
        <v>0</v>
      </c>
      <c r="I12" s="44">
        <f>ABS('P1dB CL'!C292-I$5)</f>
        <v>0</v>
      </c>
      <c r="J12" s="44">
        <f>ABS('P1dB CL'!C348-J$5)</f>
        <v>0</v>
      </c>
      <c r="K12" s="20"/>
      <c r="L12" s="44">
        <f>ABS('P1dB CL'!C403-L$5)</f>
        <v>0</v>
      </c>
      <c r="M12" s="44">
        <f>ABS('P1dB CL'!C458-M$5)</f>
        <v>0</v>
      </c>
      <c r="N12" s="44">
        <f>ABS('P1dB CL'!C513-N$5)</f>
        <v>0</v>
      </c>
      <c r="O12" s="44">
        <f>ABS('P1dB CL'!C568-O$5)</f>
        <v>0</v>
      </c>
      <c r="P12" s="44">
        <f>ABS('P1dB CL'!C623-P$5)</f>
        <v>0</v>
      </c>
      <c r="Q12" s="44">
        <f>ABS('P1dB CL'!C674-Q$5)</f>
        <v>0</v>
      </c>
      <c r="S12" s="77">
        <f>'P1dB CL'!E8</f>
        <v>0</v>
      </c>
      <c r="T12" s="20"/>
      <c r="U12" s="85">
        <f>ABS('P1dB CL'!V12-U$5)</f>
        <v>0</v>
      </c>
      <c r="V12" s="44">
        <f>ABS('P1dB CL'!V68-V$5)</f>
        <v>0</v>
      </c>
      <c r="W12" s="44">
        <f>ABS('P1dB CL'!V124-W$5)</f>
        <v>0</v>
      </c>
      <c r="X12" s="44">
        <f>ABS('P1dB CL'!V180-X$5)</f>
        <v>0</v>
      </c>
      <c r="Y12" s="44">
        <f>ABS('P1dB CL'!V236-Y$5)</f>
        <v>0</v>
      </c>
      <c r="Z12" s="44">
        <f>ABS('P1dB CL'!V292-Z$5)</f>
        <v>0</v>
      </c>
      <c r="AA12" s="44">
        <f>ABS('P1dB CL'!V348-AA$5)</f>
        <v>0</v>
      </c>
      <c r="AB12" s="20"/>
      <c r="AC12" s="44">
        <f>ABS('P1dB CL'!V403-0)</f>
        <v>0</v>
      </c>
      <c r="AD12" s="44">
        <f>ABS('P1dB CL'!V458-0)</f>
        <v>0</v>
      </c>
      <c r="AE12" s="44">
        <f>ABS('P1dB CL'!V513-0)</f>
        <v>0</v>
      </c>
      <c r="AF12" s="44">
        <f>ABS('P1dB CL'!V568-0)</f>
        <v>0</v>
      </c>
      <c r="AG12" s="44">
        <f>ABS('P1dB CL'!V623-0)</f>
        <v>0</v>
      </c>
      <c r="AH12" s="44">
        <f>ABS('P1dB CL'!V678-0)</f>
        <v>0</v>
      </c>
      <c r="AI12" s="20"/>
    </row>
    <row r="13" spans="1:35" x14ac:dyDescent="0.25">
      <c r="B13" s="77">
        <f>'P1dB CL'!E9</f>
        <v>0</v>
      </c>
      <c r="C13" s="20"/>
      <c r="D13" s="85">
        <f>ABS('P1dB CL'!C13-D$5)</f>
        <v>0</v>
      </c>
      <c r="E13" s="44">
        <f>ABS('P1dB CL'!C69-E$5)</f>
        <v>0</v>
      </c>
      <c r="F13" s="44">
        <f>ABS('P1dB CL'!C125-F$5)</f>
        <v>0</v>
      </c>
      <c r="G13" s="44">
        <f>ABS('P1dB CL'!C181-G$5)</f>
        <v>0</v>
      </c>
      <c r="H13" s="44">
        <f>ABS('P1dB CL'!C237-H$5)</f>
        <v>0</v>
      </c>
      <c r="I13" s="44">
        <f>ABS('P1dB CL'!C293-I$5)</f>
        <v>0</v>
      </c>
      <c r="J13" s="44">
        <f>ABS('P1dB CL'!C349-J$5)</f>
        <v>0</v>
      </c>
      <c r="K13" s="20"/>
      <c r="L13" s="44">
        <f>ABS('P1dB CL'!C404-L$5)</f>
        <v>0</v>
      </c>
      <c r="M13" s="44">
        <f>ABS('P1dB CL'!C459-M$5)</f>
        <v>0</v>
      </c>
      <c r="N13" s="44">
        <f>ABS('P1dB CL'!C514-N$5)</f>
        <v>0</v>
      </c>
      <c r="O13" s="44">
        <f>ABS('P1dB CL'!C569-O$5)</f>
        <v>0</v>
      </c>
      <c r="P13" s="44">
        <f>ABS('P1dB CL'!C624-P$5)</f>
        <v>0</v>
      </c>
      <c r="Q13" s="44">
        <f>ABS('P1dB CL'!C675-Q$5)</f>
        <v>0</v>
      </c>
      <c r="S13" s="77">
        <f>'P1dB CL'!E9</f>
        <v>0</v>
      </c>
      <c r="T13" s="20"/>
      <c r="U13" s="85">
        <f>ABS('P1dB CL'!V13-U$5)</f>
        <v>0</v>
      </c>
      <c r="V13" s="44">
        <f>ABS('P1dB CL'!V69-V$5)</f>
        <v>0</v>
      </c>
      <c r="W13" s="44">
        <f>ABS('P1dB CL'!V125-W$5)</f>
        <v>0</v>
      </c>
      <c r="X13" s="44">
        <f>ABS('P1dB CL'!V181-X$5)</f>
        <v>0</v>
      </c>
      <c r="Y13" s="44">
        <f>ABS('P1dB CL'!V237-Y$5)</f>
        <v>0</v>
      </c>
      <c r="Z13" s="44">
        <f>ABS('P1dB CL'!V293-Z$5)</f>
        <v>0</v>
      </c>
      <c r="AA13" s="44">
        <f>ABS('P1dB CL'!V349-AA$5)</f>
        <v>0</v>
      </c>
      <c r="AB13" s="20"/>
      <c r="AC13" s="44">
        <f>ABS('P1dB CL'!V404-0)</f>
        <v>0</v>
      </c>
      <c r="AD13" s="44">
        <f>ABS('P1dB CL'!V459-0)</f>
        <v>0</v>
      </c>
      <c r="AE13" s="44">
        <f>ABS('P1dB CL'!V514-0)</f>
        <v>0</v>
      </c>
      <c r="AF13" s="44">
        <f>ABS('P1dB CL'!V569-0)</f>
        <v>0</v>
      </c>
      <c r="AG13" s="44">
        <f>ABS('P1dB CL'!V624-0)</f>
        <v>0</v>
      </c>
      <c r="AH13" s="44">
        <f>ABS('P1dB CL'!V679-0)</f>
        <v>0</v>
      </c>
      <c r="AI13" s="20"/>
    </row>
    <row r="14" spans="1:35" x14ac:dyDescent="0.25">
      <c r="B14" s="77">
        <f>'P1dB CL'!E10</f>
        <v>0</v>
      </c>
      <c r="C14" s="20"/>
      <c r="D14" s="85">
        <f>ABS('P1dB CL'!C14-D$5)</f>
        <v>0</v>
      </c>
      <c r="E14" s="44">
        <f>ABS('P1dB CL'!C70-E$5)</f>
        <v>0</v>
      </c>
      <c r="F14" s="44">
        <f>ABS('P1dB CL'!C126-F$5)</f>
        <v>0</v>
      </c>
      <c r="G14" s="44">
        <f>ABS('P1dB CL'!C182-G$5)</f>
        <v>0</v>
      </c>
      <c r="H14" s="44">
        <f>ABS('P1dB CL'!C238-H$5)</f>
        <v>0</v>
      </c>
      <c r="I14" s="44">
        <f>ABS('P1dB CL'!C294-I$5)</f>
        <v>0</v>
      </c>
      <c r="J14" s="44">
        <f>ABS('P1dB CL'!C350-J$5)</f>
        <v>0</v>
      </c>
      <c r="K14" s="20"/>
      <c r="L14" s="44">
        <f>ABS('P1dB CL'!C405-L$5)</f>
        <v>0</v>
      </c>
      <c r="M14" s="44">
        <f>ABS('P1dB CL'!C460-M$5)</f>
        <v>0</v>
      </c>
      <c r="N14" s="44">
        <f>ABS('P1dB CL'!C515-N$5)</f>
        <v>0</v>
      </c>
      <c r="O14" s="44">
        <f>ABS('P1dB CL'!C570-O$5)</f>
        <v>0</v>
      </c>
      <c r="P14" s="44">
        <f>ABS('P1dB CL'!C625-P$5)</f>
        <v>0</v>
      </c>
      <c r="Q14" s="44">
        <f>ABS('P1dB CL'!C676-Q$5)</f>
        <v>0</v>
      </c>
      <c r="S14" s="77">
        <f>'P1dB CL'!E10</f>
        <v>0</v>
      </c>
      <c r="T14" s="20"/>
      <c r="U14" s="85">
        <f>ABS('P1dB CL'!V14-U$5)</f>
        <v>0</v>
      </c>
      <c r="V14" s="44">
        <f>ABS('P1dB CL'!V70-V$5)</f>
        <v>0</v>
      </c>
      <c r="W14" s="44">
        <f>ABS('P1dB CL'!V126-W$5)</f>
        <v>0</v>
      </c>
      <c r="X14" s="44">
        <f>ABS('P1dB CL'!V182-X$5)</f>
        <v>0</v>
      </c>
      <c r="Y14" s="44">
        <f>ABS('P1dB CL'!V238-Y$5)</f>
        <v>0</v>
      </c>
      <c r="Z14" s="44">
        <f>ABS('P1dB CL'!V294-Z$5)</f>
        <v>0</v>
      </c>
      <c r="AA14" s="44">
        <f>ABS('P1dB CL'!V350-AA$5)</f>
        <v>0</v>
      </c>
      <c r="AB14" s="20"/>
      <c r="AC14" s="44">
        <f>ABS('P1dB CL'!V405-0)</f>
        <v>0</v>
      </c>
      <c r="AD14" s="44">
        <f>ABS('P1dB CL'!V460-0)</f>
        <v>0</v>
      </c>
      <c r="AE14" s="44">
        <f>ABS('P1dB CL'!V515-0)</f>
        <v>0</v>
      </c>
      <c r="AF14" s="44">
        <f>ABS('P1dB CL'!V570-0)</f>
        <v>0</v>
      </c>
      <c r="AG14" s="44">
        <f>ABS('P1dB CL'!V625-0)</f>
        <v>0</v>
      </c>
      <c r="AH14" s="44">
        <f>ABS('P1dB CL'!V680-0)</f>
        <v>0</v>
      </c>
      <c r="AI14" s="20"/>
    </row>
    <row r="15" spans="1:35" x14ac:dyDescent="0.25">
      <c r="B15" s="77">
        <f>'P1dB CL'!E11</f>
        <v>0</v>
      </c>
      <c r="C15" s="20"/>
      <c r="D15" s="85">
        <f>ABS('P1dB CL'!C15-D$5)</f>
        <v>0</v>
      </c>
      <c r="E15" s="44">
        <f>ABS('P1dB CL'!C71-E$5)</f>
        <v>0</v>
      </c>
      <c r="F15" s="44">
        <f>ABS('P1dB CL'!C127-F$5)</f>
        <v>0</v>
      </c>
      <c r="G15" s="44">
        <f>ABS('P1dB CL'!C183-G$5)</f>
        <v>0</v>
      </c>
      <c r="H15" s="44">
        <f>ABS('P1dB CL'!C239-H$5)</f>
        <v>0</v>
      </c>
      <c r="I15" s="44">
        <f>ABS('P1dB CL'!C295-I$5)</f>
        <v>0</v>
      </c>
      <c r="J15" s="44">
        <f>ABS('P1dB CL'!C351-J$5)</f>
        <v>0</v>
      </c>
      <c r="K15" s="20"/>
      <c r="L15" s="44">
        <f>ABS('P1dB CL'!C406-L$5)</f>
        <v>0</v>
      </c>
      <c r="M15" s="44">
        <f>ABS('P1dB CL'!C461-M$5)</f>
        <v>0</v>
      </c>
      <c r="N15" s="44">
        <f>ABS('P1dB CL'!C516-N$5)</f>
        <v>0</v>
      </c>
      <c r="O15" s="44">
        <f>ABS('P1dB CL'!C571-O$5)</f>
        <v>0</v>
      </c>
      <c r="P15" s="44">
        <f>ABS('P1dB CL'!C626-P$5)</f>
        <v>0</v>
      </c>
      <c r="Q15" s="44">
        <f>ABS('P1dB CL'!C677-Q$5)</f>
        <v>0</v>
      </c>
      <c r="S15" s="77">
        <f>'P1dB CL'!E11</f>
        <v>0</v>
      </c>
      <c r="T15" s="20"/>
      <c r="U15" s="85">
        <f>ABS('P1dB CL'!V15-U$5)</f>
        <v>0</v>
      </c>
      <c r="V15" s="44">
        <f>ABS('P1dB CL'!V71-V$5)</f>
        <v>0</v>
      </c>
      <c r="W15" s="44">
        <f>ABS('P1dB CL'!V127-W$5)</f>
        <v>0</v>
      </c>
      <c r="X15" s="44">
        <f>ABS('P1dB CL'!V183-X$5)</f>
        <v>0</v>
      </c>
      <c r="Y15" s="44">
        <f>ABS('P1dB CL'!V239-Y$5)</f>
        <v>0</v>
      </c>
      <c r="Z15" s="44">
        <f>ABS('P1dB CL'!V295-Z$5)</f>
        <v>0</v>
      </c>
      <c r="AA15" s="44">
        <f>ABS('P1dB CL'!V351-AA$5)</f>
        <v>0</v>
      </c>
      <c r="AB15" s="20"/>
      <c r="AC15" s="44">
        <f>ABS('P1dB CL'!V406-0)</f>
        <v>0</v>
      </c>
      <c r="AD15" s="44">
        <f>ABS('P1dB CL'!V461-0)</f>
        <v>0</v>
      </c>
      <c r="AE15" s="44">
        <f>ABS('P1dB CL'!V516-0)</f>
        <v>0</v>
      </c>
      <c r="AF15" s="44">
        <f>ABS('P1dB CL'!V571-0)</f>
        <v>0</v>
      </c>
      <c r="AG15" s="44">
        <f>ABS('P1dB CL'!V626-0)</f>
        <v>0</v>
      </c>
      <c r="AH15" s="44">
        <f>ABS('P1dB CL'!V681-0)</f>
        <v>0</v>
      </c>
      <c r="AI15" s="20"/>
    </row>
    <row r="16" spans="1:35" x14ac:dyDescent="0.25">
      <c r="B16" s="77">
        <f>'P1dB CL'!E12</f>
        <v>0</v>
      </c>
      <c r="C16" s="20"/>
      <c r="D16" s="85">
        <f>ABS('P1dB CL'!C16-D$5)</f>
        <v>0</v>
      </c>
      <c r="E16" s="44">
        <f>ABS('P1dB CL'!C72-E$5)</f>
        <v>0</v>
      </c>
      <c r="F16" s="44">
        <f>ABS('P1dB CL'!C128-F$5)</f>
        <v>0</v>
      </c>
      <c r="G16" s="44">
        <f>ABS('P1dB CL'!C184-G$5)</f>
        <v>0</v>
      </c>
      <c r="H16" s="44">
        <f>ABS('P1dB CL'!C240-H$5)</f>
        <v>0</v>
      </c>
      <c r="I16" s="44">
        <f>ABS('P1dB CL'!C296-I$5)</f>
        <v>0</v>
      </c>
      <c r="J16" s="44">
        <f>ABS('P1dB CL'!C352-J$5)</f>
        <v>0</v>
      </c>
      <c r="K16" s="20"/>
      <c r="L16" s="44">
        <f>ABS('P1dB CL'!C407-L$5)</f>
        <v>0</v>
      </c>
      <c r="M16" s="44">
        <f>ABS('P1dB CL'!C462-M$5)</f>
        <v>0</v>
      </c>
      <c r="N16" s="44">
        <f>ABS('P1dB CL'!C517-N$5)</f>
        <v>0</v>
      </c>
      <c r="O16" s="44">
        <f>ABS('P1dB CL'!C572-O$5)</f>
        <v>0</v>
      </c>
      <c r="P16" s="44">
        <f>ABS('P1dB CL'!C627-P$5)</f>
        <v>0</v>
      </c>
      <c r="Q16" s="44">
        <f>ABS('P1dB CL'!C678-Q$5)</f>
        <v>0</v>
      </c>
      <c r="S16" s="77">
        <f>'P1dB CL'!E12</f>
        <v>0</v>
      </c>
      <c r="T16" s="20"/>
      <c r="U16" s="85">
        <f>ABS('P1dB CL'!V16-U$5)</f>
        <v>0</v>
      </c>
      <c r="V16" s="44">
        <f>ABS('P1dB CL'!V72-V$5)</f>
        <v>0</v>
      </c>
      <c r="W16" s="44">
        <f>ABS('P1dB CL'!V128-W$5)</f>
        <v>0</v>
      </c>
      <c r="X16" s="44">
        <f>ABS('P1dB CL'!V184-X$5)</f>
        <v>0</v>
      </c>
      <c r="Y16" s="44">
        <f>ABS('P1dB CL'!V240-Y$5)</f>
        <v>0</v>
      </c>
      <c r="Z16" s="44">
        <f>ABS('P1dB CL'!V296-Z$5)</f>
        <v>0</v>
      </c>
      <c r="AA16" s="44">
        <f>ABS('P1dB CL'!V352-AA$5)</f>
        <v>0</v>
      </c>
      <c r="AB16" s="20"/>
      <c r="AC16" s="44">
        <f>ABS('P1dB CL'!V407-0)</f>
        <v>0</v>
      </c>
      <c r="AD16" s="44">
        <f>ABS('P1dB CL'!V462-0)</f>
        <v>0</v>
      </c>
      <c r="AE16" s="44">
        <f>ABS('P1dB CL'!V517-0)</f>
        <v>0</v>
      </c>
      <c r="AF16" s="44">
        <f>ABS('P1dB CL'!V572-0)</f>
        <v>0</v>
      </c>
      <c r="AG16" s="44">
        <f>ABS('P1dB CL'!V627-0)</f>
        <v>0</v>
      </c>
      <c r="AH16" s="44">
        <f>ABS('P1dB CL'!V682-0)</f>
        <v>0</v>
      </c>
      <c r="AI16" s="20"/>
    </row>
    <row r="17" spans="2:35" x14ac:dyDescent="0.25">
      <c r="B17" s="77">
        <f>'P1dB CL'!E13</f>
        <v>0</v>
      </c>
      <c r="C17" s="20"/>
      <c r="D17" s="85">
        <f>ABS('P1dB CL'!C17-D$5)</f>
        <v>0</v>
      </c>
      <c r="E17" s="44">
        <f>ABS('P1dB CL'!C73-E$5)</f>
        <v>0</v>
      </c>
      <c r="F17" s="44">
        <f>ABS('P1dB CL'!C129-F$5)</f>
        <v>0</v>
      </c>
      <c r="G17" s="44">
        <f>ABS('P1dB CL'!C185-G$5)</f>
        <v>0</v>
      </c>
      <c r="H17" s="44">
        <f>ABS('P1dB CL'!C241-H$5)</f>
        <v>0</v>
      </c>
      <c r="I17" s="44">
        <f>ABS('P1dB CL'!C297-I$5)</f>
        <v>0</v>
      </c>
      <c r="J17" s="44">
        <f>ABS('P1dB CL'!C353-J$5)</f>
        <v>0</v>
      </c>
      <c r="K17" s="20"/>
      <c r="L17" s="44">
        <f>ABS('P1dB CL'!C408-L$5)</f>
        <v>0</v>
      </c>
      <c r="M17" s="44">
        <f>ABS('P1dB CL'!C463-M$5)</f>
        <v>0</v>
      </c>
      <c r="N17" s="44">
        <f>ABS('P1dB CL'!C518-N$5)</f>
        <v>0</v>
      </c>
      <c r="O17" s="44">
        <f>ABS('P1dB CL'!C573-O$5)</f>
        <v>0</v>
      </c>
      <c r="P17" s="44">
        <f>ABS('P1dB CL'!C628-P$5)</f>
        <v>0</v>
      </c>
      <c r="Q17" s="44">
        <f>ABS('P1dB CL'!C679-Q$5)</f>
        <v>0</v>
      </c>
      <c r="S17" s="77">
        <f>'P1dB CL'!E13</f>
        <v>0</v>
      </c>
      <c r="T17" s="20"/>
      <c r="U17" s="85">
        <f>ABS('P1dB CL'!V17-U$5)</f>
        <v>0</v>
      </c>
      <c r="V17" s="44">
        <f>ABS('P1dB CL'!V73-V$5)</f>
        <v>0</v>
      </c>
      <c r="W17" s="44">
        <f>ABS('P1dB CL'!V129-W$5)</f>
        <v>0</v>
      </c>
      <c r="X17" s="44">
        <f>ABS('P1dB CL'!V185-X$5)</f>
        <v>0</v>
      </c>
      <c r="Y17" s="44">
        <f>ABS('P1dB CL'!V241-Y$5)</f>
        <v>0</v>
      </c>
      <c r="Z17" s="44">
        <f>ABS('P1dB CL'!V297-Z$5)</f>
        <v>0</v>
      </c>
      <c r="AA17" s="44">
        <f>ABS('P1dB CL'!V353-AA$5)</f>
        <v>0</v>
      </c>
      <c r="AB17" s="20"/>
      <c r="AC17" s="44">
        <f>ABS('P1dB CL'!V408-0)</f>
        <v>0</v>
      </c>
      <c r="AD17" s="44">
        <f>ABS('P1dB CL'!V463-0)</f>
        <v>0</v>
      </c>
      <c r="AE17" s="44">
        <f>ABS('P1dB CL'!V518-0)</f>
        <v>0</v>
      </c>
      <c r="AF17" s="44">
        <f>ABS('P1dB CL'!V573-0)</f>
        <v>0</v>
      </c>
      <c r="AG17" s="44">
        <f>ABS('P1dB CL'!V628-0)</f>
        <v>0</v>
      </c>
      <c r="AH17" s="44">
        <f>ABS('P1dB CL'!V683-0)</f>
        <v>0</v>
      </c>
      <c r="AI17" s="20"/>
    </row>
    <row r="18" spans="2:35" x14ac:dyDescent="0.25">
      <c r="B18" s="77">
        <f>'P1dB CL'!E14</f>
        <v>0</v>
      </c>
      <c r="C18" s="20"/>
      <c r="D18" s="85">
        <f>ABS('P1dB CL'!C18-D$5)</f>
        <v>0</v>
      </c>
      <c r="E18" s="44">
        <f>ABS('P1dB CL'!C74-E$5)</f>
        <v>0</v>
      </c>
      <c r="F18" s="44">
        <f>ABS('P1dB CL'!C130-F$5)</f>
        <v>0</v>
      </c>
      <c r="G18" s="44">
        <f>ABS('P1dB CL'!C186-G$5)</f>
        <v>0</v>
      </c>
      <c r="H18" s="44">
        <f>ABS('P1dB CL'!C242-H$5)</f>
        <v>0</v>
      </c>
      <c r="I18" s="44">
        <f>ABS('P1dB CL'!C298-I$5)</f>
        <v>0</v>
      </c>
      <c r="J18" s="44">
        <f>ABS('P1dB CL'!C354-J$5)</f>
        <v>0</v>
      </c>
      <c r="K18" s="20"/>
      <c r="L18" s="44">
        <f>ABS('P1dB CL'!C409-L$5)</f>
        <v>0</v>
      </c>
      <c r="M18" s="44">
        <f>ABS('P1dB CL'!C464-M$5)</f>
        <v>0</v>
      </c>
      <c r="N18" s="44">
        <f>ABS('P1dB CL'!C519-N$5)</f>
        <v>0</v>
      </c>
      <c r="O18" s="44">
        <f>ABS('P1dB CL'!C574-O$5)</f>
        <v>0</v>
      </c>
      <c r="P18" s="44">
        <f>ABS('P1dB CL'!C629-P$5)</f>
        <v>0</v>
      </c>
      <c r="Q18" s="44">
        <f>ABS('P1dB CL'!C680-Q$5)</f>
        <v>0</v>
      </c>
      <c r="S18" s="77">
        <f>'P1dB CL'!E14</f>
        <v>0</v>
      </c>
      <c r="T18" s="20"/>
      <c r="U18" s="85">
        <f>ABS('P1dB CL'!V18-U$5)</f>
        <v>0</v>
      </c>
      <c r="V18" s="44">
        <f>ABS('P1dB CL'!V74-V$5)</f>
        <v>0</v>
      </c>
      <c r="W18" s="44">
        <f>ABS('P1dB CL'!V130-W$5)</f>
        <v>0</v>
      </c>
      <c r="X18" s="44">
        <f>ABS('P1dB CL'!V186-X$5)</f>
        <v>0</v>
      </c>
      <c r="Y18" s="44">
        <f>ABS('P1dB CL'!V242-Y$5)</f>
        <v>0</v>
      </c>
      <c r="Z18" s="44">
        <f>ABS('P1dB CL'!V298-Z$5)</f>
        <v>0</v>
      </c>
      <c r="AA18" s="44">
        <f>ABS('P1dB CL'!V354-AA$5)</f>
        <v>0</v>
      </c>
      <c r="AB18" s="20"/>
      <c r="AC18" s="44">
        <f>ABS('P1dB CL'!V409-0)</f>
        <v>0</v>
      </c>
      <c r="AD18" s="44">
        <f>ABS('P1dB CL'!V464-0)</f>
        <v>0</v>
      </c>
      <c r="AE18" s="44">
        <f>ABS('P1dB CL'!V519-0)</f>
        <v>0</v>
      </c>
      <c r="AF18" s="44">
        <f>ABS('P1dB CL'!V574-0)</f>
        <v>0</v>
      </c>
      <c r="AG18" s="44">
        <f>ABS('P1dB CL'!V629-0)</f>
        <v>0</v>
      </c>
      <c r="AH18" s="44">
        <f>ABS('P1dB CL'!V684-0)</f>
        <v>0</v>
      </c>
      <c r="AI18" s="20"/>
    </row>
    <row r="19" spans="2:35" x14ac:dyDescent="0.25">
      <c r="B19" s="77">
        <f>'P1dB CL'!E15</f>
        <v>0</v>
      </c>
      <c r="C19" s="20"/>
      <c r="D19" s="85">
        <f>ABS('P1dB CL'!C19-D$5)</f>
        <v>0</v>
      </c>
      <c r="E19" s="44">
        <f>ABS('P1dB CL'!C75-E$5)</f>
        <v>0</v>
      </c>
      <c r="F19" s="44">
        <f>ABS('P1dB CL'!C131-F$5)</f>
        <v>0</v>
      </c>
      <c r="G19" s="44">
        <f>ABS('P1dB CL'!C187-G$5)</f>
        <v>0</v>
      </c>
      <c r="H19" s="44">
        <f>ABS('P1dB CL'!C243-H$5)</f>
        <v>0</v>
      </c>
      <c r="I19" s="44">
        <f>ABS('P1dB CL'!C299-I$5)</f>
        <v>0</v>
      </c>
      <c r="J19" s="44">
        <f>ABS('P1dB CL'!C355-J$5)</f>
        <v>0</v>
      </c>
      <c r="K19" s="20"/>
      <c r="L19" s="44">
        <f>ABS('P1dB CL'!C410-L$5)</f>
        <v>0</v>
      </c>
      <c r="M19" s="44">
        <f>ABS('P1dB CL'!C465-M$5)</f>
        <v>0</v>
      </c>
      <c r="N19" s="44">
        <f>ABS('P1dB CL'!C520-N$5)</f>
        <v>0</v>
      </c>
      <c r="O19" s="44">
        <f>ABS('P1dB CL'!C575-O$5)</f>
        <v>0</v>
      </c>
      <c r="P19" s="44">
        <f>ABS('P1dB CL'!C630-P$5)</f>
        <v>0</v>
      </c>
      <c r="Q19" s="44">
        <f>ABS('P1dB CL'!C681-Q$5)</f>
        <v>0</v>
      </c>
      <c r="S19" s="77">
        <f>'P1dB CL'!E15</f>
        <v>0</v>
      </c>
      <c r="T19" s="20"/>
      <c r="U19" s="85">
        <f>ABS('P1dB CL'!V19-U$5)</f>
        <v>0</v>
      </c>
      <c r="V19" s="44">
        <f>ABS('P1dB CL'!V75-V$5)</f>
        <v>0</v>
      </c>
      <c r="W19" s="44">
        <f>ABS('P1dB CL'!V131-W$5)</f>
        <v>0</v>
      </c>
      <c r="X19" s="44">
        <f>ABS('P1dB CL'!V187-X$5)</f>
        <v>0</v>
      </c>
      <c r="Y19" s="44">
        <f>ABS('P1dB CL'!V243-Y$5)</f>
        <v>0</v>
      </c>
      <c r="Z19" s="44">
        <f>ABS('P1dB CL'!V299-Z$5)</f>
        <v>0</v>
      </c>
      <c r="AA19" s="44">
        <f>ABS('P1dB CL'!V355-AA$5)</f>
        <v>0</v>
      </c>
      <c r="AB19" s="20"/>
      <c r="AC19" s="44">
        <f>ABS('P1dB CL'!V410-0)</f>
        <v>0</v>
      </c>
      <c r="AD19" s="44">
        <f>ABS('P1dB CL'!V465-0)</f>
        <v>0</v>
      </c>
      <c r="AE19" s="44">
        <f>ABS('P1dB CL'!V520-0)</f>
        <v>0</v>
      </c>
      <c r="AF19" s="44">
        <f>ABS('P1dB CL'!V575-0)</f>
        <v>0</v>
      </c>
      <c r="AG19" s="44">
        <f>ABS('P1dB CL'!V630-0)</f>
        <v>0</v>
      </c>
      <c r="AH19" s="44">
        <f>ABS('P1dB CL'!V685-0)</f>
        <v>0</v>
      </c>
      <c r="AI19" s="20"/>
    </row>
    <row r="20" spans="2:35" x14ac:dyDescent="0.25">
      <c r="B20" s="77">
        <f>'P1dB CL'!E16</f>
        <v>0</v>
      </c>
      <c r="C20" s="20"/>
      <c r="D20" s="85">
        <f>ABS('P1dB CL'!C20-D$5)</f>
        <v>0</v>
      </c>
      <c r="E20" s="44">
        <f>ABS('P1dB CL'!C76-E$5)</f>
        <v>0</v>
      </c>
      <c r="F20" s="44">
        <f>ABS('P1dB CL'!C132-F$5)</f>
        <v>0</v>
      </c>
      <c r="G20" s="44">
        <f>ABS('P1dB CL'!C188-G$5)</f>
        <v>0</v>
      </c>
      <c r="H20" s="44">
        <f>ABS('P1dB CL'!C244-H$5)</f>
        <v>0</v>
      </c>
      <c r="I20" s="44">
        <f>ABS('P1dB CL'!C300-I$5)</f>
        <v>0</v>
      </c>
      <c r="J20" s="44">
        <f>ABS('P1dB CL'!C356-J$5)</f>
        <v>0</v>
      </c>
      <c r="K20" s="20"/>
      <c r="L20" s="44">
        <f>ABS('P1dB CL'!C411-L$5)</f>
        <v>0</v>
      </c>
      <c r="M20" s="44">
        <f>ABS('P1dB CL'!C466-M$5)</f>
        <v>0</v>
      </c>
      <c r="N20" s="44">
        <f>ABS('P1dB CL'!C521-N$5)</f>
        <v>0</v>
      </c>
      <c r="O20" s="44">
        <f>ABS('P1dB CL'!C576-O$5)</f>
        <v>0</v>
      </c>
      <c r="P20" s="44">
        <f>ABS('P1dB CL'!C631-P$5)</f>
        <v>0</v>
      </c>
      <c r="Q20" s="44">
        <f>ABS('P1dB CL'!C682-Q$5)</f>
        <v>0</v>
      </c>
      <c r="S20" s="77">
        <f>'P1dB CL'!E16</f>
        <v>0</v>
      </c>
      <c r="T20" s="20"/>
      <c r="U20" s="85">
        <f>ABS('P1dB CL'!V20-U$5)</f>
        <v>0</v>
      </c>
      <c r="V20" s="44">
        <f>ABS('P1dB CL'!V76-V$5)</f>
        <v>0</v>
      </c>
      <c r="W20" s="44">
        <f>ABS('P1dB CL'!V132-W$5)</f>
        <v>0</v>
      </c>
      <c r="X20" s="44">
        <f>ABS('P1dB CL'!V188-X$5)</f>
        <v>0</v>
      </c>
      <c r="Y20" s="44">
        <f>ABS('P1dB CL'!V244-Y$5)</f>
        <v>0</v>
      </c>
      <c r="Z20" s="44">
        <f>ABS('P1dB CL'!V300-Z$5)</f>
        <v>0</v>
      </c>
      <c r="AA20" s="44">
        <f>ABS('P1dB CL'!V356-AA$5)</f>
        <v>0</v>
      </c>
      <c r="AB20" s="20"/>
      <c r="AC20" s="44">
        <f>ABS('P1dB CL'!V411-0)</f>
        <v>0</v>
      </c>
      <c r="AD20" s="44">
        <f>ABS('P1dB CL'!V466-0)</f>
        <v>0</v>
      </c>
      <c r="AE20" s="44">
        <f>ABS('P1dB CL'!V521-0)</f>
        <v>0</v>
      </c>
      <c r="AF20" s="44">
        <f>ABS('P1dB CL'!V576-0)</f>
        <v>0</v>
      </c>
      <c r="AG20" s="44">
        <f>ABS('P1dB CL'!V631-0)</f>
        <v>0</v>
      </c>
      <c r="AH20" s="44">
        <f>ABS('P1dB CL'!V686-0)</f>
        <v>0</v>
      </c>
      <c r="AI20" s="20"/>
    </row>
    <row r="21" spans="2:35" x14ac:dyDescent="0.25">
      <c r="B21" s="77">
        <f>'P1dB CL'!E17</f>
        <v>0</v>
      </c>
      <c r="C21" s="20"/>
      <c r="D21" s="85">
        <f>ABS('P1dB CL'!C21-D$5)</f>
        <v>0</v>
      </c>
      <c r="E21" s="44">
        <f>ABS('P1dB CL'!C77-E$5)</f>
        <v>0</v>
      </c>
      <c r="F21" s="44">
        <f>ABS('P1dB CL'!C133-F$5)</f>
        <v>0</v>
      </c>
      <c r="G21" s="44">
        <f>ABS('P1dB CL'!C189-G$5)</f>
        <v>0</v>
      </c>
      <c r="H21" s="44">
        <f>ABS('P1dB CL'!C245-H$5)</f>
        <v>0</v>
      </c>
      <c r="I21" s="44">
        <f>ABS('P1dB CL'!C301-I$5)</f>
        <v>0</v>
      </c>
      <c r="J21" s="44">
        <f>ABS('P1dB CL'!C357-J$5)</f>
        <v>0</v>
      </c>
      <c r="K21" s="20"/>
      <c r="L21" s="44">
        <f>ABS('P1dB CL'!C412-L$5)</f>
        <v>0</v>
      </c>
      <c r="M21" s="44">
        <f>ABS('P1dB CL'!C467-M$5)</f>
        <v>0</v>
      </c>
      <c r="N21" s="44">
        <f>ABS('P1dB CL'!C522-N$5)</f>
        <v>0</v>
      </c>
      <c r="O21" s="44">
        <f>ABS('P1dB CL'!C577-O$5)</f>
        <v>0</v>
      </c>
      <c r="P21" s="44">
        <f>ABS('P1dB CL'!C632-P$5)</f>
        <v>0</v>
      </c>
      <c r="Q21" s="44">
        <f>ABS('P1dB CL'!C683-Q$5)</f>
        <v>0</v>
      </c>
      <c r="S21" s="77">
        <f>'P1dB CL'!E17</f>
        <v>0</v>
      </c>
      <c r="T21" s="20"/>
      <c r="U21" s="85">
        <f>ABS('P1dB CL'!V21-U$5)</f>
        <v>0</v>
      </c>
      <c r="V21" s="44">
        <f>ABS('P1dB CL'!V77-V$5)</f>
        <v>0</v>
      </c>
      <c r="W21" s="44">
        <f>ABS('P1dB CL'!V133-W$5)</f>
        <v>0</v>
      </c>
      <c r="X21" s="44">
        <f>ABS('P1dB CL'!V189-X$5)</f>
        <v>0</v>
      </c>
      <c r="Y21" s="44">
        <f>ABS('P1dB CL'!V245-Y$5)</f>
        <v>0</v>
      </c>
      <c r="Z21" s="44">
        <f>ABS('P1dB CL'!V301-Z$5)</f>
        <v>0</v>
      </c>
      <c r="AA21" s="44">
        <f>ABS('P1dB CL'!V357-AA$5)</f>
        <v>0</v>
      </c>
      <c r="AB21" s="20"/>
      <c r="AC21" s="44">
        <f>ABS('P1dB CL'!V412-0)</f>
        <v>0</v>
      </c>
      <c r="AD21" s="44">
        <f>ABS('P1dB CL'!V467-0)</f>
        <v>0</v>
      </c>
      <c r="AE21" s="44">
        <f>ABS('P1dB CL'!V522-0)</f>
        <v>0</v>
      </c>
      <c r="AF21" s="44">
        <f>ABS('P1dB CL'!V577-0)</f>
        <v>0</v>
      </c>
      <c r="AG21" s="44">
        <f>ABS('P1dB CL'!V632-0)</f>
        <v>0</v>
      </c>
      <c r="AH21" s="44">
        <f>ABS('P1dB CL'!V687-0)</f>
        <v>0</v>
      </c>
      <c r="AI21" s="20"/>
    </row>
    <row r="22" spans="2:35" x14ac:dyDescent="0.25">
      <c r="B22" s="77">
        <f>'P1dB CL'!E18</f>
        <v>0</v>
      </c>
      <c r="C22" s="20"/>
      <c r="D22" s="85">
        <f>ABS('P1dB CL'!C22-D$5)</f>
        <v>0</v>
      </c>
      <c r="E22" s="44">
        <f>ABS('P1dB CL'!C78-E$5)</f>
        <v>0</v>
      </c>
      <c r="F22" s="44">
        <f>ABS('P1dB CL'!C134-F$5)</f>
        <v>0</v>
      </c>
      <c r="G22" s="44">
        <f>ABS('P1dB CL'!C190-G$5)</f>
        <v>0</v>
      </c>
      <c r="H22" s="44">
        <f>ABS('P1dB CL'!C246-H$5)</f>
        <v>0</v>
      </c>
      <c r="I22" s="44">
        <f>ABS('P1dB CL'!C302-I$5)</f>
        <v>0</v>
      </c>
      <c r="J22" s="44">
        <f>ABS('P1dB CL'!C358-J$5)</f>
        <v>0</v>
      </c>
      <c r="K22" s="20"/>
      <c r="L22" s="44">
        <f>ABS('P1dB CL'!C413-L$5)</f>
        <v>0</v>
      </c>
      <c r="M22" s="44">
        <f>ABS('P1dB CL'!C468-M$5)</f>
        <v>0</v>
      </c>
      <c r="N22" s="44">
        <f>ABS('P1dB CL'!C523-N$5)</f>
        <v>0</v>
      </c>
      <c r="O22" s="44">
        <f>ABS('P1dB CL'!C578-O$5)</f>
        <v>0</v>
      </c>
      <c r="P22" s="44">
        <f>ABS('P1dB CL'!C633-P$5)</f>
        <v>0</v>
      </c>
      <c r="Q22" s="44">
        <f>ABS('P1dB CL'!C684-Q$5)</f>
        <v>0</v>
      </c>
      <c r="S22" s="77">
        <f>'P1dB CL'!E18</f>
        <v>0</v>
      </c>
      <c r="T22" s="20"/>
      <c r="U22" s="85">
        <f>ABS('P1dB CL'!V22-U$5)</f>
        <v>0</v>
      </c>
      <c r="V22" s="44">
        <f>ABS('P1dB CL'!V78-V$5)</f>
        <v>0</v>
      </c>
      <c r="W22" s="44">
        <f>ABS('P1dB CL'!V134-W$5)</f>
        <v>0</v>
      </c>
      <c r="X22" s="44">
        <f>ABS('P1dB CL'!V190-X$5)</f>
        <v>0</v>
      </c>
      <c r="Y22" s="44">
        <f>ABS('P1dB CL'!V246-Y$5)</f>
        <v>0</v>
      </c>
      <c r="Z22" s="44">
        <f>ABS('P1dB CL'!V302-Z$5)</f>
        <v>0</v>
      </c>
      <c r="AA22" s="44">
        <f>ABS('P1dB CL'!V358-AA$5)</f>
        <v>0</v>
      </c>
      <c r="AB22" s="20"/>
      <c r="AC22" s="44">
        <f>ABS('P1dB CL'!V413-0)</f>
        <v>0</v>
      </c>
      <c r="AD22" s="44">
        <f>ABS('P1dB CL'!V468-0)</f>
        <v>0</v>
      </c>
      <c r="AE22" s="44">
        <f>ABS('P1dB CL'!V523-0)</f>
        <v>0</v>
      </c>
      <c r="AF22" s="44">
        <f>ABS('P1dB CL'!V578-0)</f>
        <v>0</v>
      </c>
      <c r="AG22" s="44">
        <f>ABS('P1dB CL'!V633-0)</f>
        <v>0</v>
      </c>
      <c r="AH22" s="44">
        <f>ABS('P1dB CL'!V688-0)</f>
        <v>0</v>
      </c>
      <c r="AI22" s="20"/>
    </row>
    <row r="23" spans="2:35" x14ac:dyDescent="0.25">
      <c r="B23" s="77">
        <f>'P1dB CL'!E19</f>
        <v>0</v>
      </c>
      <c r="C23" s="20"/>
      <c r="D23" s="85">
        <f>ABS('P1dB CL'!C23-D$5)</f>
        <v>0</v>
      </c>
      <c r="E23" s="44">
        <f>ABS('P1dB CL'!C79-E$5)</f>
        <v>0</v>
      </c>
      <c r="F23" s="44">
        <f>ABS('P1dB CL'!C135-F$5)</f>
        <v>0</v>
      </c>
      <c r="G23" s="44">
        <f>ABS('P1dB CL'!C191-G$5)</f>
        <v>0</v>
      </c>
      <c r="H23" s="44">
        <f>ABS('P1dB CL'!C247-H$5)</f>
        <v>0</v>
      </c>
      <c r="I23" s="44">
        <f>ABS('P1dB CL'!C303-I$5)</f>
        <v>0</v>
      </c>
      <c r="J23" s="44">
        <f>ABS('P1dB CL'!C359-J$5)</f>
        <v>0</v>
      </c>
      <c r="K23" s="20"/>
      <c r="L23" s="44">
        <f>ABS('P1dB CL'!C414-L$5)</f>
        <v>0</v>
      </c>
      <c r="M23" s="44">
        <f>ABS('P1dB CL'!C469-M$5)</f>
        <v>0</v>
      </c>
      <c r="N23" s="44">
        <f>ABS('P1dB CL'!C524-N$5)</f>
        <v>0</v>
      </c>
      <c r="O23" s="44">
        <f>ABS('P1dB CL'!C579-O$5)</f>
        <v>0</v>
      </c>
      <c r="P23" s="44">
        <f>ABS('P1dB CL'!C634-P$5)</f>
        <v>0</v>
      </c>
      <c r="Q23" s="44">
        <f>ABS('P1dB CL'!C685-Q$5)</f>
        <v>0</v>
      </c>
      <c r="S23" s="77">
        <f>'P1dB CL'!E19</f>
        <v>0</v>
      </c>
      <c r="T23" s="20"/>
      <c r="U23" s="85">
        <f>ABS('P1dB CL'!V23-U$5)</f>
        <v>0</v>
      </c>
      <c r="V23" s="44">
        <f>ABS('P1dB CL'!V79-V$5)</f>
        <v>0</v>
      </c>
      <c r="W23" s="44">
        <f>ABS('P1dB CL'!V135-W$5)</f>
        <v>0</v>
      </c>
      <c r="X23" s="44">
        <f>ABS('P1dB CL'!V191-X$5)</f>
        <v>0</v>
      </c>
      <c r="Y23" s="44">
        <f>ABS('P1dB CL'!V247-Y$5)</f>
        <v>0</v>
      </c>
      <c r="Z23" s="44">
        <f>ABS('P1dB CL'!V303-Z$5)</f>
        <v>0</v>
      </c>
      <c r="AA23" s="44">
        <f>ABS('P1dB CL'!V359-AA$5)</f>
        <v>0</v>
      </c>
      <c r="AB23" s="20"/>
      <c r="AC23" s="44">
        <f>ABS('P1dB CL'!V414-0)</f>
        <v>0</v>
      </c>
      <c r="AD23" s="44">
        <f>ABS('P1dB CL'!V469-0)</f>
        <v>0</v>
      </c>
      <c r="AE23" s="44">
        <f>ABS('P1dB CL'!V524-0)</f>
        <v>0</v>
      </c>
      <c r="AF23" s="44">
        <f>ABS('P1dB CL'!V579-0)</f>
        <v>0</v>
      </c>
      <c r="AG23" s="44">
        <f>ABS('P1dB CL'!V634-0)</f>
        <v>0</v>
      </c>
      <c r="AH23" s="44">
        <f>ABS('P1dB CL'!V689-0)</f>
        <v>0</v>
      </c>
      <c r="AI23" s="20"/>
    </row>
    <row r="24" spans="2:35" x14ac:dyDescent="0.25">
      <c r="B24" s="77">
        <f>'P1dB CL'!E20</f>
        <v>0</v>
      </c>
      <c r="C24" s="20"/>
      <c r="D24" s="85">
        <f>ABS('P1dB CL'!C24-D$5)</f>
        <v>0</v>
      </c>
      <c r="E24" s="44">
        <f>ABS('P1dB CL'!C80-E$5)</f>
        <v>0</v>
      </c>
      <c r="F24" s="44">
        <f>ABS('P1dB CL'!C136-F$5)</f>
        <v>0</v>
      </c>
      <c r="G24" s="44">
        <f>ABS('P1dB CL'!C192-G$5)</f>
        <v>0</v>
      </c>
      <c r="H24" s="44">
        <f>ABS('P1dB CL'!C248-H$5)</f>
        <v>0</v>
      </c>
      <c r="I24" s="44">
        <f>ABS('P1dB CL'!C304-I$5)</f>
        <v>0</v>
      </c>
      <c r="J24" s="44">
        <f>ABS('P1dB CL'!C360-J$5)</f>
        <v>0</v>
      </c>
      <c r="K24" s="20"/>
      <c r="L24" s="44">
        <f>ABS('P1dB CL'!C415-L$5)</f>
        <v>0</v>
      </c>
      <c r="M24" s="44">
        <f>ABS('P1dB CL'!C470-M$5)</f>
        <v>0</v>
      </c>
      <c r="N24" s="44">
        <f>ABS('P1dB CL'!C525-N$5)</f>
        <v>0</v>
      </c>
      <c r="O24" s="44">
        <f>ABS('P1dB CL'!C580-O$5)</f>
        <v>0</v>
      </c>
      <c r="P24" s="44">
        <f>ABS('P1dB CL'!C635-P$5)</f>
        <v>0</v>
      </c>
      <c r="Q24" s="44">
        <f>ABS('P1dB CL'!C686-Q$5)</f>
        <v>0</v>
      </c>
      <c r="S24" s="77">
        <f>'P1dB CL'!E20</f>
        <v>0</v>
      </c>
      <c r="T24" s="20"/>
      <c r="U24" s="85">
        <f>ABS('P1dB CL'!V24-U$5)</f>
        <v>0</v>
      </c>
      <c r="V24" s="44">
        <f>ABS('P1dB CL'!V80-V$5)</f>
        <v>0</v>
      </c>
      <c r="W24" s="44">
        <f>ABS('P1dB CL'!V136-W$5)</f>
        <v>0</v>
      </c>
      <c r="X24" s="44">
        <f>ABS('P1dB CL'!V192-X$5)</f>
        <v>0</v>
      </c>
      <c r="Y24" s="44">
        <f>ABS('P1dB CL'!V248-Y$5)</f>
        <v>0</v>
      </c>
      <c r="Z24" s="44">
        <f>ABS('P1dB CL'!V304-Z$5)</f>
        <v>0</v>
      </c>
      <c r="AA24" s="44">
        <f>ABS('P1dB CL'!V360-AA$5)</f>
        <v>0</v>
      </c>
      <c r="AB24" s="20"/>
      <c r="AC24" s="44">
        <f>ABS('P1dB CL'!V415-0)</f>
        <v>0</v>
      </c>
      <c r="AD24" s="44">
        <f>ABS('P1dB CL'!V470-0)</f>
        <v>0</v>
      </c>
      <c r="AE24" s="44">
        <f>ABS('P1dB CL'!V525-0)</f>
        <v>0</v>
      </c>
      <c r="AF24" s="44">
        <f>ABS('P1dB CL'!V580-0)</f>
        <v>0</v>
      </c>
      <c r="AG24" s="44">
        <f>ABS('P1dB CL'!V635-0)</f>
        <v>0</v>
      </c>
      <c r="AH24" s="44">
        <f>ABS('P1dB CL'!V690-0)</f>
        <v>0</v>
      </c>
      <c r="AI24" s="20"/>
    </row>
    <row r="25" spans="2:35" x14ac:dyDescent="0.25">
      <c r="B25" s="77">
        <f>'P1dB CL'!E21</f>
        <v>0</v>
      </c>
      <c r="C25" s="20"/>
      <c r="D25" s="85">
        <f>ABS('P1dB CL'!C25-D$5)</f>
        <v>0</v>
      </c>
      <c r="E25" s="44">
        <f>ABS('P1dB CL'!C81-E$5)</f>
        <v>0</v>
      </c>
      <c r="F25" s="44">
        <f>ABS('P1dB CL'!C137-F$5)</f>
        <v>0</v>
      </c>
      <c r="G25" s="44">
        <f>ABS('P1dB CL'!C193-G$5)</f>
        <v>0</v>
      </c>
      <c r="H25" s="44">
        <f>ABS('P1dB CL'!C249-H$5)</f>
        <v>0</v>
      </c>
      <c r="I25" s="44">
        <f>ABS('P1dB CL'!C305-I$5)</f>
        <v>0</v>
      </c>
      <c r="J25" s="44">
        <f>ABS('P1dB CL'!C361-J$5)</f>
        <v>0</v>
      </c>
      <c r="K25" s="20"/>
      <c r="L25" s="44">
        <f>ABS('P1dB CL'!C416-L$5)</f>
        <v>0</v>
      </c>
      <c r="M25" s="44">
        <f>ABS('P1dB CL'!C471-M$5)</f>
        <v>0</v>
      </c>
      <c r="N25" s="44">
        <f>ABS('P1dB CL'!C526-N$5)</f>
        <v>0</v>
      </c>
      <c r="O25" s="44">
        <f>ABS('P1dB CL'!C581-O$5)</f>
        <v>0</v>
      </c>
      <c r="P25" s="44">
        <f>ABS('P1dB CL'!C636-P$5)</f>
        <v>0</v>
      </c>
      <c r="Q25" s="44">
        <f>ABS('P1dB CL'!C687-Q$5)</f>
        <v>0</v>
      </c>
      <c r="S25" s="77">
        <f>'P1dB CL'!E21</f>
        <v>0</v>
      </c>
      <c r="T25" s="20"/>
      <c r="U25" s="85">
        <f>ABS('P1dB CL'!V25-U$5)</f>
        <v>0</v>
      </c>
      <c r="V25" s="44">
        <f>ABS('P1dB CL'!V81-V$5)</f>
        <v>0</v>
      </c>
      <c r="W25" s="44">
        <f>ABS('P1dB CL'!V137-W$5)</f>
        <v>0</v>
      </c>
      <c r="X25" s="44">
        <f>ABS('P1dB CL'!V193-X$5)</f>
        <v>0</v>
      </c>
      <c r="Y25" s="44">
        <f>ABS('P1dB CL'!V249-Y$5)</f>
        <v>0</v>
      </c>
      <c r="Z25" s="44">
        <f>ABS('P1dB CL'!V305-Z$5)</f>
        <v>0</v>
      </c>
      <c r="AA25" s="44">
        <f>ABS('P1dB CL'!V361-AA$5)</f>
        <v>0</v>
      </c>
      <c r="AB25" s="20"/>
      <c r="AC25" s="44">
        <f>ABS('P1dB CL'!V416-0)</f>
        <v>0</v>
      </c>
      <c r="AD25" s="44">
        <f>ABS('P1dB CL'!V471-0)</f>
        <v>0</v>
      </c>
      <c r="AE25" s="44">
        <f>ABS('P1dB CL'!V526-0)</f>
        <v>0</v>
      </c>
      <c r="AF25" s="44">
        <f>ABS('P1dB CL'!V581-0)</f>
        <v>0</v>
      </c>
      <c r="AG25" s="44">
        <f>ABS('P1dB CL'!V636-0)</f>
        <v>0</v>
      </c>
      <c r="AH25" s="44">
        <f>ABS('P1dB CL'!V691-0)</f>
        <v>0</v>
      </c>
      <c r="AI25" s="20"/>
    </row>
    <row r="26" spans="2:35" x14ac:dyDescent="0.25">
      <c r="B26" s="77">
        <f>'P1dB CL'!E22</f>
        <v>0</v>
      </c>
      <c r="C26" s="20"/>
      <c r="D26" s="85">
        <f>ABS('P1dB CL'!C26-D$5)</f>
        <v>0</v>
      </c>
      <c r="E26" s="44">
        <f>ABS('P1dB CL'!C82-E$5)</f>
        <v>0</v>
      </c>
      <c r="F26" s="44">
        <f>ABS('P1dB CL'!C138-F$5)</f>
        <v>0</v>
      </c>
      <c r="G26" s="44">
        <f>ABS('P1dB CL'!C194-G$5)</f>
        <v>0</v>
      </c>
      <c r="H26" s="44">
        <f>ABS('P1dB CL'!C250-H$5)</f>
        <v>0</v>
      </c>
      <c r="I26" s="44">
        <f>ABS('P1dB CL'!C306-I$5)</f>
        <v>0</v>
      </c>
      <c r="J26" s="44">
        <f>ABS('P1dB CL'!C362-J$5)</f>
        <v>0</v>
      </c>
      <c r="K26" s="20"/>
      <c r="L26" s="44">
        <f>ABS('P1dB CL'!C417-L$5)</f>
        <v>0</v>
      </c>
      <c r="M26" s="44">
        <f>ABS('P1dB CL'!C472-M$5)</f>
        <v>0</v>
      </c>
      <c r="N26" s="44">
        <f>ABS('P1dB CL'!C527-N$5)</f>
        <v>0</v>
      </c>
      <c r="O26" s="44">
        <f>ABS('P1dB CL'!C582-O$5)</f>
        <v>0</v>
      </c>
      <c r="P26" s="44">
        <f>ABS('P1dB CL'!C637-P$5)</f>
        <v>0</v>
      </c>
      <c r="Q26" s="44">
        <f>ABS('P1dB CL'!C688-Q$5)</f>
        <v>0</v>
      </c>
      <c r="S26" s="77">
        <f>'P1dB CL'!E22</f>
        <v>0</v>
      </c>
      <c r="T26" s="20"/>
      <c r="U26" s="85">
        <f>ABS('P1dB CL'!V26-U$5)</f>
        <v>0</v>
      </c>
      <c r="V26" s="44">
        <f>ABS('P1dB CL'!V82-V$5)</f>
        <v>0</v>
      </c>
      <c r="W26" s="44">
        <f>ABS('P1dB CL'!V138-W$5)</f>
        <v>0</v>
      </c>
      <c r="X26" s="44">
        <f>ABS('P1dB CL'!V194-X$5)</f>
        <v>0</v>
      </c>
      <c r="Y26" s="44">
        <f>ABS('P1dB CL'!V250-Y$5)</f>
        <v>0</v>
      </c>
      <c r="Z26" s="44">
        <f>ABS('P1dB CL'!V306-Z$5)</f>
        <v>0</v>
      </c>
      <c r="AA26" s="44">
        <f>ABS('P1dB CL'!V362-AA$5)</f>
        <v>0</v>
      </c>
      <c r="AB26" s="20"/>
      <c r="AC26" s="44">
        <f>ABS('P1dB CL'!V417-0)</f>
        <v>0</v>
      </c>
      <c r="AD26" s="44">
        <f>ABS('P1dB CL'!V472-0)</f>
        <v>0</v>
      </c>
      <c r="AE26" s="44">
        <f>ABS('P1dB CL'!V527-0)</f>
        <v>0</v>
      </c>
      <c r="AF26" s="44">
        <f>ABS('P1dB CL'!V582-0)</f>
        <v>0</v>
      </c>
      <c r="AG26" s="44">
        <f>ABS('P1dB CL'!V637-0)</f>
        <v>0</v>
      </c>
      <c r="AH26" s="44">
        <f>ABS('P1dB CL'!V692-0)</f>
        <v>0</v>
      </c>
      <c r="AI26" s="20"/>
    </row>
    <row r="27" spans="2:35" x14ac:dyDescent="0.25">
      <c r="B27" s="77">
        <f>'P1dB CL'!E23</f>
        <v>0</v>
      </c>
      <c r="C27" s="20"/>
      <c r="D27" s="85">
        <f>ABS('P1dB CL'!C27-D$5)</f>
        <v>0</v>
      </c>
      <c r="E27" s="44">
        <f>ABS('P1dB CL'!C83-E$5)</f>
        <v>0</v>
      </c>
      <c r="F27" s="44">
        <f>ABS('P1dB CL'!C139-F$5)</f>
        <v>0</v>
      </c>
      <c r="G27" s="44">
        <f>ABS('P1dB CL'!C195-G$5)</f>
        <v>0</v>
      </c>
      <c r="H27" s="44">
        <f>ABS('P1dB CL'!C251-H$5)</f>
        <v>0</v>
      </c>
      <c r="I27" s="44">
        <f>ABS('P1dB CL'!C307-I$5)</f>
        <v>0</v>
      </c>
      <c r="J27" s="44">
        <f>ABS('P1dB CL'!C363-J$5)</f>
        <v>0</v>
      </c>
      <c r="K27" s="20"/>
      <c r="L27" s="44">
        <f>ABS('P1dB CL'!C418-L$5)</f>
        <v>0</v>
      </c>
      <c r="M27" s="44">
        <f>ABS('P1dB CL'!C473-M$5)</f>
        <v>0</v>
      </c>
      <c r="N27" s="44">
        <f>ABS('P1dB CL'!C528-N$5)</f>
        <v>0</v>
      </c>
      <c r="O27" s="44">
        <f>ABS('P1dB CL'!C583-O$5)</f>
        <v>0</v>
      </c>
      <c r="P27" s="44">
        <f>ABS('P1dB CL'!C638-P$5)</f>
        <v>0</v>
      </c>
      <c r="Q27" s="44">
        <f>ABS('P1dB CL'!C689-Q$5)</f>
        <v>0</v>
      </c>
      <c r="S27" s="77">
        <f>'P1dB CL'!E23</f>
        <v>0</v>
      </c>
      <c r="T27" s="20"/>
      <c r="U27" s="85">
        <f>ABS('P1dB CL'!V27-U$5)</f>
        <v>0</v>
      </c>
      <c r="V27" s="44">
        <f>ABS('P1dB CL'!V83-V$5)</f>
        <v>0</v>
      </c>
      <c r="W27" s="44">
        <f>ABS('P1dB CL'!V139-W$5)</f>
        <v>0</v>
      </c>
      <c r="X27" s="44">
        <f>ABS('P1dB CL'!V195-X$5)</f>
        <v>0</v>
      </c>
      <c r="Y27" s="44">
        <f>ABS('P1dB CL'!V251-Y$5)</f>
        <v>0</v>
      </c>
      <c r="Z27" s="44">
        <f>ABS('P1dB CL'!V307-Z$5)</f>
        <v>0</v>
      </c>
      <c r="AA27" s="44">
        <f>ABS('P1dB CL'!V363-AA$5)</f>
        <v>0</v>
      </c>
      <c r="AB27" s="20"/>
      <c r="AC27" s="44">
        <f>ABS('P1dB CL'!V418-0)</f>
        <v>0</v>
      </c>
      <c r="AD27" s="44">
        <f>ABS('P1dB CL'!V473-0)</f>
        <v>0</v>
      </c>
      <c r="AE27" s="44">
        <f>ABS('P1dB CL'!V528-0)</f>
        <v>0</v>
      </c>
      <c r="AF27" s="44">
        <f>ABS('P1dB CL'!V583-0)</f>
        <v>0</v>
      </c>
      <c r="AG27" s="44">
        <f>ABS('P1dB CL'!V638-0)</f>
        <v>0</v>
      </c>
      <c r="AH27" s="44">
        <f>ABS('P1dB CL'!V693-0)</f>
        <v>0</v>
      </c>
      <c r="AI27" s="20"/>
    </row>
    <row r="28" spans="2:35" x14ac:dyDescent="0.25">
      <c r="B28" s="77">
        <f>'P1dB CL'!E24</f>
        <v>0</v>
      </c>
      <c r="C28" s="20"/>
      <c r="D28" s="85">
        <f>ABS('P1dB CL'!C28-D$5)</f>
        <v>0</v>
      </c>
      <c r="E28" s="44">
        <f>ABS('P1dB CL'!C84-E$5)</f>
        <v>0</v>
      </c>
      <c r="F28" s="44">
        <f>ABS('P1dB CL'!C140-F$5)</f>
        <v>0</v>
      </c>
      <c r="G28" s="44">
        <f>ABS('P1dB CL'!C196-G$5)</f>
        <v>0</v>
      </c>
      <c r="H28" s="44">
        <f>ABS('P1dB CL'!C252-H$5)</f>
        <v>0</v>
      </c>
      <c r="I28" s="44">
        <f>ABS('P1dB CL'!C308-I$5)</f>
        <v>0</v>
      </c>
      <c r="J28" s="44">
        <f>ABS('P1dB CL'!C364-J$5)</f>
        <v>0</v>
      </c>
      <c r="K28" s="20"/>
      <c r="L28" s="44">
        <f>ABS('P1dB CL'!C419-L$5)</f>
        <v>0</v>
      </c>
      <c r="M28" s="44">
        <f>ABS('P1dB CL'!C474-M$5)</f>
        <v>0</v>
      </c>
      <c r="N28" s="44">
        <f>ABS('P1dB CL'!C529-N$5)</f>
        <v>0</v>
      </c>
      <c r="O28" s="44">
        <f>ABS('P1dB CL'!C584-O$5)</f>
        <v>0</v>
      </c>
      <c r="P28" s="44">
        <f>ABS('P1dB CL'!C639-P$5)</f>
        <v>0</v>
      </c>
      <c r="Q28" s="44">
        <f>ABS('P1dB CL'!C690-Q$5)</f>
        <v>0</v>
      </c>
      <c r="S28" s="77">
        <f>'P1dB CL'!E24</f>
        <v>0</v>
      </c>
      <c r="T28" s="20"/>
      <c r="U28" s="85">
        <f>ABS('P1dB CL'!V28-U$5)</f>
        <v>0</v>
      </c>
      <c r="V28" s="44">
        <f>ABS('P1dB CL'!V84-V$5)</f>
        <v>0</v>
      </c>
      <c r="W28" s="44">
        <f>ABS('P1dB CL'!V140-W$5)</f>
        <v>0</v>
      </c>
      <c r="X28" s="44">
        <f>ABS('P1dB CL'!V196-X$5)</f>
        <v>0</v>
      </c>
      <c r="Y28" s="44">
        <f>ABS('P1dB CL'!V252-Y$5)</f>
        <v>0</v>
      </c>
      <c r="Z28" s="44">
        <f>ABS('P1dB CL'!V308-Z$5)</f>
        <v>0</v>
      </c>
      <c r="AA28" s="44">
        <f>ABS('P1dB CL'!V364-AA$5)</f>
        <v>0</v>
      </c>
      <c r="AB28" s="20"/>
      <c r="AC28" s="44">
        <f>ABS('P1dB CL'!V419-0)</f>
        <v>0</v>
      </c>
      <c r="AD28" s="44">
        <f>ABS('P1dB CL'!V474-0)</f>
        <v>0</v>
      </c>
      <c r="AE28" s="44">
        <f>ABS('P1dB CL'!V529-0)</f>
        <v>0</v>
      </c>
      <c r="AF28" s="44">
        <f>ABS('P1dB CL'!V584-0)</f>
        <v>0</v>
      </c>
      <c r="AG28" s="44">
        <f>ABS('P1dB CL'!V639-0)</f>
        <v>0</v>
      </c>
      <c r="AH28" s="44">
        <f>ABS('P1dB CL'!V694-0)</f>
        <v>0</v>
      </c>
      <c r="AI28" s="20"/>
    </row>
    <row r="29" spans="2:35" x14ac:dyDescent="0.25">
      <c r="B29" s="77">
        <f>'P1dB CL'!E25</f>
        <v>0</v>
      </c>
      <c r="C29" s="20"/>
      <c r="D29" s="85">
        <f>ABS('P1dB CL'!C29-D$5)</f>
        <v>0</v>
      </c>
      <c r="E29" s="44">
        <f>ABS('P1dB CL'!C85-E$5)</f>
        <v>0</v>
      </c>
      <c r="F29" s="44">
        <f>ABS('P1dB CL'!C141-F$5)</f>
        <v>0</v>
      </c>
      <c r="G29" s="44">
        <f>ABS('P1dB CL'!C197-G$5)</f>
        <v>0</v>
      </c>
      <c r="H29" s="44">
        <f>ABS('P1dB CL'!C253-H$5)</f>
        <v>0</v>
      </c>
      <c r="I29" s="44">
        <f>ABS('P1dB CL'!C309-I$5)</f>
        <v>0</v>
      </c>
      <c r="J29" s="44">
        <f>ABS('P1dB CL'!C365-J$5)</f>
        <v>0</v>
      </c>
      <c r="K29" s="20"/>
      <c r="L29" s="44">
        <f>ABS('P1dB CL'!C420-L$5)</f>
        <v>0</v>
      </c>
      <c r="M29" s="44">
        <f>ABS('P1dB CL'!C475-M$5)</f>
        <v>0</v>
      </c>
      <c r="N29" s="44">
        <f>ABS('P1dB CL'!C530-N$5)</f>
        <v>0</v>
      </c>
      <c r="O29" s="44">
        <f>ABS('P1dB CL'!C585-O$5)</f>
        <v>0</v>
      </c>
      <c r="P29" s="44">
        <f>ABS('P1dB CL'!C640-P$5)</f>
        <v>0</v>
      </c>
      <c r="Q29" s="44">
        <f>ABS('P1dB CL'!C691-Q$5)</f>
        <v>0</v>
      </c>
      <c r="S29" s="77">
        <f>'P1dB CL'!E25</f>
        <v>0</v>
      </c>
      <c r="T29" s="20"/>
      <c r="U29" s="85">
        <f>ABS('P1dB CL'!V29-U$5)</f>
        <v>0</v>
      </c>
      <c r="V29" s="44">
        <f>ABS('P1dB CL'!V85-V$5)</f>
        <v>0</v>
      </c>
      <c r="W29" s="44">
        <f>ABS('P1dB CL'!V141-W$5)</f>
        <v>0</v>
      </c>
      <c r="X29" s="44">
        <f>ABS('P1dB CL'!V197-X$5)</f>
        <v>0</v>
      </c>
      <c r="Y29" s="44">
        <f>ABS('P1dB CL'!V253-Y$5)</f>
        <v>0</v>
      </c>
      <c r="Z29" s="44">
        <f>ABS('P1dB CL'!V309-Z$5)</f>
        <v>0</v>
      </c>
      <c r="AA29" s="44">
        <f>ABS('P1dB CL'!V365-AA$5)</f>
        <v>0</v>
      </c>
      <c r="AB29" s="20"/>
      <c r="AC29" s="44">
        <f>ABS('P1dB CL'!V420-0)</f>
        <v>0</v>
      </c>
      <c r="AD29" s="44">
        <f>ABS('P1dB CL'!V475-0)</f>
        <v>0</v>
      </c>
      <c r="AE29" s="44">
        <f>ABS('P1dB CL'!V530-0)</f>
        <v>0</v>
      </c>
      <c r="AF29" s="44">
        <f>ABS('P1dB CL'!V585-0)</f>
        <v>0</v>
      </c>
      <c r="AG29" s="44">
        <f>ABS('P1dB CL'!V640-0)</f>
        <v>0</v>
      </c>
      <c r="AH29" s="44">
        <f>ABS('P1dB CL'!V695-0)</f>
        <v>0</v>
      </c>
      <c r="AI29" s="20"/>
    </row>
    <row r="30" spans="2:35" x14ac:dyDescent="0.25">
      <c r="B30" s="77">
        <f>'P1dB CL'!E26</f>
        <v>0</v>
      </c>
      <c r="C30" s="20"/>
      <c r="D30" s="85">
        <f>ABS('P1dB CL'!C30-D$5)</f>
        <v>0</v>
      </c>
      <c r="E30" s="44">
        <f>ABS('P1dB CL'!C86-E$5)</f>
        <v>0</v>
      </c>
      <c r="F30" s="44">
        <f>ABS('P1dB CL'!C142-F$5)</f>
        <v>0</v>
      </c>
      <c r="G30" s="44">
        <f>ABS('P1dB CL'!C198-G$5)</f>
        <v>0</v>
      </c>
      <c r="H30" s="44">
        <f>ABS('P1dB CL'!C254-H$5)</f>
        <v>0</v>
      </c>
      <c r="I30" s="44">
        <f>ABS('P1dB CL'!C310-I$5)</f>
        <v>0</v>
      </c>
      <c r="J30" s="44">
        <f>ABS('P1dB CL'!C366-J$5)</f>
        <v>0</v>
      </c>
      <c r="K30" s="20"/>
      <c r="L30" s="44">
        <f>ABS('P1dB CL'!C421-L$5)</f>
        <v>0</v>
      </c>
      <c r="M30" s="44">
        <f>ABS('P1dB CL'!C476-M$5)</f>
        <v>0</v>
      </c>
      <c r="N30" s="44">
        <f>ABS('P1dB CL'!C531-N$5)</f>
        <v>0</v>
      </c>
      <c r="O30" s="44">
        <f>ABS('P1dB CL'!C586-O$5)</f>
        <v>0</v>
      </c>
      <c r="P30" s="44">
        <f>ABS('P1dB CL'!C641-P$5)</f>
        <v>0</v>
      </c>
      <c r="Q30" s="44">
        <f>ABS('P1dB CL'!C692-Q$5)</f>
        <v>0</v>
      </c>
      <c r="S30" s="77">
        <f>'P1dB CL'!E26</f>
        <v>0</v>
      </c>
      <c r="T30" s="20"/>
      <c r="U30" s="85">
        <f>ABS('P1dB CL'!V30-U$5)</f>
        <v>0</v>
      </c>
      <c r="V30" s="44">
        <f>ABS('P1dB CL'!V86-V$5)</f>
        <v>0</v>
      </c>
      <c r="W30" s="44">
        <f>ABS('P1dB CL'!V142-W$5)</f>
        <v>0</v>
      </c>
      <c r="X30" s="44">
        <f>ABS('P1dB CL'!V198-X$5)</f>
        <v>0</v>
      </c>
      <c r="Y30" s="44">
        <f>ABS('P1dB CL'!V254-Y$5)</f>
        <v>0</v>
      </c>
      <c r="Z30" s="44">
        <f>ABS('P1dB CL'!V310-Z$5)</f>
        <v>0</v>
      </c>
      <c r="AA30" s="44">
        <f>ABS('P1dB CL'!V366-AA$5)</f>
        <v>0</v>
      </c>
      <c r="AB30" s="20"/>
      <c r="AC30" s="44">
        <f>ABS('P1dB CL'!V421-0)</f>
        <v>0</v>
      </c>
      <c r="AD30" s="44">
        <f>ABS('P1dB CL'!V476-0)</f>
        <v>0</v>
      </c>
      <c r="AE30" s="44">
        <f>ABS('P1dB CL'!V531-0)</f>
        <v>0</v>
      </c>
      <c r="AF30" s="44">
        <f>ABS('P1dB CL'!V586-0)</f>
        <v>0</v>
      </c>
      <c r="AG30" s="44">
        <f>ABS('P1dB CL'!V641-0)</f>
        <v>0</v>
      </c>
      <c r="AH30" s="44">
        <f>ABS('P1dB CL'!V696-0)</f>
        <v>0</v>
      </c>
      <c r="AI30" s="20"/>
    </row>
    <row r="31" spans="2:35" x14ac:dyDescent="0.25">
      <c r="B31" s="77">
        <f>'P1dB CL'!E27</f>
        <v>0</v>
      </c>
      <c r="C31" s="20"/>
      <c r="D31" s="85">
        <f>ABS('P1dB CL'!C31-D$5)</f>
        <v>0</v>
      </c>
      <c r="E31" s="44">
        <f>ABS('P1dB CL'!C87-E$5)</f>
        <v>0</v>
      </c>
      <c r="F31" s="44">
        <f>ABS('P1dB CL'!C143-F$5)</f>
        <v>0</v>
      </c>
      <c r="G31" s="44">
        <f>ABS('P1dB CL'!C199-G$5)</f>
        <v>0</v>
      </c>
      <c r="H31" s="44">
        <f>ABS('P1dB CL'!C255-H$5)</f>
        <v>0</v>
      </c>
      <c r="I31" s="44">
        <f>ABS('P1dB CL'!C311-I$5)</f>
        <v>0</v>
      </c>
      <c r="J31" s="44">
        <f>ABS('P1dB CL'!C367-J$5)</f>
        <v>0</v>
      </c>
      <c r="K31" s="20"/>
      <c r="L31" s="44">
        <f>ABS('P1dB CL'!C422-L$5)</f>
        <v>0</v>
      </c>
      <c r="M31" s="44">
        <f>ABS('P1dB CL'!C477-M$5)</f>
        <v>0</v>
      </c>
      <c r="N31" s="44">
        <f>ABS('P1dB CL'!C532-N$5)</f>
        <v>0</v>
      </c>
      <c r="O31" s="44">
        <f>ABS('P1dB CL'!C587-O$5)</f>
        <v>0</v>
      </c>
      <c r="P31" s="44">
        <f>ABS('P1dB CL'!C642-P$5)</f>
        <v>0</v>
      </c>
      <c r="Q31" s="44">
        <f>ABS('P1dB CL'!C693-Q$5)</f>
        <v>0</v>
      </c>
      <c r="S31" s="77">
        <f>'P1dB CL'!E27</f>
        <v>0</v>
      </c>
      <c r="T31" s="20"/>
      <c r="U31" s="85">
        <f>ABS('P1dB CL'!V31-U$5)</f>
        <v>0</v>
      </c>
      <c r="V31" s="44">
        <f>ABS('P1dB CL'!V87-V$5)</f>
        <v>0</v>
      </c>
      <c r="W31" s="44">
        <f>ABS('P1dB CL'!V143-W$5)</f>
        <v>0</v>
      </c>
      <c r="X31" s="44">
        <f>ABS('P1dB CL'!V199-X$5)</f>
        <v>0</v>
      </c>
      <c r="Y31" s="44">
        <f>ABS('P1dB CL'!V255-Y$5)</f>
        <v>0</v>
      </c>
      <c r="Z31" s="44">
        <f>ABS('P1dB CL'!V311-Z$5)</f>
        <v>0</v>
      </c>
      <c r="AA31" s="44">
        <f>ABS('P1dB CL'!V367-AA$5)</f>
        <v>0</v>
      </c>
      <c r="AB31" s="20"/>
      <c r="AC31" s="44">
        <f>ABS('P1dB CL'!V422-0)</f>
        <v>0</v>
      </c>
      <c r="AD31" s="44">
        <f>ABS('P1dB CL'!V477-0)</f>
        <v>0</v>
      </c>
      <c r="AE31" s="44">
        <f>ABS('P1dB CL'!V532-0)</f>
        <v>0</v>
      </c>
      <c r="AF31" s="44">
        <f>ABS('P1dB CL'!V587-0)</f>
        <v>0</v>
      </c>
      <c r="AG31" s="44">
        <f>ABS('P1dB CL'!V642-0)</f>
        <v>0</v>
      </c>
      <c r="AH31" s="44">
        <f>ABS('P1dB CL'!V697-0)</f>
        <v>0</v>
      </c>
      <c r="AI31" s="20"/>
    </row>
    <row r="32" spans="2:35" x14ac:dyDescent="0.25">
      <c r="B32" s="77">
        <f>'P1dB CL'!E28</f>
        <v>0</v>
      </c>
      <c r="C32" s="20"/>
      <c r="D32" s="85">
        <f>ABS('P1dB CL'!C32-D$5)</f>
        <v>0</v>
      </c>
      <c r="E32" s="44">
        <f>ABS('P1dB CL'!C88-E$5)</f>
        <v>0</v>
      </c>
      <c r="F32" s="44">
        <f>ABS('P1dB CL'!C144-F$5)</f>
        <v>0</v>
      </c>
      <c r="G32" s="44">
        <f>ABS('P1dB CL'!C200-G$5)</f>
        <v>0</v>
      </c>
      <c r="H32" s="44">
        <f>ABS('P1dB CL'!C256-H$5)</f>
        <v>0</v>
      </c>
      <c r="I32" s="44">
        <f>ABS('P1dB CL'!C312-I$5)</f>
        <v>0</v>
      </c>
      <c r="J32" s="44">
        <f>ABS('P1dB CL'!C368-J$5)</f>
        <v>0</v>
      </c>
      <c r="K32" s="20"/>
      <c r="L32" s="44">
        <f>ABS('P1dB CL'!C423-L$5)</f>
        <v>0</v>
      </c>
      <c r="M32" s="44">
        <f>ABS('P1dB CL'!C478-M$5)</f>
        <v>0</v>
      </c>
      <c r="N32" s="44">
        <f>ABS('P1dB CL'!C533-N$5)</f>
        <v>0</v>
      </c>
      <c r="O32" s="44">
        <f>ABS('P1dB CL'!C588-O$5)</f>
        <v>0</v>
      </c>
      <c r="P32" s="44">
        <f>ABS('P1dB CL'!C643-P$5)</f>
        <v>0</v>
      </c>
      <c r="Q32" s="44">
        <f>ABS('P1dB CL'!C694-Q$5)</f>
        <v>0</v>
      </c>
      <c r="S32" s="77">
        <f>'P1dB CL'!E28</f>
        <v>0</v>
      </c>
      <c r="T32" s="20"/>
      <c r="U32" s="85">
        <f>ABS('P1dB CL'!V32-U$5)</f>
        <v>0</v>
      </c>
      <c r="V32" s="44">
        <f>ABS('P1dB CL'!V88-V$5)</f>
        <v>0</v>
      </c>
      <c r="W32" s="44">
        <f>ABS('P1dB CL'!V144-W$5)</f>
        <v>0</v>
      </c>
      <c r="X32" s="44">
        <f>ABS('P1dB CL'!V200-X$5)</f>
        <v>0</v>
      </c>
      <c r="Y32" s="44">
        <f>ABS('P1dB CL'!V256-Y$5)</f>
        <v>0</v>
      </c>
      <c r="Z32" s="44">
        <f>ABS('P1dB CL'!V312-Z$5)</f>
        <v>0</v>
      </c>
      <c r="AA32" s="44">
        <f>ABS('P1dB CL'!V368-AA$5)</f>
        <v>0</v>
      </c>
      <c r="AB32" s="20"/>
      <c r="AC32" s="44">
        <f>ABS('P1dB CL'!V423-0)</f>
        <v>0</v>
      </c>
      <c r="AD32" s="44">
        <f>ABS('P1dB CL'!V478-0)</f>
        <v>0</v>
      </c>
      <c r="AE32" s="44">
        <f>ABS('P1dB CL'!V533-0)</f>
        <v>0</v>
      </c>
      <c r="AF32" s="44">
        <f>ABS('P1dB CL'!V588-0)</f>
        <v>0</v>
      </c>
      <c r="AG32" s="44">
        <f>ABS('P1dB CL'!V643-0)</f>
        <v>0</v>
      </c>
      <c r="AH32" s="44">
        <f>ABS('P1dB CL'!V698-0)</f>
        <v>0</v>
      </c>
      <c r="AI32" s="20"/>
    </row>
    <row r="33" spans="2:35" x14ac:dyDescent="0.25">
      <c r="B33" s="77">
        <f>'P1dB CL'!E29</f>
        <v>0</v>
      </c>
      <c r="C33" s="20"/>
      <c r="D33" s="85">
        <f>ABS('P1dB CL'!C33-D$5)</f>
        <v>0</v>
      </c>
      <c r="E33" s="44">
        <f>ABS('P1dB CL'!C89-E$5)</f>
        <v>0</v>
      </c>
      <c r="F33" s="44">
        <f>ABS('P1dB CL'!C145-F$5)</f>
        <v>0</v>
      </c>
      <c r="G33" s="44">
        <f>ABS('P1dB CL'!C201-G$5)</f>
        <v>0</v>
      </c>
      <c r="H33" s="44">
        <f>ABS('P1dB CL'!C257-H$5)</f>
        <v>0</v>
      </c>
      <c r="I33" s="44">
        <f>ABS('P1dB CL'!C313-I$5)</f>
        <v>0</v>
      </c>
      <c r="J33" s="44">
        <f>ABS('P1dB CL'!C369-J$5)</f>
        <v>0</v>
      </c>
      <c r="K33" s="20"/>
      <c r="L33" s="44">
        <f>ABS('P1dB CL'!C424-L$5)</f>
        <v>0</v>
      </c>
      <c r="M33" s="44">
        <f>ABS('P1dB CL'!C479-M$5)</f>
        <v>0</v>
      </c>
      <c r="N33" s="44">
        <f>ABS('P1dB CL'!C534-N$5)</f>
        <v>0</v>
      </c>
      <c r="O33" s="44">
        <f>ABS('P1dB CL'!C589-O$5)</f>
        <v>0</v>
      </c>
      <c r="P33" s="44">
        <f>ABS('P1dB CL'!C644-P$5)</f>
        <v>0</v>
      </c>
      <c r="Q33" s="44">
        <f>ABS('P1dB CL'!C695-Q$5)</f>
        <v>0</v>
      </c>
      <c r="S33" s="77">
        <f>'P1dB CL'!E29</f>
        <v>0</v>
      </c>
      <c r="T33" s="20"/>
      <c r="U33" s="85">
        <f>ABS('P1dB CL'!V33-U$5)</f>
        <v>0</v>
      </c>
      <c r="V33" s="44">
        <f>ABS('P1dB CL'!V89-V$5)</f>
        <v>0</v>
      </c>
      <c r="W33" s="44">
        <f>ABS('P1dB CL'!V145-W$5)</f>
        <v>0</v>
      </c>
      <c r="X33" s="44">
        <f>ABS('P1dB CL'!V201-X$5)</f>
        <v>0</v>
      </c>
      <c r="Y33" s="44">
        <f>ABS('P1dB CL'!V257-Y$5)</f>
        <v>0</v>
      </c>
      <c r="Z33" s="44">
        <f>ABS('P1dB CL'!V313-Z$5)</f>
        <v>0</v>
      </c>
      <c r="AA33" s="44">
        <f>ABS('P1dB CL'!V369-AA$5)</f>
        <v>0</v>
      </c>
      <c r="AB33" s="20"/>
      <c r="AC33" s="44">
        <f>ABS('P1dB CL'!V424-0)</f>
        <v>0</v>
      </c>
      <c r="AD33" s="44">
        <f>ABS('P1dB CL'!V479-0)</f>
        <v>0</v>
      </c>
      <c r="AE33" s="44">
        <f>ABS('P1dB CL'!V534-0)</f>
        <v>0</v>
      </c>
      <c r="AF33" s="44">
        <f>ABS('P1dB CL'!V589-0)</f>
        <v>0</v>
      </c>
      <c r="AG33" s="44">
        <f>ABS('P1dB CL'!V644-0)</f>
        <v>0</v>
      </c>
      <c r="AH33" s="44">
        <f>ABS('P1dB CL'!V699-0)</f>
        <v>0</v>
      </c>
      <c r="AI33" s="20"/>
    </row>
    <row r="34" spans="2:35" x14ac:dyDescent="0.25">
      <c r="B34" s="77">
        <f>'P1dB CL'!E30</f>
        <v>0</v>
      </c>
      <c r="C34" s="20"/>
      <c r="D34" s="85">
        <f>ABS('P1dB CL'!C34-D$5)</f>
        <v>0</v>
      </c>
      <c r="E34" s="44">
        <f>ABS('P1dB CL'!C90-E$5)</f>
        <v>0</v>
      </c>
      <c r="F34" s="44">
        <f>ABS('P1dB CL'!C146-F$5)</f>
        <v>0</v>
      </c>
      <c r="G34" s="44">
        <f>ABS('P1dB CL'!C202-G$5)</f>
        <v>0</v>
      </c>
      <c r="H34" s="44">
        <f>ABS('P1dB CL'!C258-H$5)</f>
        <v>0</v>
      </c>
      <c r="I34" s="44">
        <f>ABS('P1dB CL'!C314-I$5)</f>
        <v>0</v>
      </c>
      <c r="J34" s="44">
        <f>ABS('P1dB CL'!C370-J$5)</f>
        <v>0</v>
      </c>
      <c r="K34" s="20"/>
      <c r="L34" s="44">
        <f>ABS('P1dB CL'!C425-L$5)</f>
        <v>0</v>
      </c>
      <c r="M34" s="44">
        <f>ABS('P1dB CL'!C480-M$5)</f>
        <v>0</v>
      </c>
      <c r="N34" s="44">
        <f>ABS('P1dB CL'!C535-N$5)</f>
        <v>0</v>
      </c>
      <c r="O34" s="44">
        <f>ABS('P1dB CL'!C590-O$5)</f>
        <v>0</v>
      </c>
      <c r="P34" s="44">
        <f>ABS('P1dB CL'!C645-P$5)</f>
        <v>0</v>
      </c>
      <c r="Q34" s="44">
        <f>ABS('P1dB CL'!C696-Q$5)</f>
        <v>0</v>
      </c>
      <c r="S34" s="77">
        <f>'P1dB CL'!E30</f>
        <v>0</v>
      </c>
      <c r="T34" s="20"/>
      <c r="U34" s="85">
        <f>ABS('P1dB CL'!V34-U$5)</f>
        <v>0</v>
      </c>
      <c r="V34" s="44">
        <f>ABS('P1dB CL'!V90-V$5)</f>
        <v>0</v>
      </c>
      <c r="W34" s="44">
        <f>ABS('P1dB CL'!V146-W$5)</f>
        <v>0</v>
      </c>
      <c r="X34" s="44">
        <f>ABS('P1dB CL'!V202-X$5)</f>
        <v>0</v>
      </c>
      <c r="Y34" s="44">
        <f>ABS('P1dB CL'!V258-Y$5)</f>
        <v>0</v>
      </c>
      <c r="Z34" s="44">
        <f>ABS('P1dB CL'!V314-Z$5)</f>
        <v>0</v>
      </c>
      <c r="AA34" s="44">
        <f>ABS('P1dB CL'!V370-AA$5)</f>
        <v>0</v>
      </c>
      <c r="AB34" s="20"/>
      <c r="AC34" s="44">
        <f>ABS('P1dB CL'!V425-0)</f>
        <v>0</v>
      </c>
      <c r="AD34" s="44">
        <f>ABS('P1dB CL'!V480-0)</f>
        <v>0</v>
      </c>
      <c r="AE34" s="44">
        <f>ABS('P1dB CL'!V535-0)</f>
        <v>0</v>
      </c>
      <c r="AF34" s="44">
        <f>ABS('P1dB CL'!V590-0)</f>
        <v>0</v>
      </c>
      <c r="AG34" s="44">
        <f>ABS('P1dB CL'!V645-0)</f>
        <v>0</v>
      </c>
      <c r="AH34" s="44">
        <f>ABS('P1dB CL'!V700-0)</f>
        <v>0</v>
      </c>
      <c r="AI34" s="20"/>
    </row>
    <row r="35" spans="2:35" x14ac:dyDescent="0.25">
      <c r="B35" s="77">
        <f>'P1dB CL'!E31</f>
        <v>0</v>
      </c>
      <c r="C35" s="20"/>
      <c r="D35" s="85">
        <f>ABS('P1dB CL'!C35-D$5)</f>
        <v>0</v>
      </c>
      <c r="E35" s="44">
        <f>ABS('P1dB CL'!C91-E$5)</f>
        <v>0</v>
      </c>
      <c r="F35" s="44">
        <f>ABS('P1dB CL'!C147-F$5)</f>
        <v>0</v>
      </c>
      <c r="G35" s="44">
        <f>ABS('P1dB CL'!C203-G$5)</f>
        <v>0</v>
      </c>
      <c r="H35" s="44">
        <f>ABS('P1dB CL'!C259-H$5)</f>
        <v>0</v>
      </c>
      <c r="I35" s="44">
        <f>ABS('P1dB CL'!C315-I$5)</f>
        <v>0</v>
      </c>
      <c r="J35" s="44">
        <f>ABS('P1dB CL'!C371-J$5)</f>
        <v>0</v>
      </c>
      <c r="K35" s="20"/>
      <c r="L35" s="44">
        <f>ABS('P1dB CL'!C426-L$5)</f>
        <v>0</v>
      </c>
      <c r="M35" s="44">
        <f>ABS('P1dB CL'!C481-M$5)</f>
        <v>0</v>
      </c>
      <c r="N35" s="44">
        <f>ABS('P1dB CL'!C536-N$5)</f>
        <v>0</v>
      </c>
      <c r="O35" s="44">
        <f>ABS('P1dB CL'!C591-O$5)</f>
        <v>0</v>
      </c>
      <c r="P35" s="44">
        <f>ABS('P1dB CL'!C646-P$5)</f>
        <v>0</v>
      </c>
      <c r="Q35" s="44">
        <f>ABS('P1dB CL'!C697-Q$5)</f>
        <v>0</v>
      </c>
      <c r="S35" s="77">
        <f>'P1dB CL'!E31</f>
        <v>0</v>
      </c>
      <c r="T35" s="20"/>
      <c r="U35" s="85">
        <f>ABS('P1dB CL'!V35-U$5)</f>
        <v>0</v>
      </c>
      <c r="V35" s="44">
        <f>ABS('P1dB CL'!V91-V$5)</f>
        <v>0</v>
      </c>
      <c r="W35" s="44">
        <f>ABS('P1dB CL'!V147-W$5)</f>
        <v>0</v>
      </c>
      <c r="X35" s="44">
        <f>ABS('P1dB CL'!V203-X$5)</f>
        <v>0</v>
      </c>
      <c r="Y35" s="44">
        <f>ABS('P1dB CL'!V259-Y$5)</f>
        <v>0</v>
      </c>
      <c r="Z35" s="44">
        <f>ABS('P1dB CL'!V315-Z$5)</f>
        <v>0</v>
      </c>
      <c r="AA35" s="44">
        <f>ABS('P1dB CL'!V371-AA$5)</f>
        <v>0</v>
      </c>
      <c r="AB35" s="20"/>
      <c r="AC35" s="44">
        <f>ABS('P1dB CL'!V426-0)</f>
        <v>0</v>
      </c>
      <c r="AD35" s="44">
        <f>ABS('P1dB CL'!V481-0)</f>
        <v>0</v>
      </c>
      <c r="AE35" s="44">
        <f>ABS('P1dB CL'!V536-0)</f>
        <v>0</v>
      </c>
      <c r="AF35" s="44">
        <f>ABS('P1dB CL'!V591-0)</f>
        <v>0</v>
      </c>
      <c r="AG35" s="44">
        <f>ABS('P1dB CL'!V646-0)</f>
        <v>0</v>
      </c>
      <c r="AH35" s="44">
        <f>ABS('P1dB CL'!V701-0)</f>
        <v>0</v>
      </c>
      <c r="AI35" s="20"/>
    </row>
    <row r="36" spans="2:35" x14ac:dyDescent="0.25">
      <c r="B36" s="77">
        <f>'P1dB CL'!E32</f>
        <v>0</v>
      </c>
      <c r="C36" s="20"/>
      <c r="D36" s="85">
        <f>ABS('P1dB CL'!C36-D$5)</f>
        <v>0</v>
      </c>
      <c r="E36" s="44">
        <f>ABS('P1dB CL'!C92-E$5)</f>
        <v>0</v>
      </c>
      <c r="F36" s="44">
        <f>ABS('P1dB CL'!C148-F$5)</f>
        <v>0</v>
      </c>
      <c r="G36" s="44">
        <f>ABS('P1dB CL'!C204-G$5)</f>
        <v>0</v>
      </c>
      <c r="H36" s="44">
        <f>ABS('P1dB CL'!C260-H$5)</f>
        <v>0</v>
      </c>
      <c r="I36" s="44">
        <f>ABS('P1dB CL'!C316-I$5)</f>
        <v>0</v>
      </c>
      <c r="J36" s="44">
        <f>ABS('P1dB CL'!C372-J$5)</f>
        <v>0</v>
      </c>
      <c r="K36" s="20"/>
      <c r="L36" s="44">
        <f>ABS('P1dB CL'!C427-L$5)</f>
        <v>0</v>
      </c>
      <c r="M36" s="44">
        <f>ABS('P1dB CL'!C482-M$5)</f>
        <v>0</v>
      </c>
      <c r="N36" s="44">
        <f>ABS('P1dB CL'!C537-N$5)</f>
        <v>0</v>
      </c>
      <c r="O36" s="44">
        <f>ABS('P1dB CL'!C592-O$5)</f>
        <v>0</v>
      </c>
      <c r="P36" s="44">
        <f>ABS('P1dB CL'!C647-P$5)</f>
        <v>0</v>
      </c>
      <c r="Q36" s="44">
        <f>ABS('P1dB CL'!C698-Q$5)</f>
        <v>0</v>
      </c>
      <c r="S36" s="77">
        <f>'P1dB CL'!E32</f>
        <v>0</v>
      </c>
      <c r="T36" s="20"/>
      <c r="U36" s="85">
        <f>ABS('P1dB CL'!V36-U$5)</f>
        <v>0</v>
      </c>
      <c r="V36" s="44">
        <f>ABS('P1dB CL'!V92-V$5)</f>
        <v>0</v>
      </c>
      <c r="W36" s="44">
        <f>ABS('P1dB CL'!V148-W$5)</f>
        <v>0</v>
      </c>
      <c r="X36" s="44">
        <f>ABS('P1dB CL'!V204-X$5)</f>
        <v>0</v>
      </c>
      <c r="Y36" s="44">
        <f>ABS('P1dB CL'!V260-Y$5)</f>
        <v>0</v>
      </c>
      <c r="Z36" s="44">
        <f>ABS('P1dB CL'!V316-Z$5)</f>
        <v>0</v>
      </c>
      <c r="AA36" s="44">
        <f>ABS('P1dB CL'!V372-AA$5)</f>
        <v>0</v>
      </c>
      <c r="AB36" s="20"/>
      <c r="AC36" s="44">
        <f>ABS('P1dB CL'!V427-0)</f>
        <v>0</v>
      </c>
      <c r="AD36" s="44">
        <f>ABS('P1dB CL'!V482-0)</f>
        <v>0</v>
      </c>
      <c r="AE36" s="44">
        <f>ABS('P1dB CL'!V537-0)</f>
        <v>0</v>
      </c>
      <c r="AF36" s="44">
        <f>ABS('P1dB CL'!V592-0)</f>
        <v>0</v>
      </c>
      <c r="AG36" s="44">
        <f>ABS('P1dB CL'!V647-0)</f>
        <v>0</v>
      </c>
      <c r="AH36" s="44">
        <f>ABS('P1dB CL'!V702-0)</f>
        <v>0</v>
      </c>
      <c r="AI36" s="20"/>
    </row>
    <row r="37" spans="2:35" x14ac:dyDescent="0.25">
      <c r="B37" s="77">
        <f>'P1dB CL'!E33</f>
        <v>0</v>
      </c>
      <c r="C37" s="20"/>
      <c r="D37" s="85">
        <f>ABS('P1dB CL'!C37-D$5)</f>
        <v>0</v>
      </c>
      <c r="E37" s="44">
        <f>ABS('P1dB CL'!C93-E$5)</f>
        <v>0</v>
      </c>
      <c r="F37" s="44">
        <f>ABS('P1dB CL'!C149-F$5)</f>
        <v>0</v>
      </c>
      <c r="G37" s="44">
        <f>ABS('P1dB CL'!C205-G$5)</f>
        <v>0</v>
      </c>
      <c r="H37" s="44">
        <f>ABS('P1dB CL'!C261-H$5)</f>
        <v>0</v>
      </c>
      <c r="I37" s="44">
        <f>ABS('P1dB CL'!C317-I$5)</f>
        <v>0</v>
      </c>
      <c r="J37" s="44">
        <f>ABS('P1dB CL'!C373-J$5)</f>
        <v>0</v>
      </c>
      <c r="K37" s="20"/>
      <c r="L37" s="44">
        <f>ABS('P1dB CL'!C428-L$5)</f>
        <v>0</v>
      </c>
      <c r="M37" s="44">
        <f>ABS('P1dB CL'!C483-M$5)</f>
        <v>0</v>
      </c>
      <c r="N37" s="44">
        <f>ABS('P1dB CL'!C538-N$5)</f>
        <v>0</v>
      </c>
      <c r="O37" s="44">
        <f>ABS('P1dB CL'!C593-O$5)</f>
        <v>0</v>
      </c>
      <c r="P37" s="44">
        <f>ABS('P1dB CL'!C648-P$5)</f>
        <v>0</v>
      </c>
      <c r="Q37" s="44">
        <f>ABS('P1dB CL'!C699-Q$5)</f>
        <v>0</v>
      </c>
      <c r="S37" s="77">
        <f>'P1dB CL'!E33</f>
        <v>0</v>
      </c>
      <c r="T37" s="20"/>
      <c r="U37" s="85">
        <f>ABS('P1dB CL'!V37-U$5)</f>
        <v>0</v>
      </c>
      <c r="V37" s="44">
        <f>ABS('P1dB CL'!V93-V$5)</f>
        <v>0</v>
      </c>
      <c r="W37" s="44">
        <f>ABS('P1dB CL'!V149-W$5)</f>
        <v>0</v>
      </c>
      <c r="X37" s="44">
        <f>ABS('P1dB CL'!V205-X$5)</f>
        <v>0</v>
      </c>
      <c r="Y37" s="44">
        <f>ABS('P1dB CL'!V261-Y$5)</f>
        <v>0</v>
      </c>
      <c r="Z37" s="44">
        <f>ABS('P1dB CL'!V317-Z$5)</f>
        <v>0</v>
      </c>
      <c r="AA37" s="44">
        <f>ABS('P1dB CL'!V373-AA$5)</f>
        <v>0</v>
      </c>
      <c r="AB37" s="20"/>
      <c r="AC37" s="44">
        <f>ABS('P1dB CL'!V428-0)</f>
        <v>0</v>
      </c>
      <c r="AD37" s="44">
        <f>ABS('P1dB CL'!V483-0)</f>
        <v>0</v>
      </c>
      <c r="AE37" s="44">
        <f>ABS('P1dB CL'!V538-0)</f>
        <v>0</v>
      </c>
      <c r="AF37" s="44">
        <f>ABS('P1dB CL'!V593-0)</f>
        <v>0</v>
      </c>
      <c r="AG37" s="44">
        <f>ABS('P1dB CL'!V648-0)</f>
        <v>0</v>
      </c>
      <c r="AH37" s="44">
        <f>ABS('P1dB CL'!V703-0)</f>
        <v>0</v>
      </c>
      <c r="AI37" s="20"/>
    </row>
    <row r="38" spans="2:35" x14ac:dyDescent="0.25">
      <c r="B38" s="77">
        <f>'P1dB CL'!E34</f>
        <v>0</v>
      </c>
      <c r="C38" s="20"/>
      <c r="D38" s="85">
        <f>ABS('P1dB CL'!C38-D$5)</f>
        <v>0</v>
      </c>
      <c r="E38" s="44">
        <f>ABS('P1dB CL'!C94-E$5)</f>
        <v>0</v>
      </c>
      <c r="F38" s="44">
        <f>ABS('P1dB CL'!C150-F$5)</f>
        <v>0</v>
      </c>
      <c r="G38" s="44">
        <f>ABS('P1dB CL'!C206-G$5)</f>
        <v>0</v>
      </c>
      <c r="H38" s="44">
        <f>ABS('P1dB CL'!C262-H$5)</f>
        <v>0</v>
      </c>
      <c r="I38" s="44">
        <f>ABS('P1dB CL'!C318-I$5)</f>
        <v>0</v>
      </c>
      <c r="J38" s="44">
        <f>ABS('P1dB CL'!C374-J$5)</f>
        <v>0</v>
      </c>
      <c r="K38" s="20"/>
      <c r="L38" s="44">
        <f>ABS('P1dB CL'!C429-L$5)</f>
        <v>0</v>
      </c>
      <c r="M38" s="44">
        <f>ABS('P1dB CL'!C484-M$5)</f>
        <v>0</v>
      </c>
      <c r="N38" s="44">
        <f>ABS('P1dB CL'!C539-N$5)</f>
        <v>0</v>
      </c>
      <c r="O38" s="44">
        <f>ABS('P1dB CL'!C594-O$5)</f>
        <v>0</v>
      </c>
      <c r="P38" s="44">
        <f>ABS('P1dB CL'!C649-P$5)</f>
        <v>0</v>
      </c>
      <c r="Q38" s="44">
        <f>ABS('P1dB CL'!C700-Q$5)</f>
        <v>0</v>
      </c>
      <c r="S38" s="77">
        <f>'P1dB CL'!E34</f>
        <v>0</v>
      </c>
      <c r="T38" s="20"/>
      <c r="U38" s="85">
        <f>ABS('P1dB CL'!V38-U$5)</f>
        <v>0</v>
      </c>
      <c r="V38" s="44">
        <f>ABS('P1dB CL'!V94-V$5)</f>
        <v>0</v>
      </c>
      <c r="W38" s="44">
        <f>ABS('P1dB CL'!V150-W$5)</f>
        <v>0</v>
      </c>
      <c r="X38" s="44">
        <f>ABS('P1dB CL'!V206-X$5)</f>
        <v>0</v>
      </c>
      <c r="Y38" s="44">
        <f>ABS('P1dB CL'!V262-Y$5)</f>
        <v>0</v>
      </c>
      <c r="Z38" s="44">
        <f>ABS('P1dB CL'!V318-Z$5)</f>
        <v>0</v>
      </c>
      <c r="AA38" s="44">
        <f>ABS('P1dB CL'!V374-AA$5)</f>
        <v>0</v>
      </c>
      <c r="AB38" s="20"/>
      <c r="AC38" s="44">
        <f>ABS('P1dB CL'!V429-0)</f>
        <v>0</v>
      </c>
      <c r="AD38" s="44">
        <f>ABS('P1dB CL'!V484-0)</f>
        <v>0</v>
      </c>
      <c r="AE38" s="44">
        <f>ABS('P1dB CL'!V539-0)</f>
        <v>0</v>
      </c>
      <c r="AF38" s="44">
        <f>ABS('P1dB CL'!V594-0)</f>
        <v>0</v>
      </c>
      <c r="AG38" s="44">
        <f>ABS('P1dB CL'!V649-0)</f>
        <v>0</v>
      </c>
      <c r="AH38" s="44">
        <f>ABS('P1dB CL'!V704-0)</f>
        <v>0</v>
      </c>
      <c r="AI38" s="20"/>
    </row>
    <row r="39" spans="2:35" x14ac:dyDescent="0.25">
      <c r="B39" s="77">
        <f>'P1dB CL'!E35</f>
        <v>0</v>
      </c>
      <c r="C39" s="20"/>
      <c r="D39" s="85">
        <f>ABS('P1dB CL'!C39-D$5)</f>
        <v>0</v>
      </c>
      <c r="E39" s="44">
        <f>ABS('P1dB CL'!C95-E$5)</f>
        <v>0</v>
      </c>
      <c r="F39" s="44">
        <f>ABS('P1dB CL'!C151-F$5)</f>
        <v>0</v>
      </c>
      <c r="G39" s="44">
        <f>ABS('P1dB CL'!C207-G$5)</f>
        <v>0</v>
      </c>
      <c r="H39" s="44">
        <f>ABS('P1dB CL'!C263-H$5)</f>
        <v>0</v>
      </c>
      <c r="I39" s="44">
        <f>ABS('P1dB CL'!C319-I$5)</f>
        <v>0</v>
      </c>
      <c r="J39" s="44">
        <f>ABS('P1dB CL'!C375-J$5)</f>
        <v>0</v>
      </c>
      <c r="K39" s="20"/>
      <c r="L39" s="44">
        <f>ABS('P1dB CL'!C430-L$5)</f>
        <v>0</v>
      </c>
      <c r="M39" s="44">
        <f>ABS('P1dB CL'!C485-M$5)</f>
        <v>0</v>
      </c>
      <c r="N39" s="44">
        <f>ABS('P1dB CL'!C540-N$5)</f>
        <v>0</v>
      </c>
      <c r="O39" s="44">
        <f>ABS('P1dB CL'!C595-O$5)</f>
        <v>0</v>
      </c>
      <c r="P39" s="44">
        <f>ABS('P1dB CL'!C650-P$5)</f>
        <v>0</v>
      </c>
      <c r="Q39" s="44">
        <f>ABS('P1dB CL'!C701-Q$5)</f>
        <v>0</v>
      </c>
      <c r="S39" s="77">
        <f>'P1dB CL'!E35</f>
        <v>0</v>
      </c>
      <c r="T39" s="20"/>
      <c r="U39" s="85">
        <f>ABS('P1dB CL'!V39-U$5)</f>
        <v>0</v>
      </c>
      <c r="V39" s="44">
        <f>ABS('P1dB CL'!V95-V$5)</f>
        <v>0</v>
      </c>
      <c r="W39" s="44">
        <f>ABS('P1dB CL'!V151-W$5)</f>
        <v>0</v>
      </c>
      <c r="X39" s="44">
        <f>ABS('P1dB CL'!V207-X$5)</f>
        <v>0</v>
      </c>
      <c r="Y39" s="44">
        <f>ABS('P1dB CL'!V263-Y$5)</f>
        <v>0</v>
      </c>
      <c r="Z39" s="44">
        <f>ABS('P1dB CL'!V319-Z$5)</f>
        <v>0</v>
      </c>
      <c r="AA39" s="44">
        <f>ABS('P1dB CL'!V375-AA$5)</f>
        <v>0</v>
      </c>
      <c r="AB39" s="20"/>
      <c r="AC39" s="44">
        <f>ABS('P1dB CL'!V430-0)</f>
        <v>0</v>
      </c>
      <c r="AD39" s="44">
        <f>ABS('P1dB CL'!V485-0)</f>
        <v>0</v>
      </c>
      <c r="AE39" s="44">
        <f>ABS('P1dB CL'!V540-0)</f>
        <v>0</v>
      </c>
      <c r="AF39" s="44">
        <f>ABS('P1dB CL'!V595-0)</f>
        <v>0</v>
      </c>
      <c r="AG39" s="44">
        <f>ABS('P1dB CL'!V650-0)</f>
        <v>0</v>
      </c>
      <c r="AH39" s="44">
        <f>ABS('P1dB CL'!V705-0)</f>
        <v>0</v>
      </c>
      <c r="AI39" s="20"/>
    </row>
    <row r="40" spans="2:35" x14ac:dyDescent="0.25">
      <c r="B40" s="77">
        <f>'P1dB CL'!E36</f>
        <v>0</v>
      </c>
      <c r="C40" s="20"/>
      <c r="D40" s="85">
        <f>ABS('P1dB CL'!C40-D$5)</f>
        <v>0</v>
      </c>
      <c r="E40" s="44">
        <f>ABS('P1dB CL'!C96-E$5)</f>
        <v>0</v>
      </c>
      <c r="F40" s="44">
        <f>ABS('P1dB CL'!C152-F$5)</f>
        <v>0</v>
      </c>
      <c r="G40" s="44">
        <f>ABS('P1dB CL'!C208-G$5)</f>
        <v>0</v>
      </c>
      <c r="H40" s="44">
        <f>ABS('P1dB CL'!C264-H$5)</f>
        <v>0</v>
      </c>
      <c r="I40" s="44">
        <f>ABS('P1dB CL'!C320-I$5)</f>
        <v>0</v>
      </c>
      <c r="J40" s="44">
        <f>ABS('P1dB CL'!C376-J$5)</f>
        <v>0</v>
      </c>
      <c r="K40" s="20"/>
      <c r="L40" s="44">
        <f>ABS('P1dB CL'!C431-L$5)</f>
        <v>0</v>
      </c>
      <c r="M40" s="44">
        <f>ABS('P1dB CL'!C486-M$5)</f>
        <v>0</v>
      </c>
      <c r="N40" s="44">
        <f>ABS('P1dB CL'!C541-N$5)</f>
        <v>0</v>
      </c>
      <c r="O40" s="44">
        <f>ABS('P1dB CL'!C596-O$5)</f>
        <v>0</v>
      </c>
      <c r="P40" s="44">
        <f>ABS('P1dB CL'!C651-P$5)</f>
        <v>0</v>
      </c>
      <c r="Q40" s="44">
        <f>ABS('P1dB CL'!C702-Q$5)</f>
        <v>0</v>
      </c>
      <c r="S40" s="77">
        <f>'P1dB CL'!E36</f>
        <v>0</v>
      </c>
      <c r="T40" s="20"/>
      <c r="U40" s="85">
        <f>ABS('P1dB CL'!V40-U$5)</f>
        <v>0</v>
      </c>
      <c r="V40" s="44">
        <f>ABS('P1dB CL'!V96-V$5)</f>
        <v>0</v>
      </c>
      <c r="W40" s="44">
        <f>ABS('P1dB CL'!V152-W$5)</f>
        <v>0</v>
      </c>
      <c r="X40" s="44">
        <f>ABS('P1dB CL'!V208-X$5)</f>
        <v>0</v>
      </c>
      <c r="Y40" s="44">
        <f>ABS('P1dB CL'!V264-Y$5)</f>
        <v>0</v>
      </c>
      <c r="Z40" s="44">
        <f>ABS('P1dB CL'!V320-Z$5)</f>
        <v>0</v>
      </c>
      <c r="AA40" s="44">
        <f>ABS('P1dB CL'!V376-AA$5)</f>
        <v>0</v>
      </c>
      <c r="AB40" s="20"/>
      <c r="AC40" s="44">
        <f>ABS('P1dB CL'!V431-0)</f>
        <v>0</v>
      </c>
      <c r="AD40" s="44">
        <f>ABS('P1dB CL'!V486-0)</f>
        <v>0</v>
      </c>
      <c r="AE40" s="44">
        <f>ABS('P1dB CL'!V541-0)</f>
        <v>0</v>
      </c>
      <c r="AF40" s="44">
        <f>ABS('P1dB CL'!V596-0)</f>
        <v>0</v>
      </c>
      <c r="AG40" s="44">
        <f>ABS('P1dB CL'!V651-0)</f>
        <v>0</v>
      </c>
      <c r="AH40" s="44">
        <f>ABS('P1dB CL'!V706-0)</f>
        <v>0</v>
      </c>
      <c r="AI40" s="20"/>
    </row>
    <row r="41" spans="2:35" x14ac:dyDescent="0.25">
      <c r="B41" s="77">
        <f>'P1dB CL'!E37</f>
        <v>0</v>
      </c>
      <c r="C41" s="20"/>
      <c r="D41" s="85">
        <f>ABS('P1dB CL'!C41-D$5)</f>
        <v>0</v>
      </c>
      <c r="E41" s="44">
        <f>ABS('P1dB CL'!C97-E$5)</f>
        <v>0</v>
      </c>
      <c r="F41" s="44">
        <f>ABS('P1dB CL'!C153-F$5)</f>
        <v>0</v>
      </c>
      <c r="G41" s="44">
        <f>ABS('P1dB CL'!C209-G$5)</f>
        <v>0</v>
      </c>
      <c r="H41" s="44">
        <f>ABS('P1dB CL'!C265-H$5)</f>
        <v>0</v>
      </c>
      <c r="I41" s="44">
        <f>ABS('P1dB CL'!C321-I$5)</f>
        <v>0</v>
      </c>
      <c r="J41" s="44">
        <f>ABS('P1dB CL'!C377-J$5)</f>
        <v>0</v>
      </c>
      <c r="K41" s="20"/>
      <c r="L41" s="44">
        <f>ABS('P1dB CL'!C432-L$5)</f>
        <v>0</v>
      </c>
      <c r="M41" s="44">
        <f>ABS('P1dB CL'!C487-M$5)</f>
        <v>0</v>
      </c>
      <c r="N41" s="44">
        <f>ABS('P1dB CL'!C542-N$5)</f>
        <v>0</v>
      </c>
      <c r="O41" s="44">
        <f>ABS('P1dB CL'!C597-O$5)</f>
        <v>0</v>
      </c>
      <c r="P41" s="44">
        <f>ABS('P1dB CL'!C652-P$5)</f>
        <v>0</v>
      </c>
      <c r="Q41" s="44">
        <f>ABS('P1dB CL'!C703-Q$5)</f>
        <v>0</v>
      </c>
      <c r="S41" s="77">
        <f>'P1dB CL'!E37</f>
        <v>0</v>
      </c>
      <c r="T41" s="20"/>
      <c r="U41" s="85">
        <f>ABS('P1dB CL'!V41-U$5)</f>
        <v>0</v>
      </c>
      <c r="V41" s="44">
        <f>ABS('P1dB CL'!V97-V$5)</f>
        <v>0</v>
      </c>
      <c r="W41" s="44">
        <f>ABS('P1dB CL'!V153-W$5)</f>
        <v>0</v>
      </c>
      <c r="X41" s="44">
        <f>ABS('P1dB CL'!V209-X$5)</f>
        <v>0</v>
      </c>
      <c r="Y41" s="44">
        <f>ABS('P1dB CL'!V265-Y$5)</f>
        <v>0</v>
      </c>
      <c r="Z41" s="44">
        <f>ABS('P1dB CL'!V321-Z$5)</f>
        <v>0</v>
      </c>
      <c r="AA41" s="44">
        <f>ABS('P1dB CL'!V377-AA$5)</f>
        <v>0</v>
      </c>
      <c r="AB41" s="20"/>
      <c r="AC41" s="44">
        <f>ABS('P1dB CL'!V432-0)</f>
        <v>0</v>
      </c>
      <c r="AD41" s="44">
        <f>ABS('P1dB CL'!V487-0)</f>
        <v>0</v>
      </c>
      <c r="AE41" s="44">
        <f>ABS('P1dB CL'!V542-0)</f>
        <v>0</v>
      </c>
      <c r="AF41" s="44">
        <f>ABS('P1dB CL'!V597-0)</f>
        <v>0</v>
      </c>
      <c r="AG41" s="44">
        <f>ABS('P1dB CL'!V652-0)</f>
        <v>0</v>
      </c>
      <c r="AH41" s="44">
        <f>ABS('P1dB CL'!V707-0)</f>
        <v>0</v>
      </c>
      <c r="AI41" s="20"/>
    </row>
    <row r="42" spans="2:35" x14ac:dyDescent="0.25">
      <c r="B42" s="77">
        <f>'P1dB CL'!E38</f>
        <v>0</v>
      </c>
      <c r="C42" s="20"/>
      <c r="D42" s="85">
        <f>ABS('P1dB CL'!C42-D$5)</f>
        <v>0</v>
      </c>
      <c r="E42" s="44">
        <f>ABS('P1dB CL'!C98-E$5)</f>
        <v>0</v>
      </c>
      <c r="F42" s="44">
        <f>ABS('P1dB CL'!C154-F$5)</f>
        <v>0</v>
      </c>
      <c r="G42" s="44">
        <f>ABS('P1dB CL'!C210-G$5)</f>
        <v>0</v>
      </c>
      <c r="H42" s="44">
        <f>ABS('P1dB CL'!C266-H$5)</f>
        <v>0</v>
      </c>
      <c r="I42" s="44">
        <f>ABS('P1dB CL'!C322-I$5)</f>
        <v>0</v>
      </c>
      <c r="J42" s="44">
        <f>ABS('P1dB CL'!C378-J$5)</f>
        <v>0</v>
      </c>
      <c r="K42" s="20"/>
      <c r="L42" s="44">
        <f>ABS('P1dB CL'!C433-L$5)</f>
        <v>0</v>
      </c>
      <c r="M42" s="44">
        <f>ABS('P1dB CL'!C488-M$5)</f>
        <v>0</v>
      </c>
      <c r="N42" s="44">
        <f>ABS('P1dB CL'!C543-N$5)</f>
        <v>0</v>
      </c>
      <c r="O42" s="44">
        <f>ABS('P1dB CL'!C598-O$5)</f>
        <v>0</v>
      </c>
      <c r="P42" s="44">
        <f>ABS('P1dB CL'!C653-P$5)</f>
        <v>0</v>
      </c>
      <c r="Q42" s="44">
        <f>ABS('P1dB CL'!C704-Q$5)</f>
        <v>0</v>
      </c>
      <c r="S42" s="77">
        <f>'P1dB CL'!E38</f>
        <v>0</v>
      </c>
      <c r="T42" s="20"/>
      <c r="U42" s="85">
        <f>ABS('P1dB CL'!V42-U$5)</f>
        <v>0</v>
      </c>
      <c r="V42" s="44">
        <f>ABS('P1dB CL'!V98-V$5)</f>
        <v>0</v>
      </c>
      <c r="W42" s="44">
        <f>ABS('P1dB CL'!V154-W$5)</f>
        <v>0</v>
      </c>
      <c r="X42" s="44">
        <f>ABS('P1dB CL'!V210-X$5)</f>
        <v>0</v>
      </c>
      <c r="Y42" s="44">
        <f>ABS('P1dB CL'!V266-Y$5)</f>
        <v>0</v>
      </c>
      <c r="Z42" s="44">
        <f>ABS('P1dB CL'!V322-Z$5)</f>
        <v>0</v>
      </c>
      <c r="AA42" s="44">
        <f>ABS('P1dB CL'!V378-AA$5)</f>
        <v>0</v>
      </c>
      <c r="AB42" s="20"/>
      <c r="AC42" s="44">
        <f>ABS('P1dB CL'!V433-0)</f>
        <v>0</v>
      </c>
      <c r="AD42" s="44">
        <f>ABS('P1dB CL'!V488-0)</f>
        <v>0</v>
      </c>
      <c r="AE42" s="44">
        <f>ABS('P1dB CL'!V543-0)</f>
        <v>0</v>
      </c>
      <c r="AF42" s="44">
        <f>ABS('P1dB CL'!V598-0)</f>
        <v>0</v>
      </c>
      <c r="AG42" s="44">
        <f>ABS('P1dB CL'!V653-0)</f>
        <v>0</v>
      </c>
      <c r="AH42" s="44">
        <f>ABS('P1dB CL'!V708-0)</f>
        <v>0</v>
      </c>
      <c r="AI42" s="20"/>
    </row>
    <row r="43" spans="2:35" x14ac:dyDescent="0.25">
      <c r="B43" s="77">
        <f>'P1dB CL'!E39</f>
        <v>0</v>
      </c>
      <c r="C43" s="20"/>
      <c r="D43" s="85">
        <f>ABS('P1dB CL'!C43-D$5)</f>
        <v>0</v>
      </c>
      <c r="E43" s="44">
        <f>ABS('P1dB CL'!C99-E$5)</f>
        <v>0</v>
      </c>
      <c r="F43" s="44">
        <f>ABS('P1dB CL'!C155-F$5)</f>
        <v>0</v>
      </c>
      <c r="G43" s="44">
        <f>ABS('P1dB CL'!C211-G$5)</f>
        <v>0</v>
      </c>
      <c r="H43" s="44">
        <f>ABS('P1dB CL'!C267-H$5)</f>
        <v>0</v>
      </c>
      <c r="I43" s="44">
        <f>ABS('P1dB CL'!C323-I$5)</f>
        <v>0</v>
      </c>
      <c r="J43" s="44">
        <f>ABS('P1dB CL'!C379-J$5)</f>
        <v>0</v>
      </c>
      <c r="K43" s="20"/>
      <c r="L43" s="44">
        <f>ABS('P1dB CL'!C434-L$5)</f>
        <v>0</v>
      </c>
      <c r="M43" s="44">
        <f>ABS('P1dB CL'!C489-M$5)</f>
        <v>0</v>
      </c>
      <c r="N43" s="44">
        <f>ABS('P1dB CL'!C544-N$5)</f>
        <v>0</v>
      </c>
      <c r="O43" s="44">
        <f>ABS('P1dB CL'!C599-O$5)</f>
        <v>0</v>
      </c>
      <c r="P43" s="44">
        <f>ABS('P1dB CL'!C654-P$5)</f>
        <v>0</v>
      </c>
      <c r="Q43" s="44">
        <f>ABS('P1dB CL'!C705-Q$5)</f>
        <v>0</v>
      </c>
      <c r="S43" s="77">
        <f>'P1dB CL'!E39</f>
        <v>0</v>
      </c>
      <c r="T43" s="20"/>
      <c r="U43" s="85">
        <f>ABS('P1dB CL'!V43-U$5)</f>
        <v>0</v>
      </c>
      <c r="V43" s="44">
        <f>ABS('P1dB CL'!V99-V$5)</f>
        <v>0</v>
      </c>
      <c r="W43" s="44">
        <f>ABS('P1dB CL'!V155-W$5)</f>
        <v>0</v>
      </c>
      <c r="X43" s="44">
        <f>ABS('P1dB CL'!V211-X$5)</f>
        <v>0</v>
      </c>
      <c r="Y43" s="44">
        <f>ABS('P1dB CL'!V267-Y$5)</f>
        <v>0</v>
      </c>
      <c r="Z43" s="44">
        <f>ABS('P1dB CL'!V323-Z$5)</f>
        <v>0</v>
      </c>
      <c r="AA43" s="44">
        <f>ABS('P1dB CL'!V379-AA$5)</f>
        <v>0</v>
      </c>
      <c r="AB43" s="20"/>
      <c r="AC43" s="44">
        <f>ABS('P1dB CL'!V434-0)</f>
        <v>0</v>
      </c>
      <c r="AD43" s="44">
        <f>ABS('P1dB CL'!V489-0)</f>
        <v>0</v>
      </c>
      <c r="AE43" s="44">
        <f>ABS('P1dB CL'!V544-0)</f>
        <v>0</v>
      </c>
      <c r="AF43" s="44">
        <f>ABS('P1dB CL'!V599-0)</f>
        <v>0</v>
      </c>
      <c r="AG43" s="44">
        <f>ABS('P1dB CL'!V654-0)</f>
        <v>0</v>
      </c>
      <c r="AH43" s="44">
        <f>ABS('P1dB CL'!V709-0)</f>
        <v>0</v>
      </c>
      <c r="AI43" s="20"/>
    </row>
    <row r="44" spans="2:35" x14ac:dyDescent="0.25">
      <c r="B44" s="77">
        <f>'P1dB CL'!E40</f>
        <v>0</v>
      </c>
      <c r="C44" s="20"/>
      <c r="D44" s="85">
        <f>ABS('P1dB CL'!C44-D$5)</f>
        <v>0</v>
      </c>
      <c r="E44" s="44">
        <f>ABS('P1dB CL'!C100-E$5)</f>
        <v>0</v>
      </c>
      <c r="F44" s="44">
        <f>ABS('P1dB CL'!C156-F$5)</f>
        <v>0</v>
      </c>
      <c r="G44" s="44">
        <f>ABS('P1dB CL'!C212-G$5)</f>
        <v>0</v>
      </c>
      <c r="H44" s="44">
        <f>ABS('P1dB CL'!C268-H$5)</f>
        <v>0</v>
      </c>
      <c r="I44" s="44">
        <f>ABS('P1dB CL'!C324-I$5)</f>
        <v>0</v>
      </c>
      <c r="J44" s="44">
        <f>ABS('P1dB CL'!C380-J$5)</f>
        <v>0</v>
      </c>
      <c r="K44" s="20"/>
      <c r="L44" s="44">
        <f>ABS('P1dB CL'!C435-L$5)</f>
        <v>0</v>
      </c>
      <c r="M44" s="44">
        <f>ABS('P1dB CL'!C490-M$5)</f>
        <v>0</v>
      </c>
      <c r="N44" s="44">
        <f>ABS('P1dB CL'!C545-N$5)</f>
        <v>0</v>
      </c>
      <c r="O44" s="44">
        <f>ABS('P1dB CL'!C600-O$5)</f>
        <v>0</v>
      </c>
      <c r="P44" s="44">
        <f>ABS('P1dB CL'!C655-P$5)</f>
        <v>0</v>
      </c>
      <c r="Q44" s="44">
        <f>ABS('P1dB CL'!C706-Q$5)</f>
        <v>0</v>
      </c>
      <c r="S44" s="77">
        <f>'P1dB CL'!E40</f>
        <v>0</v>
      </c>
      <c r="T44" s="20"/>
      <c r="U44" s="85">
        <f>ABS('P1dB CL'!V44-U$5)</f>
        <v>0</v>
      </c>
      <c r="V44" s="44">
        <f>ABS('P1dB CL'!V100-V$5)</f>
        <v>0</v>
      </c>
      <c r="W44" s="44">
        <f>ABS('P1dB CL'!V156-W$5)</f>
        <v>0</v>
      </c>
      <c r="X44" s="44">
        <f>ABS('P1dB CL'!V212-X$5)</f>
        <v>0</v>
      </c>
      <c r="Y44" s="44">
        <f>ABS('P1dB CL'!V268-Y$5)</f>
        <v>0</v>
      </c>
      <c r="Z44" s="44">
        <f>ABS('P1dB CL'!V324-Z$5)</f>
        <v>0</v>
      </c>
      <c r="AA44" s="44">
        <f>ABS('P1dB CL'!V380-AA$5)</f>
        <v>0</v>
      </c>
      <c r="AB44" s="20"/>
      <c r="AC44" s="44">
        <f>ABS('P1dB CL'!V435-0)</f>
        <v>0</v>
      </c>
      <c r="AD44" s="44">
        <f>ABS('P1dB CL'!V490-0)</f>
        <v>0</v>
      </c>
      <c r="AE44" s="44">
        <f>ABS('P1dB CL'!V545-0)</f>
        <v>0</v>
      </c>
      <c r="AF44" s="44">
        <f>ABS('P1dB CL'!V600-0)</f>
        <v>0</v>
      </c>
      <c r="AG44" s="44">
        <f>ABS('P1dB CL'!V655-0)</f>
        <v>0</v>
      </c>
      <c r="AH44" s="44">
        <f>ABS('P1dB CL'!V710-0)</f>
        <v>0</v>
      </c>
      <c r="AI44" s="20"/>
    </row>
    <row r="45" spans="2:35" x14ac:dyDescent="0.25">
      <c r="B45" s="77">
        <f>'P1dB CL'!E41</f>
        <v>0</v>
      </c>
      <c r="C45" s="20"/>
      <c r="D45" s="85">
        <f>ABS('P1dB CL'!C45-D$5)</f>
        <v>0</v>
      </c>
      <c r="E45" s="44">
        <f>ABS('P1dB CL'!C101-E$5)</f>
        <v>0</v>
      </c>
      <c r="F45" s="44">
        <f>ABS('P1dB CL'!C157-F$5)</f>
        <v>0</v>
      </c>
      <c r="G45" s="44">
        <f>ABS('P1dB CL'!C213-G$5)</f>
        <v>0</v>
      </c>
      <c r="H45" s="44">
        <f>ABS('P1dB CL'!C269-H$5)</f>
        <v>0</v>
      </c>
      <c r="I45" s="44">
        <f>ABS('P1dB CL'!C325-I$5)</f>
        <v>0</v>
      </c>
      <c r="J45" s="44">
        <f>ABS('P1dB CL'!C381-J$5)</f>
        <v>0</v>
      </c>
      <c r="K45" s="20"/>
      <c r="L45" s="44">
        <f>ABS('P1dB CL'!C436-L$5)</f>
        <v>0</v>
      </c>
      <c r="M45" s="44">
        <f>ABS('P1dB CL'!C491-M$5)</f>
        <v>0</v>
      </c>
      <c r="N45" s="44">
        <f>ABS('P1dB CL'!C546-N$5)</f>
        <v>0</v>
      </c>
      <c r="O45" s="44">
        <f>ABS('P1dB CL'!C601-O$5)</f>
        <v>0</v>
      </c>
      <c r="P45" s="44">
        <f>ABS('P1dB CL'!C656-P$5)</f>
        <v>0</v>
      </c>
      <c r="Q45" s="44">
        <f>ABS('P1dB CL'!C707-Q$5)</f>
        <v>0</v>
      </c>
      <c r="S45" s="77">
        <f>'P1dB CL'!E41</f>
        <v>0</v>
      </c>
      <c r="T45" s="20"/>
      <c r="U45" s="85">
        <f>ABS('P1dB CL'!V45-U$5)</f>
        <v>0</v>
      </c>
      <c r="V45" s="44">
        <f>ABS('P1dB CL'!V101-V$5)</f>
        <v>0</v>
      </c>
      <c r="W45" s="44">
        <f>ABS('P1dB CL'!V157-W$5)</f>
        <v>0</v>
      </c>
      <c r="X45" s="44">
        <f>ABS('P1dB CL'!V213-X$5)</f>
        <v>0</v>
      </c>
      <c r="Y45" s="44">
        <f>ABS('P1dB CL'!V269-Y$5)</f>
        <v>0</v>
      </c>
      <c r="Z45" s="44">
        <f>ABS('P1dB CL'!V325-Z$5)</f>
        <v>0</v>
      </c>
      <c r="AA45" s="44">
        <f>ABS('P1dB CL'!V381-AA$5)</f>
        <v>0</v>
      </c>
      <c r="AB45" s="20"/>
      <c r="AC45" s="44">
        <f>ABS('P1dB CL'!V436-0)</f>
        <v>0</v>
      </c>
      <c r="AD45" s="44">
        <f>ABS('P1dB CL'!V491-0)</f>
        <v>0</v>
      </c>
      <c r="AE45" s="44">
        <f>ABS('P1dB CL'!V546-0)</f>
        <v>0</v>
      </c>
      <c r="AF45" s="44">
        <f>ABS('P1dB CL'!V601-0)</f>
        <v>0</v>
      </c>
      <c r="AG45" s="44">
        <f>ABS('P1dB CL'!V656-0)</f>
        <v>0</v>
      </c>
      <c r="AH45" s="44">
        <f>ABS('P1dB CL'!V711-0)</f>
        <v>0</v>
      </c>
      <c r="AI45" s="20"/>
    </row>
    <row r="46" spans="2:35" x14ac:dyDescent="0.25">
      <c r="B46" s="77">
        <f>'P1dB CL'!E42</f>
        <v>0</v>
      </c>
      <c r="C46" s="20"/>
      <c r="D46" s="85">
        <f>ABS('P1dB CL'!C46-D$5)</f>
        <v>0</v>
      </c>
      <c r="E46" s="44">
        <f>ABS('P1dB CL'!C102-E$5)</f>
        <v>0</v>
      </c>
      <c r="F46" s="44">
        <f>ABS('P1dB CL'!C158-F$5)</f>
        <v>0</v>
      </c>
      <c r="G46" s="44">
        <f>ABS('P1dB CL'!C214-G$5)</f>
        <v>0</v>
      </c>
      <c r="H46" s="44">
        <f>ABS('P1dB CL'!C270-H$5)</f>
        <v>0</v>
      </c>
      <c r="I46" s="44">
        <f>ABS('P1dB CL'!C326-I$5)</f>
        <v>0</v>
      </c>
      <c r="J46" s="44">
        <f>ABS('P1dB CL'!C382-J$5)</f>
        <v>0</v>
      </c>
      <c r="K46" s="20"/>
      <c r="L46" s="44">
        <f>ABS('P1dB CL'!C437-L$5)</f>
        <v>0</v>
      </c>
      <c r="M46" s="44">
        <f>ABS('P1dB CL'!C492-M$5)</f>
        <v>0</v>
      </c>
      <c r="N46" s="44">
        <f>ABS('P1dB CL'!C547-N$5)</f>
        <v>0</v>
      </c>
      <c r="O46" s="44">
        <f>ABS('P1dB CL'!C602-O$5)</f>
        <v>0</v>
      </c>
      <c r="P46" s="44">
        <f>ABS('P1dB CL'!C657-P$5)</f>
        <v>0</v>
      </c>
      <c r="Q46" s="44">
        <f>ABS('P1dB CL'!C708-Q$5)</f>
        <v>0</v>
      </c>
      <c r="S46" s="77">
        <f>'P1dB CL'!E42</f>
        <v>0</v>
      </c>
      <c r="T46" s="20"/>
      <c r="U46" s="85">
        <f>ABS('P1dB CL'!V46-U$5)</f>
        <v>0</v>
      </c>
      <c r="V46" s="44">
        <f>ABS('P1dB CL'!V102-V$5)</f>
        <v>0</v>
      </c>
      <c r="W46" s="44">
        <f>ABS('P1dB CL'!V158-W$5)</f>
        <v>0</v>
      </c>
      <c r="X46" s="44">
        <f>ABS('P1dB CL'!V214-X$5)</f>
        <v>0</v>
      </c>
      <c r="Y46" s="44">
        <f>ABS('P1dB CL'!V270-Y$5)</f>
        <v>0</v>
      </c>
      <c r="Z46" s="44">
        <f>ABS('P1dB CL'!V326-Z$5)</f>
        <v>0</v>
      </c>
      <c r="AA46" s="44">
        <f>ABS('P1dB CL'!V382-AA$5)</f>
        <v>0</v>
      </c>
      <c r="AB46" s="20"/>
      <c r="AC46" s="44">
        <f>ABS('P1dB CL'!V437-0)</f>
        <v>0</v>
      </c>
      <c r="AD46" s="44">
        <f>ABS('P1dB CL'!V492-0)</f>
        <v>0</v>
      </c>
      <c r="AE46" s="44">
        <f>ABS('P1dB CL'!V547-0)</f>
        <v>0</v>
      </c>
      <c r="AF46" s="44">
        <f>ABS('P1dB CL'!V602-0)</f>
        <v>0</v>
      </c>
      <c r="AG46" s="44">
        <f>ABS('P1dB CL'!V657-0)</f>
        <v>0</v>
      </c>
      <c r="AH46" s="44">
        <f>ABS('P1dB CL'!V712-0)</f>
        <v>0</v>
      </c>
      <c r="AI46" s="20"/>
    </row>
    <row r="47" spans="2:35" x14ac:dyDescent="0.25">
      <c r="B47" s="77">
        <f>'P1dB CL'!E43</f>
        <v>0</v>
      </c>
      <c r="C47" s="20"/>
      <c r="D47" s="85">
        <f>ABS('P1dB CL'!C47-D$5)</f>
        <v>0</v>
      </c>
      <c r="E47" s="44">
        <f>ABS('P1dB CL'!C103-E$5)</f>
        <v>0</v>
      </c>
      <c r="F47" s="44">
        <f>ABS('P1dB CL'!C159-F$5)</f>
        <v>0</v>
      </c>
      <c r="G47" s="44">
        <f>ABS('P1dB CL'!C215-G$5)</f>
        <v>0</v>
      </c>
      <c r="H47" s="44">
        <f>ABS('P1dB CL'!C271-H$5)</f>
        <v>0</v>
      </c>
      <c r="I47" s="44">
        <f>ABS('P1dB CL'!C327-I$5)</f>
        <v>0</v>
      </c>
      <c r="J47" s="44">
        <f>ABS('P1dB CL'!C383-J$5)</f>
        <v>0</v>
      </c>
      <c r="K47" s="20"/>
      <c r="L47" s="44">
        <f>ABS('P1dB CL'!C438-L$5)</f>
        <v>0</v>
      </c>
      <c r="M47" s="44">
        <f>ABS('P1dB CL'!C493-M$5)</f>
        <v>0</v>
      </c>
      <c r="N47" s="44">
        <f>ABS('P1dB CL'!C548-N$5)</f>
        <v>0</v>
      </c>
      <c r="O47" s="44">
        <f>ABS('P1dB CL'!C603-O$5)</f>
        <v>0</v>
      </c>
      <c r="P47" s="44">
        <f>ABS('P1dB CL'!C658-P$5)</f>
        <v>0</v>
      </c>
      <c r="Q47" s="44">
        <f>ABS('P1dB CL'!C709-Q$5)</f>
        <v>0</v>
      </c>
      <c r="S47" s="77">
        <f>'P1dB CL'!E43</f>
        <v>0</v>
      </c>
      <c r="T47" s="20"/>
      <c r="U47" s="85">
        <f>ABS('P1dB CL'!V47-U$5)</f>
        <v>0</v>
      </c>
      <c r="V47" s="44">
        <f>ABS('P1dB CL'!V103-V$5)</f>
        <v>0</v>
      </c>
      <c r="W47" s="44">
        <f>ABS('P1dB CL'!V159-W$5)</f>
        <v>0</v>
      </c>
      <c r="X47" s="44">
        <f>ABS('P1dB CL'!V215-X$5)</f>
        <v>0</v>
      </c>
      <c r="Y47" s="44">
        <f>ABS('P1dB CL'!V271-Y$5)</f>
        <v>0</v>
      </c>
      <c r="Z47" s="44">
        <f>ABS('P1dB CL'!V327-Z$5)</f>
        <v>0</v>
      </c>
      <c r="AA47" s="44">
        <f>ABS('P1dB CL'!V383-AA$5)</f>
        <v>0</v>
      </c>
      <c r="AB47" s="20"/>
      <c r="AC47" s="44">
        <f>ABS('P1dB CL'!V438-0)</f>
        <v>0</v>
      </c>
      <c r="AD47" s="44">
        <f>ABS('P1dB CL'!V493-0)</f>
        <v>0</v>
      </c>
      <c r="AE47" s="44">
        <f>ABS('P1dB CL'!V548-0)</f>
        <v>0</v>
      </c>
      <c r="AF47" s="44">
        <f>ABS('P1dB CL'!V603-0)</f>
        <v>0</v>
      </c>
      <c r="AG47" s="44">
        <f>ABS('P1dB CL'!V658-0)</f>
        <v>0</v>
      </c>
      <c r="AH47" s="44">
        <f>ABS('P1dB CL'!V713-0)</f>
        <v>0</v>
      </c>
      <c r="AI47" s="20"/>
    </row>
    <row r="48" spans="2:35" x14ac:dyDescent="0.25">
      <c r="B48" s="77">
        <f>'P1dB CL'!E44</f>
        <v>0</v>
      </c>
      <c r="C48" s="20"/>
      <c r="D48" s="85">
        <f>ABS('P1dB CL'!C48-D$5)</f>
        <v>0</v>
      </c>
      <c r="E48" s="44">
        <f>ABS('P1dB CL'!C104-E$5)</f>
        <v>0</v>
      </c>
      <c r="F48" s="44">
        <f>ABS('P1dB CL'!C160-F$5)</f>
        <v>0</v>
      </c>
      <c r="G48" s="44">
        <f>ABS('P1dB CL'!C216-G$5)</f>
        <v>0</v>
      </c>
      <c r="H48" s="44">
        <f>ABS('P1dB CL'!C272-H$5)</f>
        <v>0</v>
      </c>
      <c r="I48" s="44">
        <f>ABS('P1dB CL'!C328-I$5)</f>
        <v>0</v>
      </c>
      <c r="J48" s="44">
        <f>ABS('P1dB CL'!C384-J$5)</f>
        <v>0</v>
      </c>
      <c r="K48" s="20"/>
      <c r="L48" s="44">
        <f>ABS('P1dB CL'!C439-L$5)</f>
        <v>0</v>
      </c>
      <c r="M48" s="44">
        <f>ABS('P1dB CL'!C494-M$5)</f>
        <v>0</v>
      </c>
      <c r="N48" s="44">
        <f>ABS('P1dB CL'!C549-N$5)</f>
        <v>0</v>
      </c>
      <c r="O48" s="44">
        <f>ABS('P1dB CL'!C604-O$5)</f>
        <v>0</v>
      </c>
      <c r="P48" s="44">
        <f>ABS('P1dB CL'!C659-P$5)</f>
        <v>0</v>
      </c>
      <c r="Q48" s="44">
        <f>ABS('P1dB CL'!C710-Q$5)</f>
        <v>0</v>
      </c>
      <c r="S48" s="77">
        <f>'P1dB CL'!E44</f>
        <v>0</v>
      </c>
      <c r="T48" s="20"/>
      <c r="U48" s="85">
        <f>ABS('P1dB CL'!V48-U$5)</f>
        <v>0</v>
      </c>
      <c r="V48" s="44">
        <f>ABS('P1dB CL'!V104-V$5)</f>
        <v>0</v>
      </c>
      <c r="W48" s="44">
        <f>ABS('P1dB CL'!V160-W$5)</f>
        <v>0</v>
      </c>
      <c r="X48" s="44">
        <f>ABS('P1dB CL'!V216-X$5)</f>
        <v>0</v>
      </c>
      <c r="Y48" s="44">
        <f>ABS('P1dB CL'!V272-Y$5)</f>
        <v>0</v>
      </c>
      <c r="Z48" s="44">
        <f>ABS('P1dB CL'!V328-Z$5)</f>
        <v>0</v>
      </c>
      <c r="AA48" s="44">
        <f>ABS('P1dB CL'!V384-AA$5)</f>
        <v>0</v>
      </c>
      <c r="AB48" s="20"/>
      <c r="AC48" s="44">
        <f>ABS('P1dB CL'!V439-0)</f>
        <v>0</v>
      </c>
      <c r="AD48" s="44">
        <f>ABS('P1dB CL'!V494-0)</f>
        <v>0</v>
      </c>
      <c r="AE48" s="44">
        <f>ABS('P1dB CL'!V549-0)</f>
        <v>0</v>
      </c>
      <c r="AF48" s="44">
        <f>ABS('P1dB CL'!V604-0)</f>
        <v>0</v>
      </c>
      <c r="AG48" s="44">
        <f>ABS('P1dB CL'!V659-0)</f>
        <v>0</v>
      </c>
      <c r="AH48" s="44">
        <f>ABS('P1dB CL'!V714-0)</f>
        <v>0</v>
      </c>
      <c r="AI48" s="20"/>
    </row>
    <row r="49" spans="2:35" x14ac:dyDescent="0.25">
      <c r="B49" s="77">
        <f>'P1dB CL'!E45</f>
        <v>0</v>
      </c>
      <c r="C49" s="20"/>
      <c r="D49" s="85">
        <f>ABS('P1dB CL'!C49-D$5)</f>
        <v>0</v>
      </c>
      <c r="E49" s="44">
        <f>ABS('P1dB CL'!C105-E$5)</f>
        <v>0</v>
      </c>
      <c r="F49" s="44">
        <f>ABS('P1dB CL'!C161-F$5)</f>
        <v>0</v>
      </c>
      <c r="G49" s="44">
        <f>ABS('P1dB CL'!C217-G$5)</f>
        <v>0</v>
      </c>
      <c r="H49" s="44">
        <f>ABS('P1dB CL'!C273-H$5)</f>
        <v>0</v>
      </c>
      <c r="I49" s="44">
        <f>ABS('P1dB CL'!C329-I$5)</f>
        <v>0</v>
      </c>
      <c r="J49" s="44">
        <f>ABS('P1dB CL'!C385-J$5)</f>
        <v>0</v>
      </c>
      <c r="K49" s="20"/>
      <c r="L49" s="44">
        <f>ABS('P1dB CL'!C440-L$5)</f>
        <v>0</v>
      </c>
      <c r="M49" s="44">
        <f>ABS('P1dB CL'!C495-M$5)</f>
        <v>0</v>
      </c>
      <c r="N49" s="44">
        <f>ABS('P1dB CL'!C550-N$5)</f>
        <v>0</v>
      </c>
      <c r="O49" s="44">
        <f>ABS('P1dB CL'!C605-O$5)</f>
        <v>0</v>
      </c>
      <c r="P49" s="44">
        <f>ABS('P1dB CL'!C660-P$5)</f>
        <v>0</v>
      </c>
      <c r="Q49" s="44">
        <f>ABS('P1dB CL'!C711-Q$5)</f>
        <v>0</v>
      </c>
      <c r="S49" s="77">
        <f>'P1dB CL'!E45</f>
        <v>0</v>
      </c>
      <c r="T49" s="20"/>
      <c r="U49" s="85">
        <f>ABS('P1dB CL'!V49-U$5)</f>
        <v>0</v>
      </c>
      <c r="V49" s="44">
        <f>ABS('P1dB CL'!V105-V$5)</f>
        <v>0</v>
      </c>
      <c r="W49" s="44">
        <f>ABS('P1dB CL'!V161-W$5)</f>
        <v>0</v>
      </c>
      <c r="X49" s="44">
        <f>ABS('P1dB CL'!V217-X$5)</f>
        <v>0</v>
      </c>
      <c r="Y49" s="44">
        <f>ABS('P1dB CL'!V273-Y$5)</f>
        <v>0</v>
      </c>
      <c r="Z49" s="44">
        <f>ABS('P1dB CL'!V329-Z$5)</f>
        <v>0</v>
      </c>
      <c r="AA49" s="44">
        <f>ABS('P1dB CL'!V385-AA$5)</f>
        <v>0</v>
      </c>
      <c r="AB49" s="20"/>
      <c r="AC49" s="44">
        <f>ABS('P1dB CL'!V440-0)</f>
        <v>0</v>
      </c>
      <c r="AD49" s="44">
        <f>ABS('P1dB CL'!V495-0)</f>
        <v>0</v>
      </c>
      <c r="AE49" s="44">
        <f>ABS('P1dB CL'!V550-0)</f>
        <v>0</v>
      </c>
      <c r="AF49" s="44">
        <f>ABS('P1dB CL'!V605-0)</f>
        <v>0</v>
      </c>
      <c r="AG49" s="44">
        <f>ABS('P1dB CL'!V660-0)</f>
        <v>0</v>
      </c>
      <c r="AH49" s="44">
        <f>ABS('P1dB CL'!V715-0)</f>
        <v>0</v>
      </c>
      <c r="AI49" s="20"/>
    </row>
    <row r="50" spans="2:35" x14ac:dyDescent="0.25">
      <c r="B50" s="77">
        <f>'P1dB CL'!E46</f>
        <v>0</v>
      </c>
      <c r="C50" s="20"/>
      <c r="D50" s="85">
        <f>ABS('P1dB CL'!C50-D$5)</f>
        <v>0</v>
      </c>
      <c r="E50" s="44">
        <f>ABS('P1dB CL'!C106-E$5)</f>
        <v>0</v>
      </c>
      <c r="F50" s="44">
        <f>ABS('P1dB CL'!C162-F$5)</f>
        <v>0</v>
      </c>
      <c r="G50" s="44">
        <f>ABS('P1dB CL'!C218-G$5)</f>
        <v>0</v>
      </c>
      <c r="H50" s="44">
        <f>ABS('P1dB CL'!C274-H$5)</f>
        <v>0</v>
      </c>
      <c r="I50" s="44">
        <f>ABS('P1dB CL'!C330-I$5)</f>
        <v>0</v>
      </c>
      <c r="J50" s="44">
        <f>ABS('P1dB CL'!C386-J$5)</f>
        <v>0</v>
      </c>
      <c r="K50" s="20"/>
      <c r="L50" s="44">
        <f>ABS('P1dB CL'!C441-L$5)</f>
        <v>0</v>
      </c>
      <c r="M50" s="44">
        <f>ABS('P1dB CL'!C496-M$5)</f>
        <v>0</v>
      </c>
      <c r="N50" s="44">
        <f>ABS('P1dB CL'!C551-N$5)</f>
        <v>0</v>
      </c>
      <c r="O50" s="44">
        <f>ABS('P1dB CL'!C606-O$5)</f>
        <v>0</v>
      </c>
      <c r="P50" s="44">
        <f>ABS('P1dB CL'!C661-P$5)</f>
        <v>0</v>
      </c>
      <c r="Q50" s="44">
        <f>ABS('P1dB CL'!C712-Q$5)</f>
        <v>0</v>
      </c>
      <c r="S50" s="77">
        <f>'P1dB CL'!E46</f>
        <v>0</v>
      </c>
      <c r="T50" s="20"/>
      <c r="U50" s="85">
        <f>ABS('P1dB CL'!V50-U$5)</f>
        <v>0</v>
      </c>
      <c r="V50" s="44">
        <f>ABS('P1dB CL'!V106-V$5)</f>
        <v>0</v>
      </c>
      <c r="W50" s="44">
        <f>ABS('P1dB CL'!V162-W$5)</f>
        <v>0</v>
      </c>
      <c r="X50" s="44">
        <f>ABS('P1dB CL'!V218-X$5)</f>
        <v>0</v>
      </c>
      <c r="Y50" s="44">
        <f>ABS('P1dB CL'!V274-Y$5)</f>
        <v>0</v>
      </c>
      <c r="Z50" s="44">
        <f>ABS('P1dB CL'!V330-Z$5)</f>
        <v>0</v>
      </c>
      <c r="AA50" s="44">
        <f>ABS('P1dB CL'!V386-AA$5)</f>
        <v>0</v>
      </c>
      <c r="AB50" s="20"/>
      <c r="AC50" s="44">
        <f>ABS('P1dB CL'!V441-0)</f>
        <v>0</v>
      </c>
      <c r="AD50" s="44">
        <f>ABS('P1dB CL'!V496-0)</f>
        <v>0</v>
      </c>
      <c r="AE50" s="44">
        <f>ABS('P1dB CL'!V551-0)</f>
        <v>0</v>
      </c>
      <c r="AF50" s="44">
        <f>ABS('P1dB CL'!V606-0)</f>
        <v>0</v>
      </c>
      <c r="AG50" s="44">
        <f>ABS('P1dB CL'!V661-0)</f>
        <v>0</v>
      </c>
      <c r="AH50" s="44">
        <f>ABS('P1dB CL'!V716-0)</f>
        <v>0</v>
      </c>
      <c r="AI50" s="20"/>
    </row>
    <row r="51" spans="2:35" x14ac:dyDescent="0.25">
      <c r="B51" s="77">
        <f>'P1dB CL'!E47</f>
        <v>0</v>
      </c>
      <c r="C51" s="20"/>
      <c r="D51" s="85">
        <f>ABS('P1dB CL'!C51-D$5)</f>
        <v>0</v>
      </c>
      <c r="E51" s="44">
        <f>ABS('P1dB CL'!C107-E$5)</f>
        <v>0</v>
      </c>
      <c r="F51" s="44">
        <f>ABS('P1dB CL'!C163-F$5)</f>
        <v>0</v>
      </c>
      <c r="G51" s="44">
        <f>ABS('P1dB CL'!C219-G$5)</f>
        <v>0</v>
      </c>
      <c r="H51" s="44">
        <f>ABS('P1dB CL'!C275-H$5)</f>
        <v>0</v>
      </c>
      <c r="I51" s="44">
        <f>ABS('P1dB CL'!C331-I$5)</f>
        <v>0</v>
      </c>
      <c r="J51" s="44">
        <f>ABS('P1dB CL'!C387-J$5)</f>
        <v>0</v>
      </c>
      <c r="K51" s="20"/>
      <c r="L51" s="44">
        <f>ABS('P1dB CL'!C442-L$5)</f>
        <v>0</v>
      </c>
      <c r="M51" s="44">
        <f>ABS('P1dB CL'!C497-M$5)</f>
        <v>0</v>
      </c>
      <c r="N51" s="44">
        <f>ABS('P1dB CL'!C552-N$5)</f>
        <v>0</v>
      </c>
      <c r="O51" s="44">
        <f>ABS('P1dB CL'!C607-O$5)</f>
        <v>0</v>
      </c>
      <c r="P51" s="44">
        <f>ABS('P1dB CL'!C662-P$5)</f>
        <v>0</v>
      </c>
      <c r="Q51" s="44">
        <f>ABS('P1dB CL'!C713-Q$5)</f>
        <v>0</v>
      </c>
      <c r="S51" s="77">
        <f>'P1dB CL'!E47</f>
        <v>0</v>
      </c>
      <c r="T51" s="20"/>
      <c r="U51" s="85">
        <f>ABS('P1dB CL'!V51-U$5)</f>
        <v>0</v>
      </c>
      <c r="V51" s="44">
        <f>ABS('P1dB CL'!V107-V$5)</f>
        <v>0</v>
      </c>
      <c r="W51" s="44">
        <f>ABS('P1dB CL'!V163-W$5)</f>
        <v>0</v>
      </c>
      <c r="X51" s="44">
        <f>ABS('P1dB CL'!V219-X$5)</f>
        <v>0</v>
      </c>
      <c r="Y51" s="44">
        <f>ABS('P1dB CL'!V275-Y$5)</f>
        <v>0</v>
      </c>
      <c r="Z51" s="44">
        <f>ABS('P1dB CL'!V331-Z$5)</f>
        <v>0</v>
      </c>
      <c r="AA51" s="44">
        <f>ABS('P1dB CL'!V387-AA$5)</f>
        <v>0</v>
      </c>
      <c r="AB51" s="20"/>
      <c r="AC51" s="44">
        <f>ABS('P1dB CL'!V442-0)</f>
        <v>0</v>
      </c>
      <c r="AD51" s="44">
        <f>ABS('P1dB CL'!V497-0)</f>
        <v>0</v>
      </c>
      <c r="AE51" s="44">
        <f>ABS('P1dB CL'!V552-0)</f>
        <v>0</v>
      </c>
      <c r="AF51" s="44">
        <f>ABS('P1dB CL'!V607-0)</f>
        <v>0</v>
      </c>
      <c r="AG51" s="44">
        <f>ABS('P1dB CL'!V662-0)</f>
        <v>0</v>
      </c>
      <c r="AH51" s="44">
        <f>ABS('P1dB CL'!V717-0)</f>
        <v>0</v>
      </c>
      <c r="AI51" s="20"/>
    </row>
    <row r="52" spans="2:35" x14ac:dyDescent="0.25">
      <c r="B52" s="77">
        <f>'P1dB CL'!E48</f>
        <v>0</v>
      </c>
      <c r="C52" s="20"/>
      <c r="D52" s="85">
        <f>ABS('P1dB CL'!C52-D$5)</f>
        <v>0</v>
      </c>
      <c r="E52" s="44">
        <f>ABS('P1dB CL'!C108-E$5)</f>
        <v>0</v>
      </c>
      <c r="F52" s="44">
        <f>ABS('P1dB CL'!C164-F$5)</f>
        <v>0</v>
      </c>
      <c r="G52" s="44">
        <f>ABS('P1dB CL'!C220-G$5)</f>
        <v>0</v>
      </c>
      <c r="H52" s="44">
        <f>ABS('P1dB CL'!C276-H$5)</f>
        <v>0</v>
      </c>
      <c r="I52" s="44">
        <f>ABS('P1dB CL'!C332-I$5)</f>
        <v>0</v>
      </c>
      <c r="J52" s="44">
        <f>ABS('P1dB CL'!C388-J$5)</f>
        <v>0</v>
      </c>
      <c r="K52" s="20"/>
      <c r="L52" s="44">
        <f>ABS('P1dB CL'!C443-L$5)</f>
        <v>0</v>
      </c>
      <c r="M52" s="44">
        <f>ABS('P1dB CL'!C498-M$5)</f>
        <v>0</v>
      </c>
      <c r="N52" s="44">
        <f>ABS('P1dB CL'!C553-N$5)</f>
        <v>0</v>
      </c>
      <c r="O52" s="44">
        <f>ABS('P1dB CL'!C608-O$5)</f>
        <v>0</v>
      </c>
      <c r="P52" s="44">
        <f>ABS('P1dB CL'!C663-P$5)</f>
        <v>0</v>
      </c>
      <c r="Q52" s="44">
        <f>ABS('P1dB CL'!C714-Q$5)</f>
        <v>0</v>
      </c>
      <c r="S52" s="77">
        <f>'P1dB CL'!E48</f>
        <v>0</v>
      </c>
      <c r="T52" s="20"/>
      <c r="U52" s="85">
        <f>ABS('P1dB CL'!V52-U$5)</f>
        <v>0</v>
      </c>
      <c r="V52" s="44">
        <f>ABS('P1dB CL'!V108-V$5)</f>
        <v>0</v>
      </c>
      <c r="W52" s="44">
        <f>ABS('P1dB CL'!V164-W$5)</f>
        <v>0</v>
      </c>
      <c r="X52" s="44">
        <f>ABS('P1dB CL'!V220-X$5)</f>
        <v>0</v>
      </c>
      <c r="Y52" s="44">
        <f>ABS('P1dB CL'!V276-Y$5)</f>
        <v>0</v>
      </c>
      <c r="Z52" s="44">
        <f>ABS('P1dB CL'!V332-Z$5)</f>
        <v>0</v>
      </c>
      <c r="AA52" s="44">
        <f>ABS('P1dB CL'!V388-AA$5)</f>
        <v>0</v>
      </c>
      <c r="AB52" s="20"/>
      <c r="AC52" s="44">
        <f>ABS('P1dB CL'!V443-0)</f>
        <v>0</v>
      </c>
      <c r="AD52" s="44">
        <f>ABS('P1dB CL'!V498-0)</f>
        <v>0</v>
      </c>
      <c r="AE52" s="44">
        <f>ABS('P1dB CL'!V553-0)</f>
        <v>0</v>
      </c>
      <c r="AF52" s="44">
        <f>ABS('P1dB CL'!V608-0)</f>
        <v>0</v>
      </c>
      <c r="AG52" s="44">
        <f>ABS('P1dB CL'!V663-0)</f>
        <v>0</v>
      </c>
      <c r="AH52" s="44">
        <f>ABS('P1dB CL'!V718-0)</f>
        <v>0</v>
      </c>
      <c r="AI52" s="20"/>
    </row>
    <row r="53" spans="2:35" x14ac:dyDescent="0.25">
      <c r="B53" s="77">
        <f>'P1dB CL'!E49</f>
        <v>0</v>
      </c>
      <c r="C53" s="20"/>
      <c r="D53" s="85">
        <f>ABS('P1dB CL'!C53-D$5)</f>
        <v>0</v>
      </c>
      <c r="E53" s="44">
        <f>ABS('P1dB CL'!C109-E$5)</f>
        <v>0</v>
      </c>
      <c r="F53" s="44">
        <f>ABS('P1dB CL'!C165-F$5)</f>
        <v>0</v>
      </c>
      <c r="G53" s="44">
        <f>ABS('P1dB CL'!C221-G$5)</f>
        <v>0</v>
      </c>
      <c r="H53" s="44">
        <f>ABS('P1dB CL'!C277-H$5)</f>
        <v>0</v>
      </c>
      <c r="I53" s="44">
        <f>ABS('P1dB CL'!C333-I$5)</f>
        <v>0</v>
      </c>
      <c r="J53" s="44">
        <f>ABS('P1dB CL'!C389-J$5)</f>
        <v>0</v>
      </c>
      <c r="K53" s="20"/>
      <c r="L53" s="44">
        <f>ABS('P1dB CL'!C444-L$5)</f>
        <v>0</v>
      </c>
      <c r="M53" s="44">
        <f>ABS('P1dB CL'!C499-M$5)</f>
        <v>0</v>
      </c>
      <c r="N53" s="44">
        <f>ABS('P1dB CL'!C554-N$5)</f>
        <v>0</v>
      </c>
      <c r="O53" s="44">
        <f>ABS('P1dB CL'!C609-O$5)</f>
        <v>0</v>
      </c>
      <c r="P53" s="44">
        <f>ABS('P1dB CL'!C664-P$5)</f>
        <v>0</v>
      </c>
      <c r="Q53" s="44">
        <f>ABS('P1dB CL'!C715-Q$5)</f>
        <v>0</v>
      </c>
      <c r="S53" s="77">
        <f>'P1dB CL'!E49</f>
        <v>0</v>
      </c>
      <c r="T53" s="20"/>
      <c r="U53" s="85">
        <f>ABS('P1dB CL'!V53-U$5)</f>
        <v>0</v>
      </c>
      <c r="V53" s="44">
        <f>ABS('P1dB CL'!V109-V$5)</f>
        <v>0</v>
      </c>
      <c r="W53" s="44">
        <f>ABS('P1dB CL'!V165-W$5)</f>
        <v>0</v>
      </c>
      <c r="X53" s="44">
        <f>ABS('P1dB CL'!V221-X$5)</f>
        <v>0</v>
      </c>
      <c r="Y53" s="44">
        <f>ABS('P1dB CL'!V277-Y$5)</f>
        <v>0</v>
      </c>
      <c r="Z53" s="44">
        <f>ABS('P1dB CL'!V333-Z$5)</f>
        <v>0</v>
      </c>
      <c r="AA53" s="44">
        <f>ABS('P1dB CL'!V389-AA$5)</f>
        <v>0</v>
      </c>
      <c r="AB53" s="20"/>
      <c r="AC53" s="44">
        <f>ABS('P1dB CL'!V444-0)</f>
        <v>0</v>
      </c>
      <c r="AD53" s="44">
        <f>ABS('P1dB CL'!V499-0)</f>
        <v>0</v>
      </c>
      <c r="AE53" s="44">
        <f>ABS('P1dB CL'!V554-0)</f>
        <v>0</v>
      </c>
      <c r="AF53" s="44">
        <f>ABS('P1dB CL'!V609-0)</f>
        <v>0</v>
      </c>
      <c r="AG53" s="44">
        <f>ABS('P1dB CL'!V664-0)</f>
        <v>0</v>
      </c>
      <c r="AH53" s="44">
        <f>ABS('P1dB CL'!V719-0)</f>
        <v>0</v>
      </c>
      <c r="AI53" s="20"/>
    </row>
    <row r="54" spans="2:35" x14ac:dyDescent="0.25">
      <c r="B54" s="77">
        <f>'P1dB CL'!E50</f>
        <v>0</v>
      </c>
      <c r="C54" s="20"/>
      <c r="D54" s="85">
        <f>ABS('P1dB CL'!C54-D$5)</f>
        <v>0</v>
      </c>
      <c r="E54" s="44">
        <f>ABS('P1dB CL'!C110-E$5)</f>
        <v>0</v>
      </c>
      <c r="F54" s="44">
        <f>ABS('P1dB CL'!C166-F$5)</f>
        <v>0</v>
      </c>
      <c r="G54" s="44">
        <f>ABS('P1dB CL'!C222-G$5)</f>
        <v>0</v>
      </c>
      <c r="H54" s="44">
        <f>ABS('P1dB CL'!C278-H$5)</f>
        <v>0</v>
      </c>
      <c r="I54" s="44">
        <f>ABS('P1dB CL'!C334-I$5)</f>
        <v>0</v>
      </c>
      <c r="J54" s="44">
        <f>ABS('P1dB CL'!C390-J$5)</f>
        <v>0</v>
      </c>
      <c r="K54" s="20"/>
      <c r="L54" s="44">
        <f>ABS('P1dB CL'!C445-L$5)</f>
        <v>0</v>
      </c>
      <c r="M54" s="44">
        <f>ABS('P1dB CL'!C500-M$5)</f>
        <v>0</v>
      </c>
      <c r="N54" s="44">
        <f>ABS('P1dB CL'!C555-N$5)</f>
        <v>0</v>
      </c>
      <c r="O54" s="44">
        <f>ABS('P1dB CL'!C610-O$5)</f>
        <v>0</v>
      </c>
      <c r="P54" s="44">
        <f>ABS('P1dB CL'!C665-P$5)</f>
        <v>0</v>
      </c>
      <c r="Q54" s="44">
        <f>ABS('P1dB CL'!C716-Q$5)</f>
        <v>0</v>
      </c>
      <c r="S54" s="77">
        <f>'P1dB CL'!E50</f>
        <v>0</v>
      </c>
      <c r="T54" s="20"/>
      <c r="U54" s="85">
        <f>ABS('P1dB CL'!V54-U$5)</f>
        <v>0</v>
      </c>
      <c r="V54" s="44">
        <f>ABS('P1dB CL'!V110-V$5)</f>
        <v>0</v>
      </c>
      <c r="W54" s="44">
        <f>ABS('P1dB CL'!V166-W$5)</f>
        <v>0</v>
      </c>
      <c r="X54" s="44">
        <f>ABS('P1dB CL'!V222-X$5)</f>
        <v>0</v>
      </c>
      <c r="Y54" s="44">
        <f>ABS('P1dB CL'!V278-Y$5)</f>
        <v>0</v>
      </c>
      <c r="Z54" s="44">
        <f>ABS('P1dB CL'!V334-Z$5)</f>
        <v>0</v>
      </c>
      <c r="AA54" s="44">
        <f>ABS('P1dB CL'!V390-AA$5)</f>
        <v>0</v>
      </c>
      <c r="AB54" s="20"/>
      <c r="AC54" s="44">
        <f>ABS('P1dB CL'!V445-0)</f>
        <v>0</v>
      </c>
      <c r="AD54" s="44">
        <f>ABS('P1dB CL'!V500-0)</f>
        <v>0</v>
      </c>
      <c r="AE54" s="44">
        <f>ABS('P1dB CL'!V555-0)</f>
        <v>0</v>
      </c>
      <c r="AF54" s="44">
        <f>ABS('P1dB CL'!V610-0)</f>
        <v>0</v>
      </c>
      <c r="AG54" s="44">
        <f>ABS('P1dB CL'!V665-0)</f>
        <v>0</v>
      </c>
      <c r="AH54" s="44">
        <f>ABS('P1dB CL'!V720-0)</f>
        <v>0</v>
      </c>
      <c r="AI54" s="20"/>
    </row>
    <row r="55" spans="2:35" x14ac:dyDescent="0.25">
      <c r="B55" s="77">
        <f>'P1dB CL'!E51</f>
        <v>0</v>
      </c>
      <c r="C55" s="20"/>
      <c r="D55" s="85">
        <f>ABS('P1dB CL'!C55-D$5)</f>
        <v>0</v>
      </c>
      <c r="E55" s="44">
        <f>ABS('P1dB CL'!C111-E$5)</f>
        <v>0</v>
      </c>
      <c r="F55" s="44">
        <f>ABS('P1dB CL'!C167-F$5)</f>
        <v>0</v>
      </c>
      <c r="G55" s="44">
        <f>ABS('P1dB CL'!C223-G$5)</f>
        <v>0</v>
      </c>
      <c r="H55" s="44">
        <f>ABS('P1dB CL'!C279-H$5)</f>
        <v>0</v>
      </c>
      <c r="I55" s="44">
        <f>ABS('P1dB CL'!C335-I$5)</f>
        <v>0</v>
      </c>
      <c r="J55" s="44">
        <f>ABS('P1dB CL'!C391-J$5)</f>
        <v>0</v>
      </c>
      <c r="K55" s="20"/>
      <c r="L55" s="44">
        <f>ABS('P1dB CL'!C446-L$5)</f>
        <v>0</v>
      </c>
      <c r="M55" s="44">
        <f>ABS('P1dB CL'!C501-M$5)</f>
        <v>0</v>
      </c>
      <c r="N55" s="44">
        <f>ABS('P1dB CL'!C556-N$5)</f>
        <v>0</v>
      </c>
      <c r="O55" s="44">
        <f>ABS('P1dB CL'!C611-O$5)</f>
        <v>0</v>
      </c>
      <c r="P55" s="44">
        <f>ABS('P1dB CL'!C666-P$5)</f>
        <v>0</v>
      </c>
      <c r="Q55" s="44">
        <f>ABS('P1dB CL'!C717-Q$5)</f>
        <v>0</v>
      </c>
      <c r="S55" s="77">
        <f>'P1dB CL'!E51</f>
        <v>0</v>
      </c>
      <c r="T55" s="20"/>
      <c r="U55" s="85">
        <f>ABS('P1dB CL'!V55-U$5)</f>
        <v>0</v>
      </c>
      <c r="V55" s="44">
        <f>ABS('P1dB CL'!V111-V$5)</f>
        <v>0</v>
      </c>
      <c r="W55" s="44">
        <f>ABS('P1dB CL'!V167-W$5)</f>
        <v>0</v>
      </c>
      <c r="X55" s="44">
        <f>ABS('P1dB CL'!V223-X$5)</f>
        <v>0</v>
      </c>
      <c r="Y55" s="44">
        <f>ABS('P1dB CL'!V279-Y$5)</f>
        <v>0</v>
      </c>
      <c r="Z55" s="44">
        <f>ABS('P1dB CL'!V335-Z$5)</f>
        <v>0</v>
      </c>
      <c r="AA55" s="44">
        <f>ABS('P1dB CL'!V391-AA$5)</f>
        <v>0</v>
      </c>
      <c r="AB55" s="20"/>
      <c r="AC55" s="44">
        <f>ABS('P1dB CL'!V446-0)</f>
        <v>0</v>
      </c>
      <c r="AD55" s="44">
        <f>ABS('P1dB CL'!V501-0)</f>
        <v>0</v>
      </c>
      <c r="AE55" s="44">
        <f>ABS('P1dB CL'!V556-0)</f>
        <v>0</v>
      </c>
      <c r="AF55" s="44">
        <f>ABS('P1dB CL'!V611-0)</f>
        <v>0</v>
      </c>
      <c r="AG55" s="44">
        <f>ABS('P1dB CL'!V666-0)</f>
        <v>0</v>
      </c>
      <c r="AH55" s="44">
        <f>ABS('P1dB CL'!V721-0)</f>
        <v>0</v>
      </c>
      <c r="AI55" s="20"/>
    </row>
    <row r="56" spans="2:35" x14ac:dyDescent="0.25">
      <c r="B56" s="77">
        <f>'P1dB CL'!E52</f>
        <v>0</v>
      </c>
      <c r="D56" s="85">
        <f>ABS('P1dB CL'!C56-D$5)</f>
        <v>0</v>
      </c>
      <c r="E56" s="44">
        <f>ABS('P1dB CL'!C112-E$5)</f>
        <v>0</v>
      </c>
      <c r="F56" s="44">
        <f>ABS('P1dB CL'!C168-F$5)</f>
        <v>0</v>
      </c>
      <c r="G56" s="44">
        <f>ABS('P1dB CL'!C224-G$5)</f>
        <v>0</v>
      </c>
      <c r="H56" s="44">
        <f>ABS('P1dB CL'!C280-H$5)</f>
        <v>0</v>
      </c>
      <c r="I56" s="44">
        <f>ABS('P1dB CL'!C336-I$5)</f>
        <v>0</v>
      </c>
      <c r="J56" s="44">
        <f>ABS('P1dB CL'!C392-J$5)</f>
        <v>0</v>
      </c>
      <c r="K56" s="20"/>
      <c r="L56" s="44">
        <f>ABS('P1dB CL'!C447-L$5)</f>
        <v>0</v>
      </c>
      <c r="M56" s="44">
        <f>ABS('P1dB CL'!C502-M$5)</f>
        <v>0</v>
      </c>
      <c r="N56" s="44">
        <f>ABS('P1dB CL'!C557-N$5)</f>
        <v>0</v>
      </c>
      <c r="O56" s="44">
        <f>ABS('P1dB CL'!C612-O$5)</f>
        <v>0</v>
      </c>
      <c r="P56" s="44">
        <f>ABS('P1dB CL'!C667-P$5)</f>
        <v>0</v>
      </c>
      <c r="Q56" s="44">
        <f>ABS('P1dB CL'!C718-Q$5)</f>
        <v>0</v>
      </c>
      <c r="S56" s="77">
        <f>'P1dB CL'!E52</f>
        <v>0</v>
      </c>
      <c r="U56" s="85">
        <f>ABS('P1dB CL'!V56-U$5)</f>
        <v>0</v>
      </c>
      <c r="V56" s="44">
        <f>ABS('P1dB CL'!V112-V$5)</f>
        <v>0</v>
      </c>
      <c r="W56" s="44">
        <f>ABS('P1dB CL'!V168-W$5)</f>
        <v>0</v>
      </c>
      <c r="X56" s="44">
        <f>ABS('P1dB CL'!V224-X$5)</f>
        <v>0</v>
      </c>
      <c r="Y56" s="44">
        <f>ABS('P1dB CL'!V280-Y$5)</f>
        <v>0</v>
      </c>
      <c r="Z56" s="44">
        <f>ABS('P1dB CL'!V336-Z$5)</f>
        <v>0</v>
      </c>
      <c r="AA56" s="44">
        <f>ABS('P1dB CL'!V392-AA$5)</f>
        <v>0</v>
      </c>
      <c r="AB56" s="20"/>
      <c r="AC56" s="44">
        <f>ABS('P1dB CL'!V447-0)</f>
        <v>0</v>
      </c>
      <c r="AD56" s="44">
        <f>ABS('P1dB CL'!V502-0)</f>
        <v>0</v>
      </c>
      <c r="AE56" s="44">
        <f>ABS('P1dB CL'!V557-0)</f>
        <v>0</v>
      </c>
      <c r="AF56" s="44">
        <f>ABS('P1dB CL'!V612-0)</f>
        <v>0</v>
      </c>
      <c r="AG56" s="44">
        <f>ABS('P1dB CL'!V667-0)</f>
        <v>0</v>
      </c>
      <c r="AH56" s="44">
        <f>ABS('P1dB CL'!V722-0)</f>
        <v>0</v>
      </c>
    </row>
    <row r="57" spans="2:35" x14ac:dyDescent="0.25">
      <c r="B57" s="77">
        <f>'P1dB CL'!E53</f>
        <v>0</v>
      </c>
      <c r="D57" s="85">
        <f>ABS('P1dB CL'!C57-D$5)</f>
        <v>0</v>
      </c>
      <c r="E57" s="44">
        <f>ABS('P1dB CL'!C113-E$5)</f>
        <v>0</v>
      </c>
      <c r="F57" s="44">
        <f>ABS('P1dB CL'!C169-F$5)</f>
        <v>0</v>
      </c>
      <c r="G57" s="44">
        <f>ABS('P1dB CL'!C225-G$5)</f>
        <v>0</v>
      </c>
      <c r="H57" s="44">
        <f>ABS('P1dB CL'!C281-H$5)</f>
        <v>0</v>
      </c>
      <c r="I57" s="44">
        <f>ABS('P1dB CL'!C337-I$5)</f>
        <v>0</v>
      </c>
      <c r="J57" s="44">
        <f>ABS('P1dB CL'!C393-J$5)</f>
        <v>0</v>
      </c>
      <c r="K57" s="20"/>
      <c r="L57" s="44">
        <f>ABS('P1dB CL'!C448-L$5)</f>
        <v>0</v>
      </c>
      <c r="M57" s="44">
        <f>ABS('P1dB CL'!C503-M$5)</f>
        <v>0</v>
      </c>
      <c r="N57" s="44">
        <f>ABS('P1dB CL'!C558-N$5)</f>
        <v>0</v>
      </c>
      <c r="O57" s="44">
        <f>ABS('P1dB CL'!C613-O$5)</f>
        <v>0</v>
      </c>
      <c r="P57" s="44">
        <f>ABS('P1dB CL'!C668-P$5)</f>
        <v>0</v>
      </c>
      <c r="Q57" s="44">
        <f>ABS('P1dB CL'!C719-Q$5)</f>
        <v>0</v>
      </c>
      <c r="S57" s="77">
        <f>'P1dB CL'!E53</f>
        <v>0</v>
      </c>
      <c r="U57" s="85">
        <f>ABS('P1dB CL'!V57-U$5)</f>
        <v>0</v>
      </c>
      <c r="V57" s="44">
        <f>ABS('P1dB CL'!V113-V$5)</f>
        <v>0</v>
      </c>
      <c r="W57" s="44">
        <f>ABS('P1dB CL'!V169-W$5)</f>
        <v>0</v>
      </c>
      <c r="X57" s="44">
        <f>ABS('P1dB CL'!V225-X$5)</f>
        <v>0</v>
      </c>
      <c r="Y57" s="44">
        <f>ABS('P1dB CL'!V281-Y$5)</f>
        <v>0</v>
      </c>
      <c r="Z57" s="44">
        <f>ABS('P1dB CL'!V337-Z$5)</f>
        <v>0</v>
      </c>
      <c r="AA57" s="44">
        <f>ABS('P1dB CL'!V393-AA$5)</f>
        <v>0</v>
      </c>
      <c r="AB57" s="20"/>
      <c r="AC57" s="44">
        <f>ABS('P1dB CL'!V448-0)</f>
        <v>0</v>
      </c>
      <c r="AD57" s="44">
        <f>ABS('P1dB CL'!V503-0)</f>
        <v>0</v>
      </c>
      <c r="AE57" s="44">
        <f>ABS('P1dB CL'!V558-0)</f>
        <v>0</v>
      </c>
      <c r="AF57" s="44">
        <f>ABS('P1dB CL'!V613-0)</f>
        <v>0</v>
      </c>
      <c r="AG57" s="44">
        <f>ABS('P1dB CL'!V668-0)</f>
        <v>0</v>
      </c>
      <c r="AH57" s="44">
        <f>ABS('P1dB CL'!V723-0)</f>
        <v>0</v>
      </c>
    </row>
    <row r="58" spans="2:35" x14ac:dyDescent="0.25">
      <c r="B58" s="77">
        <f>'P1dB CL'!E54</f>
        <v>0</v>
      </c>
      <c r="D58" s="85">
        <f>ABS('P1dB CL'!C58-D$5)</f>
        <v>0</v>
      </c>
      <c r="E58" s="44">
        <f>ABS('P1dB CL'!C114-E$5)</f>
        <v>0</v>
      </c>
      <c r="F58" s="44">
        <f>ABS('P1dB CL'!C170-F$5)</f>
        <v>0</v>
      </c>
      <c r="G58" s="44">
        <f>ABS('P1dB CL'!C226-G$5)</f>
        <v>0</v>
      </c>
      <c r="H58" s="44">
        <f>ABS('P1dB CL'!C282-H$5)</f>
        <v>0</v>
      </c>
      <c r="I58" s="44">
        <f>ABS('P1dB CL'!C338-I$5)</f>
        <v>0</v>
      </c>
      <c r="J58" s="44">
        <f>ABS('P1dB CL'!C394-J$5)</f>
        <v>0</v>
      </c>
      <c r="K58" s="20"/>
      <c r="L58" s="44">
        <f>ABS('P1dB CL'!C449-L$5)</f>
        <v>0</v>
      </c>
      <c r="M58" s="44">
        <f>ABS('P1dB CL'!C504-M$5)</f>
        <v>0</v>
      </c>
      <c r="N58" s="44">
        <f>ABS('P1dB CL'!C559-N$5)</f>
        <v>0</v>
      </c>
      <c r="O58" s="44">
        <f>ABS('P1dB CL'!C614-O$5)</f>
        <v>0</v>
      </c>
      <c r="P58" s="44">
        <f>ABS('P1dB CL'!C669-P$5)</f>
        <v>0</v>
      </c>
      <c r="Q58" s="44">
        <f>ABS('P1dB CL'!C720-Q$5)</f>
        <v>0</v>
      </c>
      <c r="S58" s="77">
        <f>'P1dB CL'!E54</f>
        <v>0</v>
      </c>
      <c r="U58" s="85">
        <f>ABS('P1dB CL'!V58-U$5)</f>
        <v>0</v>
      </c>
      <c r="V58" s="44">
        <f>ABS('P1dB CL'!V114-V$5)</f>
        <v>0</v>
      </c>
      <c r="W58" s="44">
        <f>ABS('P1dB CL'!V170-W$5)</f>
        <v>0</v>
      </c>
      <c r="X58" s="44">
        <f>ABS('P1dB CL'!V226-X$5)</f>
        <v>0</v>
      </c>
      <c r="Y58" s="44">
        <f>ABS('P1dB CL'!V282-Y$5)</f>
        <v>0</v>
      </c>
      <c r="Z58" s="44">
        <f>ABS('P1dB CL'!V338-Z$5)</f>
        <v>0</v>
      </c>
      <c r="AA58" s="44">
        <f>ABS('P1dB CL'!V394-AA$5)</f>
        <v>0</v>
      </c>
      <c r="AB58" s="20"/>
      <c r="AC58" s="44">
        <f>ABS('P1dB CL'!V449-0)</f>
        <v>0</v>
      </c>
      <c r="AD58" s="44">
        <f>ABS('P1dB CL'!V504-0)</f>
        <v>0</v>
      </c>
      <c r="AE58" s="44">
        <f>ABS('P1dB CL'!V559-0)</f>
        <v>0</v>
      </c>
      <c r="AF58" s="44">
        <f>ABS('P1dB CL'!V614-0)</f>
        <v>0</v>
      </c>
      <c r="AG58" s="44">
        <f>ABS('P1dB CL'!V669-0)</f>
        <v>0</v>
      </c>
      <c r="AH58" s="44">
        <f>ABS('P1dB CL'!V724-0)</f>
        <v>0</v>
      </c>
    </row>
    <row r="59" spans="2:35" x14ac:dyDescent="0.25">
      <c r="B59" s="77">
        <f>'P1dB CL'!E55</f>
        <v>0</v>
      </c>
      <c r="D59" s="85">
        <f>ABS('P1dB CL'!C59-D$5)</f>
        <v>0</v>
      </c>
      <c r="E59" s="44">
        <f>ABS('P1dB CL'!C115-E$5)</f>
        <v>0</v>
      </c>
      <c r="F59" s="44">
        <f>ABS('P1dB CL'!C171-F$5)</f>
        <v>0</v>
      </c>
      <c r="G59" s="44">
        <f>ABS('P1dB CL'!C227-G$5)</f>
        <v>0</v>
      </c>
      <c r="H59" s="44">
        <f>ABS('P1dB CL'!C283-H$5)</f>
        <v>0</v>
      </c>
      <c r="I59" s="44">
        <f>ABS('P1dB CL'!C339-I$5)</f>
        <v>0</v>
      </c>
      <c r="J59" s="44">
        <f>ABS('P1dB CL'!C395-J$5)</f>
        <v>0</v>
      </c>
      <c r="K59" s="20"/>
      <c r="L59" s="44">
        <f>ABS('P1dB CL'!C450-L$5)</f>
        <v>0</v>
      </c>
      <c r="M59" s="44">
        <f>ABS('P1dB CL'!C505-M$5)</f>
        <v>0</v>
      </c>
      <c r="N59" s="44">
        <f>ABS('P1dB CL'!C560-N$5)</f>
        <v>0</v>
      </c>
      <c r="O59" s="44">
        <f>ABS('P1dB CL'!C615-O$5)</f>
        <v>0</v>
      </c>
      <c r="P59" s="44">
        <f>ABS('P1dB CL'!C670-P$5)</f>
        <v>0</v>
      </c>
      <c r="Q59" s="44">
        <f>ABS('P1dB CL'!C721-Q$5)</f>
        <v>0</v>
      </c>
      <c r="S59" s="77">
        <f>'P1dB CL'!E55</f>
        <v>0</v>
      </c>
      <c r="U59" s="85">
        <f>ABS('P1dB CL'!V59-U$5)</f>
        <v>0</v>
      </c>
      <c r="V59" s="44">
        <f>ABS('P1dB CL'!V115-V$5)</f>
        <v>0</v>
      </c>
      <c r="W59" s="44">
        <f>ABS('P1dB CL'!V171-W$5)</f>
        <v>0</v>
      </c>
      <c r="X59" s="44">
        <f>ABS('P1dB CL'!V227-X$5)</f>
        <v>0</v>
      </c>
      <c r="Y59" s="44">
        <f>ABS('P1dB CL'!V283-Y$5)</f>
        <v>0</v>
      </c>
      <c r="Z59" s="44">
        <f>ABS('P1dB CL'!V339-Z$5)</f>
        <v>0</v>
      </c>
      <c r="AA59" s="44">
        <f>ABS('P1dB CL'!V395-AA$5)</f>
        <v>0</v>
      </c>
      <c r="AB59" s="20"/>
      <c r="AC59" s="44">
        <f>ABS('P1dB CL'!V450-0)</f>
        <v>0</v>
      </c>
      <c r="AD59" s="44">
        <f>ABS('P1dB CL'!V505-0)</f>
        <v>0</v>
      </c>
      <c r="AE59" s="44">
        <f>ABS('P1dB CL'!V560-0)</f>
        <v>0</v>
      </c>
      <c r="AF59" s="44">
        <f>ABS('P1dB CL'!V615-0)</f>
        <v>0</v>
      </c>
      <c r="AG59" s="44">
        <f>ABS('P1dB CL'!V670-0)</f>
        <v>0</v>
      </c>
      <c r="AH59" s="44">
        <f>ABS('P1dB CL'!V725-0)</f>
        <v>0</v>
      </c>
    </row>
    <row r="60" spans="2:35" x14ac:dyDescent="0.25">
      <c r="B60" s="77"/>
      <c r="D60" s="44"/>
      <c r="E60" s="44"/>
      <c r="F60" s="44"/>
      <c r="G60" s="44"/>
      <c r="H60" s="44"/>
      <c r="I60" s="44"/>
      <c r="J60" s="44"/>
      <c r="L60" s="44"/>
      <c r="M60" s="44"/>
      <c r="N60" s="44"/>
      <c r="O60" s="44"/>
      <c r="P60" s="44"/>
      <c r="Q60" s="44"/>
      <c r="S60" s="77"/>
      <c r="U60" s="44"/>
      <c r="V60" s="44"/>
      <c r="W60" s="44"/>
      <c r="X60" s="44"/>
      <c r="Y60" s="44"/>
      <c r="Z60" s="44"/>
      <c r="AA60" s="44"/>
      <c r="AC60" s="44"/>
      <c r="AD60" s="44"/>
      <c r="AE60" s="44"/>
      <c r="AF60" s="44"/>
      <c r="AG60" s="44"/>
      <c r="AH60" s="44"/>
    </row>
    <row r="61" spans="2:35" x14ac:dyDescent="0.25">
      <c r="B61" s="77"/>
      <c r="D61" s="44"/>
      <c r="E61" s="44"/>
      <c r="F61" s="44"/>
      <c r="G61" s="44"/>
      <c r="H61" s="44"/>
      <c r="I61" s="44"/>
      <c r="J61" s="44"/>
      <c r="L61" s="44"/>
      <c r="M61" s="44"/>
      <c r="N61" s="44"/>
      <c r="O61" s="44"/>
      <c r="P61" s="44"/>
      <c r="Q61" s="44"/>
      <c r="S61" s="77"/>
      <c r="U61" s="44"/>
      <c r="V61" s="44"/>
      <c r="W61" s="44"/>
      <c r="X61" s="44"/>
      <c r="Y61" s="44"/>
      <c r="Z61" s="44"/>
      <c r="AA61" s="44"/>
      <c r="AC61" s="44"/>
      <c r="AD61" s="44"/>
      <c r="AE61" s="44"/>
      <c r="AF61" s="44"/>
      <c r="AG61" s="44"/>
      <c r="AH61" s="44"/>
    </row>
    <row r="62" spans="2:35" x14ac:dyDescent="0.25">
      <c r="B62" s="77"/>
      <c r="D62" s="44"/>
      <c r="E62" s="44"/>
      <c r="F62" s="44"/>
      <c r="G62" s="44"/>
      <c r="H62" s="44"/>
      <c r="I62" s="44"/>
      <c r="J62" s="44"/>
      <c r="L62" s="44"/>
      <c r="M62" s="44"/>
      <c r="N62" s="44"/>
      <c r="O62" s="44"/>
      <c r="P62" s="44"/>
      <c r="Q62" s="44"/>
      <c r="S62" s="77"/>
      <c r="U62" s="44"/>
      <c r="V62" s="44"/>
      <c r="W62" s="44"/>
      <c r="X62" s="44"/>
      <c r="Y62" s="44"/>
      <c r="Z62" s="44"/>
      <c r="AA62" s="44"/>
      <c r="AC62" s="44"/>
      <c r="AD62" s="44"/>
      <c r="AE62" s="44"/>
      <c r="AF62" s="44"/>
      <c r="AG62" s="44"/>
      <c r="AH62" s="44"/>
    </row>
    <row r="63" spans="2:35" x14ac:dyDescent="0.25">
      <c r="B63" s="77"/>
      <c r="D63" s="44"/>
      <c r="E63" s="44"/>
      <c r="F63" s="44"/>
      <c r="G63" s="44"/>
      <c r="H63" s="44"/>
      <c r="I63" s="44"/>
      <c r="J63" s="44"/>
      <c r="L63" s="44"/>
      <c r="M63" s="44"/>
      <c r="N63" s="44"/>
      <c r="O63" s="44"/>
      <c r="P63" s="44"/>
      <c r="Q63" s="44"/>
      <c r="S63" s="77"/>
      <c r="U63" s="44"/>
      <c r="V63" s="44"/>
      <c r="W63" s="44"/>
      <c r="X63" s="44"/>
      <c r="Y63" s="44"/>
      <c r="Z63" s="44"/>
      <c r="AA63" s="44"/>
      <c r="AC63" s="44"/>
      <c r="AD63" s="44"/>
      <c r="AE63" s="44"/>
      <c r="AF63" s="44"/>
      <c r="AG63" s="44"/>
      <c r="AH63" s="44"/>
    </row>
    <row r="64" spans="2:35" x14ac:dyDescent="0.25">
      <c r="B64" s="77"/>
      <c r="D64" s="44"/>
      <c r="E64" s="44"/>
      <c r="F64" s="44"/>
      <c r="G64" s="44"/>
      <c r="H64" s="44"/>
      <c r="I64" s="44"/>
      <c r="J64" s="44"/>
      <c r="L64" s="44"/>
      <c r="M64" s="44"/>
      <c r="N64" s="44"/>
      <c r="O64" s="44"/>
      <c r="P64" s="44"/>
      <c r="Q64" s="44"/>
      <c r="S64" s="77"/>
      <c r="U64" s="44"/>
      <c r="V64" s="44"/>
      <c r="W64" s="44"/>
      <c r="X64" s="44"/>
      <c r="Y64" s="44"/>
      <c r="Z64" s="44"/>
      <c r="AA64" s="44"/>
      <c r="AC64" s="44"/>
      <c r="AD64" s="44"/>
      <c r="AE64" s="44"/>
      <c r="AF64" s="44"/>
      <c r="AG64" s="44"/>
      <c r="AH64" s="44"/>
    </row>
    <row r="65" spans="2:34" x14ac:dyDescent="0.25">
      <c r="B65" s="77"/>
      <c r="D65" s="44"/>
      <c r="E65" s="44"/>
      <c r="F65" s="44"/>
      <c r="G65" s="44"/>
      <c r="H65" s="44"/>
      <c r="I65" s="44"/>
      <c r="J65" s="44"/>
      <c r="L65" s="44"/>
      <c r="M65" s="44"/>
      <c r="N65" s="44"/>
      <c r="O65" s="44"/>
      <c r="P65" s="44"/>
      <c r="Q65" s="44"/>
      <c r="S65" s="77"/>
      <c r="U65" s="44"/>
      <c r="V65" s="44"/>
      <c r="W65" s="44"/>
      <c r="X65" s="44"/>
      <c r="Y65" s="44"/>
      <c r="Z65" s="44"/>
      <c r="AA65" s="44"/>
      <c r="AC65" s="44"/>
      <c r="AD65" s="44"/>
      <c r="AE65" s="44"/>
      <c r="AF65" s="44"/>
      <c r="AG65" s="44"/>
      <c r="AH65" s="44"/>
    </row>
    <row r="66" spans="2:34" x14ac:dyDescent="0.25">
      <c r="B66" s="77"/>
      <c r="D66" s="44"/>
      <c r="E66" s="44"/>
      <c r="F66" s="44"/>
      <c r="G66" s="44"/>
      <c r="H66" s="44"/>
      <c r="I66" s="44"/>
      <c r="J66" s="44"/>
      <c r="L66" s="44"/>
      <c r="M66" s="44"/>
      <c r="N66" s="44"/>
      <c r="O66" s="44"/>
      <c r="P66" s="44"/>
      <c r="Q66" s="44"/>
      <c r="S66" s="77"/>
      <c r="U66" s="44"/>
      <c r="V66" s="44"/>
      <c r="W66" s="44"/>
      <c r="X66" s="44"/>
      <c r="Y66" s="44"/>
      <c r="Z66" s="44"/>
      <c r="AA66" s="44"/>
      <c r="AC66" s="44"/>
      <c r="AD66" s="44"/>
      <c r="AE66" s="44"/>
      <c r="AF66" s="44"/>
      <c r="AG66" s="44"/>
      <c r="AH66" s="44"/>
    </row>
    <row r="67" spans="2:34" x14ac:dyDescent="0.25">
      <c r="B67" s="77"/>
      <c r="D67" s="44"/>
      <c r="E67" s="44"/>
      <c r="F67" s="44"/>
      <c r="G67" s="44"/>
      <c r="H67" s="44"/>
      <c r="I67" s="44"/>
      <c r="J67" s="44"/>
      <c r="L67" s="44"/>
      <c r="M67" s="44"/>
      <c r="N67" s="44"/>
      <c r="O67" s="44"/>
      <c r="P67" s="44"/>
      <c r="Q67" s="44"/>
      <c r="S67" s="77"/>
      <c r="U67" s="44"/>
      <c r="V67" s="44"/>
      <c r="W67" s="44"/>
      <c r="X67" s="44"/>
      <c r="Y67" s="44"/>
      <c r="Z67" s="44"/>
      <c r="AA67" s="44"/>
      <c r="AC67" s="44"/>
      <c r="AD67" s="44"/>
      <c r="AE67" s="44"/>
      <c r="AF67" s="44"/>
      <c r="AG67" s="44"/>
      <c r="AH67" s="44"/>
    </row>
    <row r="68" spans="2:34" x14ac:dyDescent="0.25">
      <c r="B68" s="77"/>
      <c r="D68" s="44"/>
      <c r="E68" s="44"/>
      <c r="F68" s="44"/>
      <c r="G68" s="44"/>
      <c r="H68" s="44"/>
      <c r="I68" s="44"/>
      <c r="J68" s="44"/>
      <c r="L68" s="44"/>
      <c r="M68" s="44"/>
      <c r="N68" s="44"/>
      <c r="O68" s="44"/>
      <c r="P68" s="44"/>
      <c r="Q68" s="44"/>
      <c r="S68" s="77"/>
      <c r="U68" s="44"/>
      <c r="V68" s="44"/>
      <c r="W68" s="44"/>
      <c r="X68" s="44"/>
      <c r="Y68" s="44"/>
      <c r="Z68" s="44"/>
      <c r="AA68" s="44"/>
      <c r="AC68" s="44"/>
      <c r="AD68" s="44"/>
      <c r="AE68" s="44"/>
      <c r="AF68" s="44"/>
      <c r="AG68" s="44"/>
      <c r="AH68" s="44"/>
    </row>
    <row r="69" spans="2:34" x14ac:dyDescent="0.25">
      <c r="B69" s="77"/>
      <c r="D69" s="44"/>
      <c r="E69" s="44"/>
      <c r="F69" s="44"/>
      <c r="G69" s="44"/>
      <c r="H69" s="44"/>
      <c r="I69" s="44"/>
      <c r="J69" s="44"/>
      <c r="L69" s="44"/>
      <c r="M69" s="44"/>
      <c r="N69" s="44"/>
      <c r="O69" s="44"/>
      <c r="P69" s="44"/>
      <c r="Q69" s="44"/>
      <c r="S69" s="77"/>
      <c r="U69" s="44"/>
      <c r="V69" s="44"/>
      <c r="W69" s="44"/>
      <c r="X69" s="44"/>
      <c r="Y69" s="44"/>
      <c r="Z69" s="44"/>
      <c r="AA69" s="44"/>
      <c r="AC69" s="44"/>
      <c r="AD69" s="44"/>
      <c r="AE69" s="44"/>
      <c r="AF69" s="44"/>
      <c r="AG69" s="44"/>
      <c r="AH69" s="44"/>
    </row>
    <row r="70" spans="2:34" x14ac:dyDescent="0.25">
      <c r="B70" s="77"/>
      <c r="D70" s="44"/>
      <c r="E70" s="44"/>
      <c r="F70" s="44"/>
      <c r="G70" s="44"/>
      <c r="H70" s="44"/>
      <c r="I70" s="44"/>
      <c r="J70" s="44"/>
      <c r="L70" s="44"/>
      <c r="M70" s="44"/>
      <c r="N70" s="44"/>
      <c r="O70" s="44"/>
      <c r="P70" s="44"/>
      <c r="Q70" s="44"/>
      <c r="S70" s="77"/>
      <c r="U70" s="44"/>
      <c r="V70" s="44"/>
      <c r="W70" s="44"/>
      <c r="X70" s="44"/>
      <c r="Y70" s="44"/>
      <c r="Z70" s="44"/>
      <c r="AA70" s="44"/>
      <c r="AC70" s="44"/>
      <c r="AD70" s="44"/>
      <c r="AE70" s="44"/>
      <c r="AF70" s="44"/>
      <c r="AG70" s="44"/>
      <c r="AH70" s="44"/>
    </row>
    <row r="71" spans="2:34" x14ac:dyDescent="0.25">
      <c r="B71" s="77"/>
      <c r="D71" s="44"/>
      <c r="E71" s="44"/>
      <c r="F71" s="44"/>
      <c r="G71" s="44"/>
      <c r="H71" s="44"/>
      <c r="I71" s="44"/>
      <c r="J71" s="44"/>
      <c r="L71" s="44"/>
      <c r="M71" s="44"/>
      <c r="N71" s="44"/>
      <c r="O71" s="44"/>
      <c r="P71" s="44"/>
      <c r="Q71" s="44"/>
      <c r="S71" s="77"/>
      <c r="U71" s="44"/>
      <c r="V71" s="44"/>
      <c r="W71" s="44"/>
      <c r="X71" s="44"/>
      <c r="Y71" s="44"/>
      <c r="Z71" s="44"/>
      <c r="AA71" s="44"/>
      <c r="AC71" s="44"/>
      <c r="AD71" s="44"/>
      <c r="AE71" s="44"/>
      <c r="AF71" s="44"/>
      <c r="AG71" s="44"/>
      <c r="AH71" s="44"/>
    </row>
    <row r="72" spans="2:34" x14ac:dyDescent="0.25">
      <c r="B72" s="77"/>
      <c r="D72" s="44"/>
      <c r="E72" s="44"/>
      <c r="F72" s="44"/>
      <c r="G72" s="44"/>
      <c r="H72" s="44"/>
      <c r="I72" s="44"/>
      <c r="J72" s="44"/>
      <c r="L72" s="44"/>
      <c r="M72" s="44"/>
      <c r="N72" s="44"/>
      <c r="O72" s="44"/>
      <c r="P72" s="44"/>
      <c r="Q72" s="44"/>
      <c r="S72" s="77"/>
      <c r="U72" s="44"/>
      <c r="V72" s="44"/>
      <c r="W72" s="44"/>
      <c r="X72" s="44"/>
      <c r="Y72" s="44"/>
      <c r="Z72" s="44"/>
      <c r="AA72" s="44"/>
      <c r="AC72" s="44"/>
      <c r="AD72" s="44"/>
      <c r="AE72" s="44"/>
      <c r="AF72" s="44"/>
      <c r="AG72" s="44"/>
      <c r="AH72" s="44"/>
    </row>
    <row r="73" spans="2:34" x14ac:dyDescent="0.25">
      <c r="B73" s="77"/>
      <c r="D73" s="44"/>
      <c r="E73" s="44"/>
      <c r="F73" s="44"/>
      <c r="G73" s="44"/>
      <c r="H73" s="44"/>
      <c r="I73" s="44"/>
      <c r="J73" s="44"/>
      <c r="L73" s="44"/>
      <c r="M73" s="44"/>
      <c r="N73" s="44"/>
      <c r="O73" s="44"/>
      <c r="P73" s="44"/>
      <c r="Q73" s="44"/>
      <c r="S73" s="77"/>
      <c r="U73" s="44"/>
      <c r="V73" s="44"/>
      <c r="W73" s="44"/>
      <c r="X73" s="44"/>
      <c r="Y73" s="44"/>
      <c r="Z73" s="44"/>
      <c r="AA73" s="44"/>
      <c r="AC73" s="44"/>
      <c r="AD73" s="44"/>
      <c r="AE73" s="44"/>
      <c r="AF73" s="44"/>
      <c r="AG73" s="44"/>
      <c r="AH73" s="44"/>
    </row>
    <row r="74" spans="2:34" x14ac:dyDescent="0.25">
      <c r="B74" s="77"/>
      <c r="D74" s="44"/>
      <c r="E74" s="44"/>
      <c r="F74" s="44"/>
      <c r="G74" s="44"/>
      <c r="H74" s="44"/>
      <c r="I74" s="44"/>
      <c r="J74" s="44"/>
      <c r="L74" s="44"/>
      <c r="M74" s="44"/>
      <c r="N74" s="44"/>
      <c r="O74" s="44"/>
      <c r="P74" s="44"/>
      <c r="Q74" s="44"/>
      <c r="S74" s="77"/>
      <c r="U74" s="44"/>
      <c r="V74" s="44"/>
      <c r="W74" s="44"/>
      <c r="X74" s="44"/>
      <c r="Y74" s="44"/>
      <c r="Z74" s="44"/>
      <c r="AA74" s="44"/>
      <c r="AC74" s="44"/>
      <c r="AD74" s="44"/>
      <c r="AE74" s="44"/>
      <c r="AF74" s="44"/>
      <c r="AG74" s="44"/>
      <c r="AH74" s="44"/>
    </row>
    <row r="75" spans="2:34" x14ac:dyDescent="0.25">
      <c r="B75" s="77"/>
      <c r="D75" s="44"/>
      <c r="E75" s="44"/>
      <c r="F75" s="44"/>
      <c r="G75" s="44"/>
      <c r="H75" s="44"/>
      <c r="I75" s="44"/>
      <c r="J75" s="44"/>
      <c r="L75" s="44"/>
      <c r="M75" s="44"/>
      <c r="N75" s="44"/>
      <c r="O75" s="44"/>
      <c r="P75" s="44"/>
      <c r="Q75" s="44"/>
      <c r="S75" s="77"/>
      <c r="U75" s="44"/>
      <c r="V75" s="44"/>
      <c r="W75" s="44"/>
      <c r="X75" s="44"/>
      <c r="Y75" s="44"/>
      <c r="Z75" s="44"/>
      <c r="AA75" s="44"/>
      <c r="AC75" s="44"/>
      <c r="AD75" s="44"/>
      <c r="AE75" s="44"/>
      <c r="AF75" s="44"/>
      <c r="AG75" s="44"/>
      <c r="AH75" s="44"/>
    </row>
    <row r="76" spans="2:34" x14ac:dyDescent="0.25">
      <c r="B76" s="77"/>
      <c r="D76" s="44"/>
      <c r="E76" s="44"/>
      <c r="F76" s="44"/>
      <c r="G76" s="44"/>
      <c r="H76" s="44"/>
      <c r="I76" s="44"/>
      <c r="J76" s="44"/>
      <c r="L76" s="44"/>
      <c r="M76" s="44"/>
      <c r="N76" s="44"/>
      <c r="O76" s="44"/>
      <c r="P76" s="44"/>
      <c r="Q76" s="44"/>
      <c r="S76" s="77"/>
      <c r="U76" s="44"/>
      <c r="V76" s="44"/>
      <c r="W76" s="44"/>
      <c r="X76" s="44"/>
      <c r="Y76" s="44"/>
      <c r="Z76" s="44"/>
      <c r="AA76" s="44"/>
      <c r="AC76" s="44"/>
      <c r="AD76" s="44"/>
      <c r="AE76" s="44"/>
      <c r="AF76" s="44"/>
      <c r="AG76" s="44"/>
      <c r="AH76" s="44"/>
    </row>
    <row r="77" spans="2:34" x14ac:dyDescent="0.25">
      <c r="B77" s="77"/>
      <c r="D77" s="44"/>
      <c r="E77" s="44"/>
      <c r="F77" s="44"/>
      <c r="G77" s="44"/>
      <c r="H77" s="44"/>
      <c r="I77" s="44"/>
      <c r="J77" s="44"/>
      <c r="L77" s="44"/>
      <c r="M77" s="44"/>
      <c r="N77" s="44"/>
      <c r="O77" s="44"/>
      <c r="P77" s="44"/>
      <c r="Q77" s="44"/>
      <c r="S77" s="77"/>
      <c r="U77" s="44"/>
      <c r="V77" s="44"/>
      <c r="W77" s="44"/>
      <c r="X77" s="44"/>
      <c r="Y77" s="44"/>
      <c r="Z77" s="44"/>
      <c r="AA77" s="44"/>
      <c r="AC77" s="44"/>
      <c r="AD77" s="44"/>
      <c r="AE77" s="44"/>
      <c r="AF77" s="44"/>
      <c r="AG77" s="44"/>
      <c r="AH77" s="44"/>
    </row>
    <row r="78" spans="2:34" x14ac:dyDescent="0.25">
      <c r="B78" s="77"/>
      <c r="D78" s="44"/>
      <c r="E78" s="44"/>
      <c r="F78" s="44"/>
      <c r="G78" s="44"/>
      <c r="H78" s="44"/>
      <c r="I78" s="44"/>
      <c r="J78" s="44"/>
      <c r="L78" s="44"/>
      <c r="M78" s="44"/>
      <c r="N78" s="44"/>
      <c r="O78" s="44"/>
      <c r="P78" s="44"/>
      <c r="Q78" s="44"/>
      <c r="S78" s="77"/>
      <c r="U78" s="44"/>
      <c r="V78" s="44"/>
      <c r="W78" s="44"/>
      <c r="X78" s="44"/>
      <c r="Y78" s="44"/>
      <c r="Z78" s="44"/>
      <c r="AA78" s="44"/>
      <c r="AC78" s="44"/>
      <c r="AD78" s="44"/>
      <c r="AE78" s="44"/>
      <c r="AF78" s="44"/>
      <c r="AG78" s="44"/>
      <c r="AH78" s="44"/>
    </row>
    <row r="79" spans="2:34" x14ac:dyDescent="0.25">
      <c r="B79" s="77"/>
      <c r="D79" s="44"/>
      <c r="E79" s="44"/>
      <c r="F79" s="44"/>
      <c r="G79" s="44"/>
      <c r="H79" s="44"/>
      <c r="I79" s="44"/>
      <c r="J79" s="44"/>
      <c r="L79" s="44"/>
      <c r="M79" s="44"/>
      <c r="N79" s="44"/>
      <c r="O79" s="44"/>
      <c r="P79" s="44"/>
      <c r="Q79" s="44"/>
      <c r="S79" s="77"/>
      <c r="U79" s="44"/>
      <c r="V79" s="44"/>
      <c r="W79" s="44"/>
      <c r="X79" s="44"/>
      <c r="Y79" s="44"/>
      <c r="Z79" s="44"/>
      <c r="AA79" s="44"/>
      <c r="AC79" s="44"/>
      <c r="AD79" s="44"/>
      <c r="AE79" s="44"/>
      <c r="AF79" s="44"/>
      <c r="AG79" s="44"/>
      <c r="AH79" s="44"/>
    </row>
    <row r="80" spans="2:34" x14ac:dyDescent="0.25">
      <c r="B80" s="77"/>
      <c r="D80" s="44"/>
      <c r="E80" s="44"/>
      <c r="F80" s="44"/>
      <c r="G80" s="44"/>
      <c r="H80" s="44"/>
      <c r="I80" s="44"/>
      <c r="J80" s="44"/>
      <c r="L80" s="44"/>
      <c r="M80" s="44"/>
      <c r="N80" s="44"/>
      <c r="O80" s="44"/>
      <c r="P80" s="44"/>
      <c r="Q80" s="44"/>
      <c r="S80" s="77"/>
      <c r="U80" s="44"/>
      <c r="V80" s="44"/>
      <c r="W80" s="44"/>
      <c r="X80" s="44"/>
      <c r="Y80" s="44"/>
      <c r="Z80" s="44"/>
      <c r="AA80" s="44"/>
      <c r="AC80" s="44"/>
      <c r="AD80" s="44"/>
      <c r="AE80" s="44"/>
      <c r="AF80" s="44"/>
      <c r="AG80" s="44"/>
      <c r="AH80" s="44"/>
    </row>
    <row r="81" spans="2:34" x14ac:dyDescent="0.25">
      <c r="B81" s="77"/>
      <c r="D81" s="44"/>
      <c r="E81" s="44"/>
      <c r="F81" s="44"/>
      <c r="G81" s="44"/>
      <c r="H81" s="44"/>
      <c r="I81" s="44"/>
      <c r="J81" s="44"/>
      <c r="L81" s="44"/>
      <c r="M81" s="44"/>
      <c r="N81" s="44"/>
      <c r="O81" s="44"/>
      <c r="P81" s="44"/>
      <c r="Q81" s="44"/>
      <c r="S81" s="77"/>
      <c r="U81" s="44"/>
      <c r="V81" s="44"/>
      <c r="W81" s="44"/>
      <c r="X81" s="44"/>
      <c r="Y81" s="44"/>
      <c r="Z81" s="44"/>
      <c r="AA81" s="44"/>
      <c r="AC81" s="44"/>
      <c r="AD81" s="44"/>
      <c r="AE81" s="44"/>
      <c r="AF81" s="44"/>
      <c r="AG81" s="44"/>
      <c r="AH81" s="44"/>
    </row>
    <row r="82" spans="2:34" x14ac:dyDescent="0.25">
      <c r="B82" s="77"/>
      <c r="D82" s="44"/>
      <c r="E82" s="44"/>
      <c r="F82" s="44"/>
      <c r="G82" s="44"/>
      <c r="H82" s="44"/>
      <c r="I82" s="44"/>
      <c r="J82" s="44"/>
      <c r="L82" s="44"/>
      <c r="M82" s="44"/>
      <c r="N82" s="44"/>
      <c r="O82" s="44"/>
      <c r="P82" s="44"/>
      <c r="Q82" s="44"/>
      <c r="S82" s="77"/>
      <c r="U82" s="44"/>
      <c r="V82" s="44"/>
      <c r="W82" s="44"/>
      <c r="X82" s="44"/>
      <c r="Y82" s="44"/>
      <c r="Z82" s="44"/>
      <c r="AA82" s="44"/>
      <c r="AC82" s="44"/>
      <c r="AD82" s="44"/>
      <c r="AE82" s="44"/>
      <c r="AF82" s="44"/>
      <c r="AG82" s="44"/>
      <c r="AH82" s="44"/>
    </row>
    <row r="83" spans="2:34" x14ac:dyDescent="0.25">
      <c r="B83" s="77"/>
      <c r="D83" s="44"/>
      <c r="E83" s="44"/>
      <c r="F83" s="44"/>
      <c r="G83" s="44"/>
      <c r="H83" s="44"/>
      <c r="I83" s="44"/>
      <c r="J83" s="44"/>
      <c r="L83" s="44"/>
      <c r="M83" s="44"/>
      <c r="N83" s="44"/>
      <c r="O83" s="44"/>
      <c r="P83" s="44"/>
      <c r="Q83" s="44"/>
      <c r="S83" s="77"/>
      <c r="U83" s="44"/>
      <c r="V83" s="44"/>
      <c r="W83" s="44"/>
      <c r="X83" s="44"/>
      <c r="Y83" s="44"/>
      <c r="Z83" s="44"/>
      <c r="AA83" s="44"/>
      <c r="AC83" s="44"/>
      <c r="AD83" s="44"/>
      <c r="AE83" s="44"/>
      <c r="AF83" s="44"/>
      <c r="AG83" s="44"/>
      <c r="AH83" s="44"/>
    </row>
    <row r="84" spans="2:34" x14ac:dyDescent="0.25">
      <c r="B84" s="77"/>
      <c r="D84" s="44"/>
      <c r="E84" s="44"/>
      <c r="F84" s="44"/>
      <c r="G84" s="44"/>
      <c r="H84" s="44"/>
      <c r="I84" s="44"/>
      <c r="J84" s="44"/>
      <c r="L84" s="44"/>
      <c r="M84" s="44"/>
      <c r="N84" s="44"/>
      <c r="O84" s="44"/>
      <c r="P84" s="44"/>
      <c r="Q84" s="44"/>
      <c r="S84" s="77"/>
      <c r="U84" s="44"/>
      <c r="V84" s="44"/>
      <c r="W84" s="44"/>
      <c r="X84" s="44"/>
      <c r="Y84" s="44"/>
      <c r="Z84" s="44"/>
      <c r="AA84" s="44"/>
      <c r="AC84" s="44"/>
      <c r="AD84" s="44"/>
      <c r="AE84" s="44"/>
      <c r="AF84" s="44"/>
      <c r="AG84" s="44"/>
      <c r="AH84" s="44"/>
    </row>
    <row r="85" spans="2:34" x14ac:dyDescent="0.25">
      <c r="B85" s="77"/>
      <c r="D85" s="44"/>
      <c r="E85" s="44"/>
      <c r="F85" s="44"/>
      <c r="G85" s="44"/>
      <c r="H85" s="44"/>
      <c r="I85" s="44"/>
      <c r="J85" s="44"/>
      <c r="L85" s="44"/>
      <c r="M85" s="44"/>
      <c r="N85" s="44"/>
      <c r="O85" s="44"/>
      <c r="P85" s="44"/>
      <c r="Q85" s="44"/>
      <c r="S85" s="77"/>
      <c r="U85" s="44"/>
      <c r="V85" s="44"/>
      <c r="W85" s="44"/>
      <c r="X85" s="44"/>
      <c r="Y85" s="44"/>
      <c r="Z85" s="44"/>
      <c r="AA85" s="44"/>
      <c r="AC85" s="44"/>
      <c r="AD85" s="44"/>
      <c r="AE85" s="44"/>
      <c r="AF85" s="44"/>
      <c r="AG85" s="44"/>
      <c r="AH85" s="44"/>
    </row>
    <row r="86" spans="2:34" x14ac:dyDescent="0.25">
      <c r="B86" s="77"/>
      <c r="D86" s="44"/>
      <c r="E86" s="44"/>
      <c r="F86" s="44"/>
      <c r="G86" s="44"/>
      <c r="H86" s="44"/>
      <c r="I86" s="44"/>
      <c r="J86" s="44"/>
      <c r="L86" s="44"/>
      <c r="M86" s="44"/>
      <c r="N86" s="44"/>
      <c r="O86" s="44"/>
      <c r="P86" s="44"/>
      <c r="Q86" s="44"/>
      <c r="S86" s="77"/>
      <c r="U86" s="44"/>
      <c r="V86" s="44"/>
      <c r="W86" s="44"/>
      <c r="X86" s="44"/>
      <c r="Y86" s="44"/>
      <c r="Z86" s="44"/>
      <c r="AA86" s="44"/>
      <c r="AC86" s="44"/>
      <c r="AD86" s="44"/>
      <c r="AE86" s="44"/>
      <c r="AF86" s="44"/>
      <c r="AG86" s="44"/>
      <c r="AH86" s="44"/>
    </row>
    <row r="87" spans="2:34" x14ac:dyDescent="0.25">
      <c r="B87" s="77"/>
      <c r="D87" s="44"/>
      <c r="E87" s="44"/>
      <c r="F87" s="44"/>
      <c r="G87" s="44"/>
      <c r="H87" s="44"/>
      <c r="I87" s="44"/>
      <c r="J87" s="44"/>
      <c r="L87" s="44"/>
      <c r="M87" s="44"/>
      <c r="N87" s="44"/>
      <c r="O87" s="44"/>
      <c r="P87" s="44"/>
      <c r="Q87" s="44"/>
      <c r="S87" s="77"/>
      <c r="U87" s="44"/>
      <c r="V87" s="44"/>
      <c r="W87" s="44"/>
      <c r="X87" s="44"/>
      <c r="Y87" s="44"/>
      <c r="Z87" s="44"/>
      <c r="AA87" s="44"/>
      <c r="AC87" s="44"/>
      <c r="AD87" s="44"/>
      <c r="AE87" s="44"/>
      <c r="AF87" s="44"/>
      <c r="AG87" s="44"/>
      <c r="AH87" s="44"/>
    </row>
    <row r="88" spans="2:34" x14ac:dyDescent="0.25">
      <c r="B88" s="77"/>
      <c r="D88" s="44"/>
      <c r="E88" s="44"/>
      <c r="F88" s="44"/>
      <c r="G88" s="44"/>
      <c r="H88" s="44"/>
      <c r="I88" s="44"/>
      <c r="J88" s="44"/>
      <c r="L88" s="44"/>
      <c r="M88" s="44"/>
      <c r="N88" s="44"/>
      <c r="O88" s="44"/>
      <c r="P88" s="44"/>
      <c r="Q88" s="44"/>
      <c r="S88" s="77"/>
      <c r="U88" s="44"/>
      <c r="V88" s="44"/>
      <c r="W88" s="44"/>
      <c r="X88" s="44"/>
      <c r="Y88" s="44"/>
      <c r="Z88" s="44"/>
      <c r="AA88" s="44"/>
      <c r="AC88" s="44"/>
      <c r="AD88" s="44"/>
      <c r="AE88" s="44"/>
      <c r="AF88" s="44"/>
      <c r="AG88" s="44"/>
      <c r="AH88" s="44"/>
    </row>
    <row r="89" spans="2:34" x14ac:dyDescent="0.25">
      <c r="B89" s="77"/>
      <c r="D89" s="44"/>
      <c r="E89" s="44"/>
      <c r="F89" s="44"/>
      <c r="G89" s="44"/>
      <c r="H89" s="44"/>
      <c r="I89" s="44"/>
      <c r="J89" s="44"/>
      <c r="L89" s="44"/>
      <c r="M89" s="44"/>
      <c r="N89" s="44"/>
      <c r="O89" s="44"/>
      <c r="P89" s="44"/>
      <c r="Q89" s="44"/>
      <c r="S89" s="77"/>
      <c r="U89" s="44"/>
      <c r="V89" s="44"/>
      <c r="W89" s="44"/>
      <c r="X89" s="44"/>
      <c r="Y89" s="44"/>
      <c r="Z89" s="44"/>
      <c r="AA89" s="44"/>
      <c r="AC89" s="44"/>
      <c r="AD89" s="44"/>
      <c r="AE89" s="44"/>
      <c r="AF89" s="44"/>
      <c r="AG89" s="44"/>
      <c r="AH89" s="44"/>
    </row>
    <row r="90" spans="2:34" x14ac:dyDescent="0.25">
      <c r="B90" s="77"/>
      <c r="D90" s="44"/>
      <c r="E90" s="44"/>
      <c r="F90" s="44"/>
      <c r="G90" s="44"/>
      <c r="H90" s="44"/>
      <c r="I90" s="44"/>
      <c r="J90" s="44"/>
      <c r="L90" s="44"/>
      <c r="M90" s="44"/>
      <c r="N90" s="44"/>
      <c r="O90" s="44"/>
      <c r="P90" s="44"/>
      <c r="Q90" s="44"/>
      <c r="S90" s="77"/>
      <c r="U90" s="44"/>
      <c r="V90" s="44"/>
      <c r="W90" s="44"/>
      <c r="X90" s="44"/>
      <c r="Y90" s="44"/>
      <c r="Z90" s="44"/>
      <c r="AA90" s="44"/>
      <c r="AC90" s="44"/>
      <c r="AD90" s="44"/>
      <c r="AE90" s="44"/>
      <c r="AF90" s="44"/>
      <c r="AG90" s="44"/>
      <c r="AH90" s="44"/>
    </row>
    <row r="91" spans="2:34" x14ac:dyDescent="0.25">
      <c r="B91" s="77"/>
      <c r="D91" s="44"/>
      <c r="E91" s="44"/>
      <c r="F91" s="44"/>
      <c r="G91" s="44"/>
      <c r="H91" s="44"/>
      <c r="I91" s="44"/>
      <c r="J91" s="44"/>
      <c r="L91" s="44"/>
      <c r="M91" s="44"/>
      <c r="N91" s="44"/>
      <c r="O91" s="44"/>
      <c r="P91" s="44"/>
      <c r="Q91" s="44"/>
      <c r="S91" s="77"/>
      <c r="U91" s="44"/>
      <c r="V91" s="44"/>
      <c r="W91" s="44"/>
      <c r="X91" s="44"/>
      <c r="Y91" s="44"/>
      <c r="Z91" s="44"/>
      <c r="AA91" s="44"/>
      <c r="AC91" s="44"/>
      <c r="AD91" s="44"/>
      <c r="AE91" s="44"/>
      <c r="AF91" s="44"/>
      <c r="AG91" s="44"/>
      <c r="AH91" s="44"/>
    </row>
    <row r="92" spans="2:34" x14ac:dyDescent="0.25">
      <c r="B92" s="77"/>
      <c r="D92" s="44"/>
      <c r="E92" s="44"/>
      <c r="F92" s="44"/>
      <c r="G92" s="44"/>
      <c r="H92" s="44"/>
      <c r="I92" s="44"/>
      <c r="J92" s="44"/>
      <c r="L92" s="44"/>
      <c r="M92" s="44"/>
      <c r="N92" s="44"/>
      <c r="O92" s="44"/>
      <c r="P92" s="44"/>
      <c r="Q92" s="44"/>
      <c r="S92" s="77"/>
      <c r="U92" s="44"/>
      <c r="V92" s="44"/>
      <c r="W92" s="44"/>
      <c r="X92" s="44"/>
      <c r="Y92" s="44"/>
      <c r="Z92" s="44"/>
      <c r="AA92" s="44"/>
      <c r="AC92" s="44"/>
      <c r="AD92" s="44"/>
      <c r="AE92" s="44"/>
      <c r="AF92" s="44"/>
      <c r="AG92" s="44"/>
      <c r="AH92" s="44"/>
    </row>
    <row r="93" spans="2:34" x14ac:dyDescent="0.25">
      <c r="B93" s="77"/>
      <c r="D93" s="44"/>
      <c r="E93" s="44"/>
      <c r="F93" s="44"/>
      <c r="G93" s="44"/>
      <c r="H93" s="44"/>
      <c r="I93" s="44"/>
      <c r="J93" s="44"/>
      <c r="L93" s="44"/>
      <c r="M93" s="44"/>
      <c r="N93" s="44"/>
      <c r="O93" s="44"/>
      <c r="P93" s="44"/>
      <c r="Q93" s="44"/>
      <c r="S93" s="77"/>
      <c r="U93" s="44"/>
      <c r="V93" s="44"/>
      <c r="W93" s="44"/>
      <c r="X93" s="44"/>
      <c r="Y93" s="44"/>
      <c r="Z93" s="44"/>
      <c r="AA93" s="44"/>
      <c r="AC93" s="44"/>
      <c r="AD93" s="44"/>
      <c r="AE93" s="44"/>
      <c r="AF93" s="44"/>
      <c r="AG93" s="44"/>
      <c r="AH93" s="44"/>
    </row>
    <row r="94" spans="2:34" x14ac:dyDescent="0.25">
      <c r="B94" s="77"/>
      <c r="D94" s="44"/>
      <c r="E94" s="44"/>
      <c r="F94" s="44"/>
      <c r="G94" s="44"/>
      <c r="H94" s="44"/>
      <c r="I94" s="44"/>
      <c r="J94" s="44"/>
      <c r="L94" s="44"/>
      <c r="M94" s="44"/>
      <c r="N94" s="44"/>
      <c r="O94" s="44"/>
      <c r="P94" s="44"/>
      <c r="Q94" s="44"/>
      <c r="S94" s="77"/>
      <c r="U94" s="44"/>
      <c r="V94" s="44"/>
      <c r="W94" s="44"/>
      <c r="X94" s="44"/>
      <c r="Y94" s="44"/>
      <c r="Z94" s="44"/>
      <c r="AA94" s="44"/>
      <c r="AC94" s="44"/>
      <c r="AD94" s="44"/>
      <c r="AE94" s="44"/>
      <c r="AF94" s="44"/>
      <c r="AG94" s="44"/>
      <c r="AH94" s="44"/>
    </row>
    <row r="95" spans="2:34" x14ac:dyDescent="0.25">
      <c r="B95" s="77"/>
      <c r="D95" s="44"/>
      <c r="E95" s="44"/>
      <c r="F95" s="44"/>
      <c r="G95" s="44"/>
      <c r="H95" s="44"/>
      <c r="I95" s="44"/>
      <c r="J95" s="44"/>
      <c r="L95" s="44"/>
      <c r="M95" s="44"/>
      <c r="N95" s="44"/>
      <c r="O95" s="44"/>
      <c r="P95" s="44"/>
      <c r="Q95" s="44"/>
      <c r="S95" s="77"/>
      <c r="U95" s="44"/>
      <c r="V95" s="44"/>
      <c r="W95" s="44"/>
      <c r="X95" s="44"/>
      <c r="Y95" s="44"/>
      <c r="Z95" s="44"/>
      <c r="AA95" s="44"/>
      <c r="AC95" s="44"/>
      <c r="AD95" s="44"/>
      <c r="AE95" s="44"/>
      <c r="AF95" s="44"/>
      <c r="AG95" s="44"/>
      <c r="AH95" s="44"/>
    </row>
    <row r="96" spans="2:34" x14ac:dyDescent="0.25">
      <c r="B96" s="77"/>
      <c r="D96" s="44"/>
      <c r="E96" s="44"/>
      <c r="F96" s="44"/>
      <c r="G96" s="44"/>
      <c r="H96" s="44"/>
      <c r="I96" s="44"/>
      <c r="J96" s="44"/>
      <c r="L96" s="44"/>
      <c r="M96" s="44"/>
      <c r="N96" s="44"/>
      <c r="O96" s="44"/>
      <c r="P96" s="44"/>
      <c r="Q96" s="44"/>
      <c r="S96" s="77"/>
      <c r="U96" s="44"/>
      <c r="V96" s="44"/>
      <c r="W96" s="44"/>
      <c r="X96" s="44"/>
      <c r="Y96" s="44"/>
      <c r="Z96" s="44"/>
      <c r="AA96" s="44"/>
      <c r="AC96" s="44"/>
      <c r="AD96" s="44"/>
      <c r="AE96" s="44"/>
      <c r="AF96" s="44"/>
      <c r="AG96" s="44"/>
      <c r="AH96" s="44"/>
    </row>
    <row r="97" spans="2:34" x14ac:dyDescent="0.25">
      <c r="B97" s="77"/>
      <c r="D97" s="44"/>
      <c r="E97" s="44"/>
      <c r="F97" s="44"/>
      <c r="G97" s="44"/>
      <c r="H97" s="44"/>
      <c r="I97" s="44"/>
      <c r="J97" s="44"/>
      <c r="L97" s="44"/>
      <c r="M97" s="44"/>
      <c r="N97" s="44"/>
      <c r="O97" s="44"/>
      <c r="P97" s="44"/>
      <c r="Q97" s="44"/>
      <c r="S97" s="77"/>
      <c r="U97" s="44"/>
      <c r="V97" s="44"/>
      <c r="W97" s="44"/>
      <c r="X97" s="44"/>
      <c r="Y97" s="44"/>
      <c r="Z97" s="44"/>
      <c r="AA97" s="44"/>
      <c r="AC97" s="44"/>
      <c r="AD97" s="44"/>
      <c r="AE97" s="44"/>
      <c r="AF97" s="44"/>
      <c r="AG97" s="44"/>
      <c r="AH97" s="44"/>
    </row>
    <row r="98" spans="2:34" x14ac:dyDescent="0.25">
      <c r="B98" s="77"/>
      <c r="D98" s="44"/>
      <c r="E98" s="44"/>
      <c r="F98" s="44"/>
      <c r="G98" s="44"/>
      <c r="H98" s="44"/>
      <c r="I98" s="44"/>
      <c r="J98" s="44"/>
      <c r="L98" s="44"/>
      <c r="M98" s="44"/>
      <c r="N98" s="44"/>
      <c r="O98" s="44"/>
      <c r="P98" s="44"/>
      <c r="Q98" s="44"/>
      <c r="S98" s="77"/>
      <c r="U98" s="44"/>
      <c r="V98" s="44"/>
      <c r="W98" s="44"/>
      <c r="X98" s="44"/>
      <c r="Y98" s="44"/>
      <c r="Z98" s="44"/>
      <c r="AA98" s="44"/>
      <c r="AC98" s="44"/>
      <c r="AD98" s="44"/>
      <c r="AE98" s="44"/>
      <c r="AF98" s="44"/>
      <c r="AG98" s="44"/>
      <c r="AH98" s="44"/>
    </row>
    <row r="99" spans="2:34" x14ac:dyDescent="0.25">
      <c r="B99" s="77"/>
      <c r="D99" s="44"/>
      <c r="E99" s="44"/>
      <c r="F99" s="44"/>
      <c r="G99" s="44"/>
      <c r="H99" s="44"/>
      <c r="I99" s="44"/>
      <c r="J99" s="44"/>
      <c r="L99" s="44"/>
      <c r="M99" s="44"/>
      <c r="N99" s="44"/>
      <c r="O99" s="44"/>
      <c r="P99" s="44"/>
      <c r="Q99" s="44"/>
      <c r="S99" s="77"/>
      <c r="U99" s="44"/>
      <c r="V99" s="44"/>
      <c r="W99" s="44"/>
      <c r="X99" s="44"/>
      <c r="Y99" s="44"/>
      <c r="Z99" s="44"/>
      <c r="AA99" s="44"/>
      <c r="AC99" s="44"/>
      <c r="AD99" s="44"/>
      <c r="AE99" s="44"/>
      <c r="AF99" s="44"/>
      <c r="AG99" s="44"/>
      <c r="AH99" s="44"/>
    </row>
    <row r="100" spans="2:34" x14ac:dyDescent="0.25">
      <c r="B100" s="77"/>
      <c r="D100" s="44"/>
      <c r="E100" s="44"/>
      <c r="F100" s="44"/>
      <c r="G100" s="44"/>
      <c r="H100" s="44"/>
      <c r="I100" s="44"/>
      <c r="J100" s="44"/>
      <c r="L100" s="44"/>
      <c r="M100" s="44"/>
      <c r="N100" s="44"/>
      <c r="O100" s="44"/>
      <c r="P100" s="44"/>
      <c r="Q100" s="44"/>
      <c r="S100" s="77"/>
      <c r="U100" s="44"/>
      <c r="V100" s="44"/>
      <c r="W100" s="44"/>
      <c r="X100" s="44"/>
      <c r="Y100" s="44"/>
      <c r="Z100" s="44"/>
      <c r="AA100" s="44"/>
      <c r="AC100" s="44"/>
      <c r="AD100" s="44"/>
      <c r="AE100" s="44"/>
      <c r="AF100" s="44"/>
      <c r="AG100" s="44"/>
      <c r="AH100" s="44"/>
    </row>
    <row r="101" spans="2:34" x14ac:dyDescent="0.25">
      <c r="B101" s="77"/>
      <c r="D101" s="44"/>
      <c r="E101" s="44"/>
      <c r="F101" s="44"/>
      <c r="G101" s="44"/>
      <c r="H101" s="44"/>
      <c r="I101" s="44"/>
      <c r="J101" s="44"/>
      <c r="L101" s="44"/>
      <c r="M101" s="44"/>
      <c r="N101" s="44"/>
      <c r="O101" s="44"/>
      <c r="P101" s="44"/>
      <c r="Q101" s="44"/>
      <c r="S101" s="77"/>
      <c r="U101" s="44"/>
      <c r="V101" s="44"/>
      <c r="W101" s="44"/>
      <c r="X101" s="44"/>
      <c r="Y101" s="44"/>
      <c r="Z101" s="44"/>
      <c r="AA101" s="44"/>
      <c r="AC101" s="44"/>
      <c r="AD101" s="44"/>
      <c r="AE101" s="44"/>
      <c r="AF101" s="44"/>
      <c r="AG101" s="44"/>
      <c r="AH101" s="44"/>
    </row>
    <row r="102" spans="2:34" x14ac:dyDescent="0.25">
      <c r="B102" s="77"/>
      <c r="D102" s="44"/>
      <c r="E102" s="44"/>
      <c r="F102" s="44"/>
      <c r="G102" s="44"/>
      <c r="H102" s="44"/>
      <c r="I102" s="44"/>
      <c r="J102" s="44"/>
      <c r="L102" s="44"/>
      <c r="M102" s="44"/>
      <c r="N102" s="44"/>
      <c r="O102" s="44"/>
      <c r="P102" s="44"/>
      <c r="Q102" s="44"/>
      <c r="S102" s="77"/>
      <c r="U102" s="44"/>
      <c r="V102" s="44"/>
      <c r="W102" s="44"/>
      <c r="X102" s="44"/>
      <c r="Y102" s="44"/>
      <c r="Z102" s="44"/>
      <c r="AA102" s="44"/>
      <c r="AC102" s="44"/>
      <c r="AD102" s="44"/>
      <c r="AE102" s="44"/>
      <c r="AF102" s="44"/>
      <c r="AG102" s="44"/>
      <c r="AH102" s="44"/>
    </row>
    <row r="103" spans="2:34" x14ac:dyDescent="0.25">
      <c r="B103" s="77"/>
      <c r="D103" s="44"/>
      <c r="E103" s="44"/>
      <c r="F103" s="44"/>
      <c r="G103" s="44"/>
      <c r="H103" s="44"/>
      <c r="I103" s="44"/>
      <c r="J103" s="44"/>
      <c r="L103" s="44"/>
      <c r="M103" s="44"/>
      <c r="N103" s="44"/>
      <c r="O103" s="44"/>
      <c r="P103" s="44"/>
      <c r="Q103" s="44"/>
      <c r="S103" s="77"/>
      <c r="U103" s="44"/>
      <c r="V103" s="44"/>
      <c r="W103" s="44"/>
      <c r="X103" s="44"/>
      <c r="Y103" s="44"/>
      <c r="Z103" s="44"/>
      <c r="AA103" s="44"/>
      <c r="AC103" s="44"/>
      <c r="AD103" s="44"/>
      <c r="AE103" s="44"/>
      <c r="AF103" s="44"/>
      <c r="AG103" s="44"/>
      <c r="AH103" s="44"/>
    </row>
    <row r="104" spans="2:34" x14ac:dyDescent="0.25">
      <c r="B104" s="77"/>
      <c r="D104" s="44"/>
      <c r="E104" s="44"/>
      <c r="F104" s="44"/>
      <c r="G104" s="44"/>
      <c r="H104" s="44"/>
      <c r="I104" s="44"/>
      <c r="J104" s="44"/>
      <c r="L104" s="44"/>
      <c r="M104" s="44"/>
      <c r="N104" s="44"/>
      <c r="O104" s="44"/>
      <c r="P104" s="44"/>
      <c r="Q104" s="44"/>
      <c r="S104" s="77"/>
      <c r="U104" s="44"/>
      <c r="V104" s="44"/>
      <c r="W104" s="44"/>
      <c r="X104" s="44"/>
      <c r="Y104" s="44"/>
      <c r="Z104" s="44"/>
      <c r="AA104" s="44"/>
      <c r="AC104" s="44"/>
      <c r="AD104" s="44"/>
      <c r="AE104" s="44"/>
      <c r="AF104" s="44"/>
      <c r="AG104" s="44"/>
      <c r="AH104" s="44"/>
    </row>
    <row r="105" spans="2:34" x14ac:dyDescent="0.25">
      <c r="B105" s="77"/>
      <c r="D105" s="44"/>
      <c r="E105" s="44"/>
      <c r="F105" s="44"/>
      <c r="G105" s="44"/>
      <c r="H105" s="44"/>
      <c r="I105" s="44"/>
      <c r="J105" s="44"/>
      <c r="L105" s="44"/>
      <c r="M105" s="44"/>
      <c r="N105" s="44"/>
      <c r="O105" s="44"/>
      <c r="P105" s="44"/>
      <c r="Q105" s="44"/>
      <c r="S105" s="77"/>
      <c r="U105" s="44"/>
      <c r="V105" s="44"/>
      <c r="W105" s="44"/>
      <c r="X105" s="44"/>
      <c r="Y105" s="44"/>
      <c r="Z105" s="44"/>
      <c r="AA105" s="44"/>
      <c r="AC105" s="44"/>
      <c r="AD105" s="44"/>
      <c r="AE105" s="44"/>
      <c r="AF105" s="44"/>
      <c r="AG105" s="44"/>
      <c r="AH105" s="44"/>
    </row>
    <row r="106" spans="2:34" x14ac:dyDescent="0.25">
      <c r="B106" s="77"/>
      <c r="D106" s="44"/>
      <c r="E106" s="44"/>
      <c r="F106" s="44"/>
      <c r="G106" s="44"/>
      <c r="H106" s="44"/>
      <c r="I106" s="44"/>
      <c r="J106" s="44"/>
      <c r="L106" s="44"/>
      <c r="M106" s="44"/>
      <c r="N106" s="44"/>
      <c r="O106" s="44"/>
      <c r="P106" s="44"/>
      <c r="Q106" s="44"/>
      <c r="S106" s="77"/>
      <c r="U106" s="44"/>
      <c r="V106" s="44"/>
      <c r="W106" s="44"/>
      <c r="X106" s="44"/>
      <c r="Y106" s="44"/>
      <c r="Z106" s="44"/>
      <c r="AA106" s="44"/>
      <c r="AC106" s="44"/>
      <c r="AD106" s="44"/>
      <c r="AE106" s="44"/>
      <c r="AF106" s="44"/>
      <c r="AG106" s="44"/>
      <c r="AH106" s="44"/>
    </row>
    <row r="107" spans="2:34" x14ac:dyDescent="0.25">
      <c r="B107" s="77"/>
      <c r="D107" s="44"/>
      <c r="E107" s="44"/>
      <c r="F107" s="44"/>
      <c r="G107" s="44"/>
      <c r="H107" s="44"/>
      <c r="I107" s="44"/>
      <c r="J107" s="44"/>
      <c r="L107" s="44"/>
      <c r="M107" s="44"/>
      <c r="N107" s="44"/>
      <c r="O107" s="44"/>
      <c r="P107" s="44"/>
      <c r="Q107" s="44"/>
      <c r="S107" s="77"/>
      <c r="U107" s="44"/>
      <c r="V107" s="44"/>
      <c r="W107" s="44"/>
      <c r="X107" s="44"/>
      <c r="Y107" s="44"/>
      <c r="Z107" s="44"/>
      <c r="AA107" s="44"/>
      <c r="AC107" s="44"/>
      <c r="AD107" s="44"/>
      <c r="AE107" s="44"/>
      <c r="AF107" s="44"/>
      <c r="AG107" s="44"/>
      <c r="AH107" s="44"/>
    </row>
    <row r="108" spans="2:34" x14ac:dyDescent="0.25">
      <c r="B108" s="77"/>
      <c r="D108" s="44"/>
      <c r="E108" s="44"/>
      <c r="F108" s="44"/>
      <c r="G108" s="44"/>
      <c r="H108" s="44"/>
      <c r="I108" s="44"/>
      <c r="J108" s="44"/>
      <c r="L108" s="44"/>
      <c r="M108" s="44"/>
      <c r="N108" s="44"/>
      <c r="O108" s="44"/>
      <c r="P108" s="44"/>
      <c r="Q108" s="44"/>
      <c r="S108" s="77"/>
      <c r="U108" s="44"/>
      <c r="V108" s="44"/>
      <c r="W108" s="44"/>
      <c r="X108" s="44"/>
      <c r="Y108" s="44"/>
      <c r="Z108" s="44"/>
      <c r="AA108" s="44"/>
      <c r="AC108" s="44"/>
      <c r="AD108" s="44"/>
      <c r="AE108" s="44"/>
      <c r="AF108" s="44"/>
      <c r="AG108" s="44"/>
      <c r="AH108" s="44"/>
    </row>
    <row r="109" spans="2:34" x14ac:dyDescent="0.25">
      <c r="B109" s="77"/>
      <c r="D109" s="44"/>
      <c r="E109" s="44"/>
      <c r="F109" s="44"/>
      <c r="G109" s="44"/>
      <c r="H109" s="44"/>
      <c r="I109" s="44"/>
      <c r="J109" s="44"/>
      <c r="L109" s="44"/>
      <c r="M109" s="44"/>
      <c r="N109" s="44"/>
      <c r="O109" s="44"/>
      <c r="P109" s="44"/>
      <c r="Q109" s="44"/>
      <c r="S109" s="77"/>
      <c r="U109" s="44"/>
      <c r="V109" s="44"/>
      <c r="W109" s="44"/>
      <c r="X109" s="44"/>
      <c r="Y109" s="44"/>
      <c r="Z109" s="44"/>
      <c r="AA109" s="44"/>
      <c r="AC109" s="44"/>
      <c r="AD109" s="44"/>
      <c r="AE109" s="44"/>
      <c r="AF109" s="44"/>
      <c r="AG109" s="44"/>
      <c r="AH109" s="44"/>
    </row>
    <row r="110" spans="2:34" x14ac:dyDescent="0.25">
      <c r="B110" s="77"/>
      <c r="D110" s="44"/>
      <c r="E110" s="44"/>
      <c r="F110" s="44"/>
      <c r="G110" s="44"/>
      <c r="H110" s="44"/>
      <c r="I110" s="44"/>
      <c r="J110" s="44"/>
      <c r="L110" s="44"/>
      <c r="M110" s="44"/>
      <c r="N110" s="44"/>
      <c r="O110" s="44"/>
      <c r="P110" s="44"/>
      <c r="Q110" s="44"/>
      <c r="S110" s="77"/>
      <c r="U110" s="44"/>
      <c r="V110" s="44"/>
      <c r="W110" s="44"/>
      <c r="X110" s="44"/>
      <c r="Y110" s="44"/>
      <c r="Z110" s="44"/>
      <c r="AA110" s="44"/>
      <c r="AC110" s="44"/>
      <c r="AD110" s="44"/>
      <c r="AE110" s="44"/>
      <c r="AF110" s="44"/>
      <c r="AG110" s="44"/>
      <c r="AH110" s="44"/>
    </row>
    <row r="111" spans="2:34" x14ac:dyDescent="0.25">
      <c r="B111" s="77"/>
      <c r="D111" s="44"/>
      <c r="E111" s="44"/>
      <c r="F111" s="44"/>
      <c r="G111" s="44"/>
      <c r="H111" s="44"/>
      <c r="I111" s="44"/>
      <c r="J111" s="44"/>
      <c r="L111" s="44"/>
      <c r="M111" s="44"/>
      <c r="N111" s="44"/>
      <c r="O111" s="44"/>
      <c r="P111" s="44"/>
      <c r="Q111" s="44"/>
      <c r="S111" s="77"/>
      <c r="U111" s="44"/>
      <c r="V111" s="44"/>
      <c r="W111" s="44"/>
      <c r="X111" s="44"/>
      <c r="Y111" s="44"/>
      <c r="Z111" s="44"/>
      <c r="AA111" s="44"/>
      <c r="AC111" s="44"/>
      <c r="AD111" s="44"/>
      <c r="AE111" s="44"/>
      <c r="AF111" s="44"/>
      <c r="AG111" s="44"/>
      <c r="AH111" s="44"/>
    </row>
    <row r="112" spans="2:34" x14ac:dyDescent="0.25">
      <c r="B112" s="77"/>
      <c r="D112" s="44"/>
      <c r="E112" s="44"/>
      <c r="F112" s="44"/>
      <c r="G112" s="44"/>
      <c r="H112" s="44"/>
      <c r="I112" s="44"/>
      <c r="J112" s="44"/>
      <c r="L112" s="44"/>
      <c r="M112" s="44"/>
      <c r="N112" s="44"/>
      <c r="O112" s="44"/>
      <c r="P112" s="44"/>
      <c r="Q112" s="44"/>
      <c r="S112" s="77"/>
      <c r="U112" s="44"/>
      <c r="V112" s="44"/>
      <c r="W112" s="44"/>
      <c r="X112" s="44"/>
      <c r="Y112" s="44"/>
      <c r="Z112" s="44"/>
      <c r="AA112" s="44"/>
      <c r="AC112" s="44"/>
      <c r="AD112" s="44"/>
      <c r="AE112" s="44"/>
      <c r="AF112" s="44"/>
      <c r="AG112" s="44"/>
      <c r="AH112" s="44"/>
    </row>
    <row r="113" spans="2:34" x14ac:dyDescent="0.25">
      <c r="B113" s="77"/>
      <c r="D113" s="44"/>
      <c r="E113" s="44"/>
      <c r="F113" s="44"/>
      <c r="G113" s="44"/>
      <c r="H113" s="44"/>
      <c r="I113" s="44"/>
      <c r="J113" s="44"/>
      <c r="L113" s="44"/>
      <c r="M113" s="44"/>
      <c r="N113" s="44"/>
      <c r="O113" s="44"/>
      <c r="P113" s="44"/>
      <c r="Q113" s="44"/>
      <c r="S113" s="77"/>
      <c r="U113" s="44"/>
      <c r="V113" s="44"/>
      <c r="W113" s="44"/>
      <c r="X113" s="44"/>
      <c r="Y113" s="44"/>
      <c r="Z113" s="44"/>
      <c r="AA113" s="44"/>
      <c r="AC113" s="44"/>
      <c r="AD113" s="44"/>
      <c r="AE113" s="44"/>
      <c r="AF113" s="44"/>
      <c r="AG113" s="44"/>
      <c r="AH113" s="44"/>
    </row>
    <row r="114" spans="2:34" x14ac:dyDescent="0.25">
      <c r="B114" s="77"/>
      <c r="D114" s="44"/>
      <c r="E114" s="44"/>
      <c r="F114" s="44"/>
      <c r="G114" s="44"/>
      <c r="H114" s="44"/>
      <c r="I114" s="44"/>
      <c r="J114" s="44"/>
      <c r="L114" s="44"/>
      <c r="M114" s="44"/>
      <c r="N114" s="44"/>
      <c r="O114" s="44"/>
      <c r="P114" s="44"/>
      <c r="Q114" s="44"/>
      <c r="S114" s="77"/>
      <c r="U114" s="44"/>
      <c r="V114" s="44"/>
      <c r="W114" s="44"/>
      <c r="X114" s="44"/>
      <c r="Y114" s="44"/>
      <c r="Z114" s="44"/>
      <c r="AA114" s="44"/>
      <c r="AC114" s="44"/>
      <c r="AD114" s="44"/>
      <c r="AE114" s="44"/>
      <c r="AF114" s="44"/>
      <c r="AG114" s="44"/>
      <c r="AH114" s="44"/>
    </row>
    <row r="115" spans="2:34" x14ac:dyDescent="0.25">
      <c r="B115" s="77"/>
      <c r="D115" s="44"/>
      <c r="E115" s="44"/>
      <c r="F115" s="44"/>
      <c r="G115" s="44"/>
      <c r="H115" s="44"/>
      <c r="I115" s="44"/>
      <c r="J115" s="44"/>
      <c r="L115" s="44"/>
      <c r="M115" s="44"/>
      <c r="N115" s="44"/>
      <c r="O115" s="44"/>
      <c r="P115" s="44"/>
      <c r="Q115" s="44"/>
      <c r="S115" s="77"/>
      <c r="U115" s="44"/>
      <c r="V115" s="44"/>
      <c r="W115" s="44"/>
      <c r="X115" s="44"/>
      <c r="Y115" s="44"/>
      <c r="Z115" s="44"/>
      <c r="AA115" s="44"/>
      <c r="AC115" s="44"/>
      <c r="AD115" s="44"/>
      <c r="AE115" s="44"/>
      <c r="AF115" s="44"/>
      <c r="AG115" s="44"/>
      <c r="AH115" s="44"/>
    </row>
    <row r="116" spans="2:34" x14ac:dyDescent="0.25">
      <c r="B116" s="77"/>
      <c r="D116" s="44"/>
      <c r="E116" s="44"/>
      <c r="F116" s="44"/>
      <c r="G116" s="44"/>
      <c r="H116" s="44"/>
      <c r="I116" s="44"/>
      <c r="J116" s="44"/>
      <c r="L116" s="44"/>
      <c r="M116" s="44"/>
      <c r="N116" s="44"/>
      <c r="O116" s="44"/>
      <c r="P116" s="44"/>
      <c r="Q116" s="44"/>
      <c r="S116" s="77"/>
      <c r="U116" s="44"/>
      <c r="V116" s="44"/>
      <c r="W116" s="44"/>
      <c r="X116" s="44"/>
      <c r="Y116" s="44"/>
      <c r="Z116" s="44"/>
      <c r="AA116" s="44"/>
      <c r="AC116" s="44"/>
      <c r="AD116" s="44"/>
      <c r="AE116" s="44"/>
      <c r="AF116" s="44"/>
      <c r="AG116" s="44"/>
      <c r="AH116" s="44"/>
    </row>
    <row r="117" spans="2:34" x14ac:dyDescent="0.25">
      <c r="B117" s="77"/>
      <c r="D117" s="44"/>
      <c r="E117" s="44"/>
      <c r="F117" s="44"/>
      <c r="G117" s="44"/>
      <c r="H117" s="44"/>
      <c r="I117" s="44"/>
      <c r="J117" s="44"/>
      <c r="L117" s="44"/>
      <c r="M117" s="44"/>
      <c r="N117" s="44"/>
      <c r="O117" s="44"/>
      <c r="P117" s="44"/>
      <c r="Q117" s="44"/>
      <c r="S117" s="77"/>
      <c r="U117" s="44"/>
      <c r="V117" s="44"/>
      <c r="W117" s="44"/>
      <c r="X117" s="44"/>
      <c r="Y117" s="44"/>
      <c r="Z117" s="44"/>
      <c r="AA117" s="44"/>
      <c r="AC117" s="44"/>
      <c r="AD117" s="44"/>
      <c r="AE117" s="44"/>
      <c r="AF117" s="44"/>
      <c r="AG117" s="44"/>
      <c r="AH117" s="44"/>
    </row>
    <row r="118" spans="2:34" x14ac:dyDescent="0.25">
      <c r="B118" s="77"/>
      <c r="D118" s="44"/>
      <c r="E118" s="44"/>
      <c r="F118" s="44"/>
      <c r="G118" s="44"/>
      <c r="H118" s="44"/>
      <c r="I118" s="44"/>
      <c r="J118" s="44"/>
      <c r="L118" s="44"/>
      <c r="M118" s="44"/>
      <c r="N118" s="44"/>
      <c r="O118" s="44"/>
      <c r="P118" s="44"/>
      <c r="Q118" s="44"/>
      <c r="S118" s="77"/>
      <c r="U118" s="44"/>
      <c r="V118" s="44"/>
      <c r="W118" s="44"/>
      <c r="X118" s="44"/>
      <c r="Y118" s="44"/>
      <c r="Z118" s="44"/>
      <c r="AA118" s="44"/>
      <c r="AC118" s="44"/>
      <c r="AD118" s="44"/>
      <c r="AE118" s="44"/>
      <c r="AF118" s="44"/>
      <c r="AG118" s="44"/>
      <c r="AH118" s="44"/>
    </row>
    <row r="119" spans="2:34" x14ac:dyDescent="0.25">
      <c r="B119" s="77"/>
      <c r="D119" s="44"/>
      <c r="E119" s="44"/>
      <c r="F119" s="44"/>
      <c r="G119" s="44"/>
      <c r="H119" s="44"/>
      <c r="I119" s="44"/>
      <c r="J119" s="44"/>
      <c r="L119" s="44"/>
      <c r="M119" s="44"/>
      <c r="N119" s="44"/>
      <c r="O119" s="44"/>
      <c r="P119" s="44"/>
      <c r="Q119" s="44"/>
      <c r="S119" s="77"/>
      <c r="U119" s="44"/>
      <c r="V119" s="44"/>
      <c r="W119" s="44"/>
      <c r="X119" s="44"/>
      <c r="Y119" s="44"/>
      <c r="Z119" s="44"/>
      <c r="AA119" s="44"/>
      <c r="AC119" s="44"/>
      <c r="AD119" s="44"/>
      <c r="AE119" s="44"/>
      <c r="AF119" s="44"/>
      <c r="AG119" s="44"/>
      <c r="AH119" s="44"/>
    </row>
    <row r="120" spans="2:34" x14ac:dyDescent="0.25">
      <c r="B120" s="77"/>
      <c r="D120" s="44"/>
      <c r="E120" s="44"/>
      <c r="F120" s="44"/>
      <c r="G120" s="44"/>
      <c r="H120" s="44"/>
      <c r="I120" s="44"/>
      <c r="J120" s="44"/>
      <c r="L120" s="44"/>
      <c r="M120" s="44"/>
      <c r="N120" s="44"/>
      <c r="O120" s="44"/>
      <c r="P120" s="44"/>
      <c r="Q120" s="44"/>
      <c r="S120" s="77"/>
      <c r="U120" s="44"/>
      <c r="V120" s="44"/>
      <c r="W120" s="44"/>
      <c r="X120" s="44"/>
      <c r="Y120" s="44"/>
      <c r="Z120" s="44"/>
      <c r="AA120" s="44"/>
      <c r="AC120" s="44"/>
      <c r="AD120" s="44"/>
      <c r="AE120" s="44"/>
      <c r="AF120" s="44"/>
      <c r="AG120" s="44"/>
      <c r="AH120" s="44"/>
    </row>
    <row r="121" spans="2:34" x14ac:dyDescent="0.25">
      <c r="B121" s="77"/>
      <c r="D121" s="44"/>
      <c r="E121" s="44"/>
      <c r="F121" s="44"/>
      <c r="G121" s="44"/>
      <c r="H121" s="44"/>
      <c r="I121" s="44"/>
      <c r="J121" s="44"/>
      <c r="L121" s="44"/>
      <c r="M121" s="44"/>
      <c r="N121" s="44"/>
      <c r="O121" s="44"/>
      <c r="P121" s="44"/>
      <c r="Q121" s="44"/>
      <c r="S121" s="77"/>
      <c r="U121" s="44"/>
      <c r="V121" s="44"/>
      <c r="W121" s="44"/>
      <c r="X121" s="44"/>
      <c r="Y121" s="44"/>
      <c r="Z121" s="44"/>
      <c r="AA121" s="44"/>
      <c r="AC121" s="44"/>
      <c r="AD121" s="44"/>
      <c r="AE121" s="44"/>
      <c r="AF121" s="44"/>
      <c r="AG121" s="44"/>
      <c r="AH121" s="44"/>
    </row>
    <row r="122" spans="2:34" x14ac:dyDescent="0.25">
      <c r="B122" s="77"/>
      <c r="D122" s="44"/>
      <c r="E122" s="44"/>
      <c r="F122" s="44"/>
      <c r="G122" s="44"/>
      <c r="H122" s="44"/>
      <c r="I122" s="44"/>
      <c r="J122" s="44"/>
      <c r="L122" s="44"/>
      <c r="M122" s="44"/>
      <c r="N122" s="44"/>
      <c r="O122" s="44"/>
      <c r="P122" s="44"/>
      <c r="Q122" s="44"/>
      <c r="S122" s="77"/>
      <c r="U122" s="44"/>
      <c r="V122" s="44"/>
      <c r="W122" s="44"/>
      <c r="X122" s="44"/>
      <c r="Y122" s="44"/>
      <c r="Z122" s="44"/>
      <c r="AA122" s="44"/>
      <c r="AC122" s="44"/>
      <c r="AD122" s="44"/>
      <c r="AE122" s="44"/>
      <c r="AF122" s="44"/>
      <c r="AG122" s="44"/>
      <c r="AH122" s="44"/>
    </row>
    <row r="123" spans="2:34" x14ac:dyDescent="0.25">
      <c r="B123" s="77"/>
      <c r="D123" s="44"/>
      <c r="E123" s="44"/>
      <c r="F123" s="44"/>
      <c r="G123" s="44"/>
      <c r="H123" s="44"/>
      <c r="I123" s="44"/>
      <c r="J123" s="44"/>
      <c r="L123" s="44"/>
      <c r="M123" s="44"/>
      <c r="N123" s="44"/>
      <c r="O123" s="44"/>
      <c r="P123" s="44"/>
      <c r="Q123" s="44"/>
      <c r="S123" s="77"/>
      <c r="U123" s="44"/>
      <c r="V123" s="44"/>
      <c r="W123" s="44"/>
      <c r="X123" s="44"/>
      <c r="Y123" s="44"/>
      <c r="Z123" s="44"/>
      <c r="AA123" s="44"/>
      <c r="AC123" s="44"/>
      <c r="AD123" s="44"/>
      <c r="AE123" s="44"/>
      <c r="AF123" s="44"/>
      <c r="AG123" s="44"/>
      <c r="AH123" s="44"/>
    </row>
    <row r="124" spans="2:34" x14ac:dyDescent="0.25">
      <c r="B124" s="77"/>
      <c r="D124" s="44"/>
      <c r="E124" s="44"/>
      <c r="F124" s="44"/>
      <c r="G124" s="44"/>
      <c r="H124" s="44"/>
      <c r="I124" s="44"/>
      <c r="J124" s="44"/>
      <c r="L124" s="44"/>
      <c r="M124" s="44"/>
      <c r="N124" s="44"/>
      <c r="O124" s="44"/>
      <c r="P124" s="44"/>
      <c r="Q124" s="44"/>
      <c r="S124" s="77"/>
      <c r="U124" s="44"/>
      <c r="V124" s="44"/>
      <c r="W124" s="44"/>
      <c r="X124" s="44"/>
      <c r="Y124" s="44"/>
      <c r="Z124" s="44"/>
      <c r="AA124" s="44"/>
      <c r="AC124" s="44"/>
      <c r="AD124" s="44"/>
      <c r="AE124" s="44"/>
      <c r="AF124" s="44"/>
      <c r="AG124" s="44"/>
      <c r="AH124" s="44"/>
    </row>
    <row r="125" spans="2:34" x14ac:dyDescent="0.25">
      <c r="B125" s="77"/>
      <c r="D125" s="44"/>
      <c r="E125" s="44"/>
      <c r="F125" s="44"/>
      <c r="G125" s="44"/>
      <c r="H125" s="44"/>
      <c r="I125" s="44"/>
      <c r="J125" s="44"/>
      <c r="L125" s="44"/>
      <c r="M125" s="44"/>
      <c r="N125" s="44"/>
      <c r="O125" s="44"/>
      <c r="P125" s="44"/>
      <c r="Q125" s="44"/>
      <c r="S125" s="77"/>
      <c r="U125" s="44"/>
      <c r="V125" s="44"/>
      <c r="W125" s="44"/>
      <c r="X125" s="44"/>
      <c r="Y125" s="44"/>
      <c r="Z125" s="44"/>
      <c r="AA125" s="44"/>
      <c r="AC125" s="44"/>
      <c r="AD125" s="44"/>
      <c r="AE125" s="44"/>
      <c r="AF125" s="44"/>
      <c r="AG125" s="44"/>
      <c r="AH125" s="44"/>
    </row>
    <row r="126" spans="2:34" x14ac:dyDescent="0.25">
      <c r="B126" s="77"/>
      <c r="D126" s="44"/>
      <c r="E126" s="44"/>
      <c r="F126" s="44"/>
      <c r="G126" s="44"/>
      <c r="H126" s="44"/>
      <c r="I126" s="44"/>
      <c r="J126" s="44"/>
      <c r="L126" s="44"/>
      <c r="M126" s="44"/>
      <c r="N126" s="44"/>
      <c r="O126" s="44"/>
      <c r="P126" s="44"/>
      <c r="Q126" s="44"/>
      <c r="S126" s="77"/>
      <c r="U126" s="44"/>
      <c r="V126" s="44"/>
      <c r="W126" s="44"/>
      <c r="X126" s="44"/>
      <c r="Y126" s="44"/>
      <c r="Z126" s="44"/>
      <c r="AA126" s="44"/>
      <c r="AC126" s="44"/>
      <c r="AD126" s="44"/>
      <c r="AE126" s="44"/>
      <c r="AF126" s="44"/>
      <c r="AG126" s="44"/>
      <c r="AH126" s="44"/>
    </row>
    <row r="127" spans="2:34" x14ac:dyDescent="0.25">
      <c r="B127" s="77"/>
      <c r="D127" s="44"/>
      <c r="E127" s="44"/>
      <c r="F127" s="44"/>
      <c r="G127" s="44"/>
      <c r="H127" s="44"/>
      <c r="I127" s="44"/>
      <c r="J127" s="44"/>
      <c r="L127" s="44"/>
      <c r="M127" s="44"/>
      <c r="N127" s="44"/>
      <c r="O127" s="44"/>
      <c r="P127" s="44"/>
      <c r="Q127" s="44"/>
      <c r="S127" s="77"/>
      <c r="U127" s="44"/>
      <c r="V127" s="44"/>
      <c r="W127" s="44"/>
      <c r="X127" s="44"/>
      <c r="Y127" s="44"/>
      <c r="Z127" s="44"/>
      <c r="AA127" s="44"/>
      <c r="AC127" s="44"/>
      <c r="AD127" s="44"/>
      <c r="AE127" s="44"/>
      <c r="AF127" s="44"/>
      <c r="AG127" s="44"/>
      <c r="AH127" s="44"/>
    </row>
    <row r="128" spans="2:34" x14ac:dyDescent="0.25">
      <c r="B128" s="77"/>
      <c r="D128" s="44"/>
      <c r="E128" s="44"/>
      <c r="F128" s="44"/>
      <c r="G128" s="44"/>
      <c r="H128" s="44"/>
      <c r="I128" s="44"/>
      <c r="J128" s="44"/>
      <c r="L128" s="44"/>
      <c r="M128" s="44"/>
      <c r="N128" s="44"/>
      <c r="O128" s="44"/>
      <c r="P128" s="44"/>
      <c r="Q128" s="44"/>
      <c r="S128" s="77"/>
      <c r="U128" s="44"/>
      <c r="V128" s="44"/>
      <c r="W128" s="44"/>
      <c r="X128" s="44"/>
      <c r="Y128" s="44"/>
      <c r="Z128" s="44"/>
      <c r="AA128" s="44"/>
      <c r="AC128" s="44"/>
      <c r="AD128" s="44"/>
      <c r="AE128" s="44"/>
      <c r="AF128" s="44"/>
      <c r="AG128" s="44"/>
      <c r="AH128" s="44"/>
    </row>
    <row r="129" spans="2:34" x14ac:dyDescent="0.25">
      <c r="B129" s="77"/>
      <c r="D129" s="44"/>
      <c r="E129" s="44"/>
      <c r="F129" s="44"/>
      <c r="G129" s="44"/>
      <c r="H129" s="44"/>
      <c r="I129" s="44"/>
      <c r="J129" s="44"/>
      <c r="L129" s="44"/>
      <c r="M129" s="44"/>
      <c r="N129" s="44"/>
      <c r="O129" s="44"/>
      <c r="P129" s="44"/>
      <c r="Q129" s="44"/>
      <c r="S129" s="77"/>
      <c r="U129" s="44"/>
      <c r="V129" s="44"/>
      <c r="W129" s="44"/>
      <c r="X129" s="44"/>
      <c r="Y129" s="44"/>
      <c r="Z129" s="44"/>
      <c r="AA129" s="44"/>
      <c r="AC129" s="44"/>
      <c r="AD129" s="44"/>
      <c r="AE129" s="44"/>
      <c r="AF129" s="44"/>
      <c r="AG129" s="44"/>
      <c r="AH129" s="44"/>
    </row>
    <row r="130" spans="2:34" x14ac:dyDescent="0.25">
      <c r="B130" s="77"/>
      <c r="D130" s="44"/>
      <c r="E130" s="44"/>
      <c r="F130" s="44"/>
      <c r="G130" s="44"/>
      <c r="H130" s="44"/>
      <c r="I130" s="44"/>
      <c r="J130" s="44"/>
      <c r="L130" s="44"/>
      <c r="M130" s="44"/>
      <c r="N130" s="44"/>
      <c r="O130" s="44"/>
      <c r="P130" s="44"/>
      <c r="Q130" s="44"/>
      <c r="S130" s="77"/>
      <c r="U130" s="44"/>
      <c r="V130" s="44"/>
      <c r="W130" s="44"/>
      <c r="X130" s="44"/>
      <c r="Y130" s="44"/>
      <c r="Z130" s="44"/>
      <c r="AA130" s="44"/>
      <c r="AC130" s="44"/>
      <c r="AD130" s="44"/>
      <c r="AE130" s="44"/>
      <c r="AF130" s="44"/>
      <c r="AG130" s="44"/>
      <c r="AH130" s="44"/>
    </row>
    <row r="131" spans="2:34" x14ac:dyDescent="0.25">
      <c r="B131" s="77"/>
      <c r="D131" s="44"/>
      <c r="E131" s="44"/>
      <c r="F131" s="44"/>
      <c r="G131" s="44"/>
      <c r="H131" s="44"/>
      <c r="I131" s="44"/>
      <c r="J131" s="44"/>
      <c r="L131" s="44"/>
      <c r="M131" s="44"/>
      <c r="N131" s="44"/>
      <c r="O131" s="44"/>
      <c r="P131" s="44"/>
      <c r="Q131" s="44"/>
      <c r="S131" s="77"/>
      <c r="U131" s="44"/>
      <c r="V131" s="44"/>
      <c r="W131" s="44"/>
      <c r="X131" s="44"/>
      <c r="Y131" s="44"/>
      <c r="Z131" s="44"/>
      <c r="AA131" s="44"/>
      <c r="AC131" s="44"/>
      <c r="AD131" s="44"/>
      <c r="AE131" s="44"/>
      <c r="AF131" s="44"/>
      <c r="AG131" s="44"/>
      <c r="AH131" s="44"/>
    </row>
    <row r="132" spans="2:34" x14ac:dyDescent="0.25">
      <c r="B132" s="77"/>
      <c r="D132" s="44"/>
      <c r="E132" s="44"/>
      <c r="F132" s="44"/>
      <c r="G132" s="44"/>
      <c r="H132" s="44"/>
      <c r="I132" s="44"/>
      <c r="J132" s="44"/>
      <c r="L132" s="44"/>
      <c r="M132" s="44"/>
      <c r="N132" s="44"/>
      <c r="O132" s="44"/>
      <c r="P132" s="44"/>
      <c r="Q132" s="44"/>
      <c r="S132" s="77"/>
      <c r="U132" s="44"/>
      <c r="V132" s="44"/>
      <c r="W132" s="44"/>
      <c r="X132" s="44"/>
      <c r="Y132" s="44"/>
      <c r="Z132" s="44"/>
      <c r="AA132" s="44"/>
      <c r="AC132" s="44"/>
      <c r="AD132" s="44"/>
      <c r="AE132" s="44"/>
      <c r="AF132" s="44"/>
      <c r="AG132" s="44"/>
      <c r="AH132" s="44"/>
    </row>
    <row r="133" spans="2:34" x14ac:dyDescent="0.25">
      <c r="B133" s="77"/>
      <c r="D133" s="44"/>
      <c r="E133" s="44"/>
      <c r="F133" s="44"/>
      <c r="G133" s="44"/>
      <c r="H133" s="44"/>
      <c r="I133" s="44"/>
      <c r="J133" s="44"/>
      <c r="L133" s="44"/>
      <c r="M133" s="44"/>
      <c r="N133" s="44"/>
      <c r="O133" s="44"/>
      <c r="P133" s="44"/>
      <c r="Q133" s="44"/>
      <c r="S133" s="77"/>
      <c r="U133" s="44"/>
      <c r="V133" s="44"/>
      <c r="W133" s="44"/>
      <c r="X133" s="44"/>
      <c r="Y133" s="44"/>
      <c r="Z133" s="44"/>
      <c r="AA133" s="44"/>
      <c r="AC133" s="44"/>
      <c r="AD133" s="44"/>
      <c r="AE133" s="44"/>
      <c r="AF133" s="44"/>
      <c r="AG133" s="44"/>
      <c r="AH133" s="44"/>
    </row>
    <row r="134" spans="2:34" x14ac:dyDescent="0.25">
      <c r="B134" s="77"/>
      <c r="D134" s="44"/>
      <c r="E134" s="44"/>
      <c r="F134" s="44"/>
      <c r="G134" s="44"/>
      <c r="H134" s="44"/>
      <c r="I134" s="44"/>
      <c r="J134" s="44"/>
      <c r="L134" s="44"/>
      <c r="M134" s="44"/>
      <c r="N134" s="44"/>
      <c r="O134" s="44"/>
      <c r="P134" s="44"/>
      <c r="Q134" s="44"/>
      <c r="S134" s="77"/>
      <c r="U134" s="44"/>
      <c r="V134" s="44"/>
      <c r="W134" s="44"/>
      <c r="X134" s="44"/>
      <c r="Y134" s="44"/>
      <c r="Z134" s="44"/>
      <c r="AA134" s="44"/>
      <c r="AC134" s="44"/>
      <c r="AD134" s="44"/>
      <c r="AE134" s="44"/>
      <c r="AF134" s="44"/>
      <c r="AG134" s="44"/>
      <c r="AH134" s="44"/>
    </row>
    <row r="135" spans="2:34" x14ac:dyDescent="0.25">
      <c r="B135" s="77"/>
      <c r="D135" s="44"/>
      <c r="E135" s="44"/>
      <c r="F135" s="44"/>
      <c r="G135" s="44"/>
      <c r="H135" s="44"/>
      <c r="I135" s="44"/>
      <c r="J135" s="44"/>
      <c r="L135" s="44"/>
      <c r="M135" s="44"/>
      <c r="N135" s="44"/>
      <c r="O135" s="44"/>
      <c r="P135" s="44"/>
      <c r="Q135" s="44"/>
      <c r="S135" s="77"/>
      <c r="U135" s="44"/>
      <c r="V135" s="44"/>
      <c r="W135" s="44"/>
      <c r="X135" s="44"/>
      <c r="Y135" s="44"/>
      <c r="Z135" s="44"/>
      <c r="AA135" s="44"/>
      <c r="AC135" s="44"/>
      <c r="AD135" s="44"/>
      <c r="AE135" s="44"/>
      <c r="AF135" s="44"/>
      <c r="AG135" s="44"/>
      <c r="AH135" s="44"/>
    </row>
    <row r="136" spans="2:34" x14ac:dyDescent="0.25">
      <c r="B136" s="77"/>
      <c r="D136" s="44"/>
      <c r="E136" s="44"/>
      <c r="F136" s="44"/>
      <c r="G136" s="44"/>
      <c r="H136" s="44"/>
      <c r="I136" s="44"/>
      <c r="J136" s="44"/>
      <c r="L136" s="44"/>
      <c r="M136" s="44"/>
      <c r="N136" s="44"/>
      <c r="O136" s="44"/>
      <c r="P136" s="44"/>
      <c r="Q136" s="44"/>
      <c r="S136" s="77"/>
      <c r="U136" s="44"/>
      <c r="V136" s="44"/>
      <c r="W136" s="44"/>
      <c r="X136" s="44"/>
      <c r="Y136" s="44"/>
      <c r="Z136" s="44"/>
      <c r="AA136" s="44"/>
      <c r="AC136" s="44"/>
      <c r="AD136" s="44"/>
      <c r="AE136" s="44"/>
      <c r="AF136" s="44"/>
      <c r="AG136" s="44"/>
      <c r="AH136" s="44"/>
    </row>
    <row r="137" spans="2:34" x14ac:dyDescent="0.25">
      <c r="B137" s="77"/>
      <c r="D137" s="44"/>
      <c r="E137" s="44"/>
      <c r="F137" s="44"/>
      <c r="G137" s="44"/>
      <c r="H137" s="44"/>
      <c r="I137" s="44"/>
      <c r="J137" s="44"/>
      <c r="L137" s="44"/>
      <c r="M137" s="44"/>
      <c r="N137" s="44"/>
      <c r="O137" s="44"/>
      <c r="P137" s="44"/>
      <c r="Q137" s="44"/>
      <c r="S137" s="77"/>
      <c r="U137" s="44"/>
      <c r="V137" s="44"/>
      <c r="W137" s="44"/>
      <c r="X137" s="44"/>
      <c r="Y137" s="44"/>
      <c r="Z137" s="44"/>
      <c r="AA137" s="44"/>
      <c r="AC137" s="44"/>
      <c r="AD137" s="44"/>
      <c r="AE137" s="44"/>
      <c r="AF137" s="44"/>
      <c r="AG137" s="44"/>
      <c r="AH137" s="44"/>
    </row>
    <row r="138" spans="2:34" x14ac:dyDescent="0.25">
      <c r="B138" s="77"/>
      <c r="D138" s="44"/>
      <c r="E138" s="44"/>
      <c r="F138" s="44"/>
      <c r="G138" s="44"/>
      <c r="H138" s="44"/>
      <c r="I138" s="44"/>
      <c r="J138" s="44"/>
      <c r="L138" s="44"/>
      <c r="M138" s="44"/>
      <c r="N138" s="44"/>
      <c r="O138" s="44"/>
      <c r="P138" s="44"/>
      <c r="Q138" s="44"/>
      <c r="S138" s="77"/>
      <c r="U138" s="44"/>
      <c r="V138" s="44"/>
      <c r="W138" s="44"/>
      <c r="X138" s="44"/>
      <c r="Y138" s="44"/>
      <c r="Z138" s="44"/>
      <c r="AA138" s="44"/>
      <c r="AC138" s="44"/>
      <c r="AD138" s="44"/>
      <c r="AE138" s="44"/>
      <c r="AF138" s="44"/>
      <c r="AG138" s="44"/>
      <c r="AH138" s="44"/>
    </row>
    <row r="139" spans="2:34" x14ac:dyDescent="0.25">
      <c r="B139" s="77"/>
      <c r="D139" s="44"/>
      <c r="E139" s="44"/>
      <c r="F139" s="44"/>
      <c r="G139" s="44"/>
      <c r="H139" s="44"/>
      <c r="I139" s="44"/>
      <c r="J139" s="44"/>
      <c r="L139" s="44"/>
      <c r="M139" s="44"/>
      <c r="N139" s="44"/>
      <c r="O139" s="44"/>
      <c r="P139" s="44"/>
      <c r="Q139" s="44"/>
      <c r="S139" s="77"/>
      <c r="U139" s="44"/>
      <c r="V139" s="44"/>
      <c r="W139" s="44"/>
      <c r="X139" s="44"/>
      <c r="Y139" s="44"/>
      <c r="Z139" s="44"/>
      <c r="AA139" s="44"/>
      <c r="AC139" s="44"/>
      <c r="AD139" s="44"/>
      <c r="AE139" s="44"/>
      <c r="AF139" s="44"/>
      <c r="AG139" s="44"/>
      <c r="AH139" s="44"/>
    </row>
    <row r="140" spans="2:34" x14ac:dyDescent="0.25">
      <c r="B140" s="77"/>
      <c r="D140" s="44"/>
      <c r="E140" s="44"/>
      <c r="F140" s="44"/>
      <c r="G140" s="44"/>
      <c r="H140" s="44"/>
      <c r="I140" s="44"/>
      <c r="J140" s="44"/>
      <c r="L140" s="44"/>
      <c r="M140" s="44"/>
      <c r="N140" s="44"/>
      <c r="O140" s="44"/>
      <c r="P140" s="44"/>
      <c r="Q140" s="44"/>
      <c r="S140" s="77"/>
      <c r="U140" s="44"/>
      <c r="V140" s="44"/>
      <c r="W140" s="44"/>
      <c r="X140" s="44"/>
      <c r="Y140" s="44"/>
      <c r="Z140" s="44"/>
      <c r="AA140" s="44"/>
      <c r="AC140" s="44"/>
      <c r="AD140" s="44"/>
      <c r="AE140" s="44"/>
      <c r="AF140" s="44"/>
      <c r="AG140" s="44"/>
      <c r="AH140" s="44"/>
    </row>
    <row r="141" spans="2:34" x14ac:dyDescent="0.25">
      <c r="B141" s="77"/>
      <c r="D141" s="44"/>
      <c r="E141" s="44"/>
      <c r="F141" s="44"/>
      <c r="G141" s="44"/>
      <c r="H141" s="44"/>
      <c r="I141" s="44"/>
      <c r="J141" s="44"/>
      <c r="L141" s="44"/>
      <c r="M141" s="44"/>
      <c r="N141" s="44"/>
      <c r="O141" s="44"/>
      <c r="P141" s="44"/>
      <c r="Q141" s="44"/>
      <c r="S141" s="77"/>
      <c r="U141" s="44"/>
      <c r="V141" s="44"/>
      <c r="W141" s="44"/>
      <c r="X141" s="44"/>
      <c r="Y141" s="44"/>
      <c r="Z141" s="44"/>
      <c r="AA141" s="44"/>
      <c r="AC141" s="44"/>
      <c r="AD141" s="44"/>
      <c r="AE141" s="44"/>
      <c r="AF141" s="44"/>
      <c r="AG141" s="44"/>
      <c r="AH141" s="44"/>
    </row>
    <row r="142" spans="2:34" x14ac:dyDescent="0.25">
      <c r="B142" s="77"/>
      <c r="D142" s="44"/>
      <c r="E142" s="44"/>
      <c r="F142" s="44"/>
      <c r="G142" s="44"/>
      <c r="H142" s="44"/>
      <c r="I142" s="44"/>
      <c r="J142" s="44"/>
      <c r="L142" s="44"/>
      <c r="M142" s="44"/>
      <c r="N142" s="44"/>
      <c r="O142" s="44"/>
      <c r="P142" s="44"/>
      <c r="Q142" s="44"/>
      <c r="S142" s="77"/>
      <c r="U142" s="44"/>
      <c r="V142" s="44"/>
      <c r="W142" s="44"/>
      <c r="X142" s="44"/>
      <c r="Y142" s="44"/>
      <c r="Z142" s="44"/>
      <c r="AA142" s="44"/>
      <c r="AC142" s="44"/>
      <c r="AD142" s="44"/>
      <c r="AE142" s="44"/>
      <c r="AF142" s="44"/>
      <c r="AG142" s="44"/>
      <c r="AH142" s="44"/>
    </row>
    <row r="143" spans="2:34" x14ac:dyDescent="0.25">
      <c r="B143" s="77"/>
      <c r="D143" s="44"/>
      <c r="E143" s="44"/>
      <c r="F143" s="44"/>
      <c r="G143" s="44"/>
      <c r="H143" s="44"/>
      <c r="I143" s="44"/>
      <c r="J143" s="44"/>
      <c r="L143" s="44"/>
      <c r="M143" s="44"/>
      <c r="N143" s="44"/>
      <c r="O143" s="44"/>
      <c r="P143" s="44"/>
      <c r="Q143" s="44"/>
      <c r="S143" s="77"/>
      <c r="U143" s="44"/>
      <c r="V143" s="44"/>
      <c r="W143" s="44"/>
      <c r="X143" s="44"/>
      <c r="Y143" s="44"/>
      <c r="Z143" s="44"/>
      <c r="AA143" s="44"/>
      <c r="AC143" s="44"/>
      <c r="AD143" s="44"/>
      <c r="AE143" s="44"/>
      <c r="AF143" s="44"/>
      <c r="AG143" s="44"/>
      <c r="AH143" s="44"/>
    </row>
    <row r="144" spans="2:34" x14ac:dyDescent="0.25">
      <c r="B144" s="77"/>
      <c r="D144" s="44"/>
      <c r="E144" s="44"/>
      <c r="F144" s="44"/>
      <c r="G144" s="44"/>
      <c r="H144" s="44"/>
      <c r="I144" s="44"/>
      <c r="J144" s="44"/>
      <c r="L144" s="44"/>
      <c r="M144" s="44"/>
      <c r="N144" s="44"/>
      <c r="O144" s="44"/>
      <c r="P144" s="44"/>
      <c r="Q144" s="44"/>
      <c r="S144" s="77"/>
      <c r="U144" s="44"/>
      <c r="V144" s="44"/>
      <c r="W144" s="44"/>
      <c r="X144" s="44"/>
      <c r="Y144" s="44"/>
      <c r="Z144" s="44"/>
      <c r="AA144" s="44"/>
      <c r="AC144" s="44"/>
      <c r="AD144" s="44"/>
      <c r="AE144" s="44"/>
      <c r="AF144" s="44"/>
      <c r="AG144" s="44"/>
      <c r="AH144" s="44"/>
    </row>
    <row r="145" spans="2:34" x14ac:dyDescent="0.25">
      <c r="B145" s="77"/>
      <c r="D145" s="44"/>
      <c r="E145" s="44"/>
      <c r="F145" s="44"/>
      <c r="G145" s="44"/>
      <c r="H145" s="44"/>
      <c r="I145" s="44"/>
      <c r="J145" s="44"/>
      <c r="L145" s="44"/>
      <c r="M145" s="44"/>
      <c r="N145" s="44"/>
      <c r="O145" s="44"/>
      <c r="P145" s="44"/>
      <c r="Q145" s="44"/>
      <c r="S145" s="77"/>
      <c r="U145" s="44"/>
      <c r="V145" s="44"/>
      <c r="W145" s="44"/>
      <c r="X145" s="44"/>
      <c r="Y145" s="44"/>
      <c r="Z145" s="44"/>
      <c r="AA145" s="44"/>
      <c r="AC145" s="44"/>
      <c r="AD145" s="44"/>
      <c r="AE145" s="44"/>
      <c r="AF145" s="44"/>
      <c r="AG145" s="44"/>
      <c r="AH145" s="44"/>
    </row>
    <row r="146" spans="2:34" x14ac:dyDescent="0.25">
      <c r="B146" s="77"/>
      <c r="D146" s="44"/>
      <c r="E146" s="44"/>
      <c r="F146" s="44"/>
      <c r="G146" s="44"/>
      <c r="H146" s="44"/>
      <c r="I146" s="44"/>
      <c r="J146" s="44"/>
      <c r="L146" s="44"/>
      <c r="M146" s="44"/>
      <c r="N146" s="44"/>
      <c r="O146" s="44"/>
      <c r="P146" s="44"/>
      <c r="Q146" s="44"/>
      <c r="S146" s="77"/>
      <c r="U146" s="44"/>
      <c r="V146" s="44"/>
      <c r="W146" s="44"/>
      <c r="X146" s="44"/>
      <c r="Y146" s="44"/>
      <c r="Z146" s="44"/>
      <c r="AA146" s="44"/>
      <c r="AC146" s="44"/>
      <c r="AD146" s="44"/>
      <c r="AE146" s="44"/>
      <c r="AF146" s="44"/>
      <c r="AG146" s="44"/>
      <c r="AH146" s="44"/>
    </row>
    <row r="147" spans="2:34" x14ac:dyDescent="0.25">
      <c r="B147" s="77"/>
      <c r="D147" s="44"/>
      <c r="E147" s="44"/>
      <c r="F147" s="44"/>
      <c r="G147" s="44"/>
      <c r="H147" s="44"/>
      <c r="I147" s="44"/>
      <c r="J147" s="44"/>
      <c r="L147" s="44"/>
      <c r="M147" s="44"/>
      <c r="N147" s="44"/>
      <c r="O147" s="44"/>
      <c r="P147" s="44"/>
      <c r="Q147" s="44"/>
      <c r="S147" s="77"/>
      <c r="U147" s="44"/>
      <c r="V147" s="44"/>
      <c r="W147" s="44"/>
      <c r="X147" s="44"/>
      <c r="Y147" s="44"/>
      <c r="Z147" s="44"/>
      <c r="AA147" s="44"/>
      <c r="AC147" s="44"/>
      <c r="AD147" s="44"/>
      <c r="AE147" s="44"/>
      <c r="AF147" s="44"/>
      <c r="AG147" s="44"/>
      <c r="AH147" s="44"/>
    </row>
    <row r="148" spans="2:34" x14ac:dyDescent="0.25">
      <c r="B148" s="77"/>
      <c r="D148" s="44"/>
      <c r="E148" s="44"/>
      <c r="F148" s="44"/>
      <c r="G148" s="44"/>
      <c r="H148" s="44"/>
      <c r="I148" s="44"/>
      <c r="J148" s="44"/>
      <c r="L148" s="44"/>
      <c r="M148" s="44"/>
      <c r="N148" s="44"/>
      <c r="O148" s="44"/>
      <c r="P148" s="44"/>
      <c r="Q148" s="44"/>
      <c r="S148" s="77"/>
      <c r="U148" s="44"/>
      <c r="V148" s="44"/>
      <c r="W148" s="44"/>
      <c r="X148" s="44"/>
      <c r="Y148" s="44"/>
      <c r="Z148" s="44"/>
      <c r="AA148" s="44"/>
      <c r="AC148" s="44"/>
      <c r="AD148" s="44"/>
      <c r="AE148" s="44"/>
      <c r="AF148" s="44"/>
      <c r="AG148" s="44"/>
      <c r="AH148" s="44"/>
    </row>
    <row r="149" spans="2:34" x14ac:dyDescent="0.25">
      <c r="B149" s="77"/>
      <c r="D149" s="44"/>
      <c r="E149" s="44"/>
      <c r="F149" s="44"/>
      <c r="G149" s="44"/>
      <c r="H149" s="44"/>
      <c r="I149" s="44"/>
      <c r="J149" s="44"/>
      <c r="L149" s="44"/>
      <c r="M149" s="44"/>
      <c r="N149" s="44"/>
      <c r="O149" s="44"/>
      <c r="P149" s="44"/>
      <c r="Q149" s="44"/>
      <c r="S149" s="77"/>
      <c r="U149" s="44"/>
      <c r="V149" s="44"/>
      <c r="W149" s="44"/>
      <c r="X149" s="44"/>
      <c r="Y149" s="44"/>
      <c r="Z149" s="44"/>
      <c r="AA149" s="44"/>
      <c r="AC149" s="44"/>
      <c r="AD149" s="44"/>
      <c r="AE149" s="44"/>
      <c r="AF149" s="44"/>
      <c r="AG149" s="44"/>
      <c r="AH149" s="44"/>
    </row>
    <row r="150" spans="2:34" x14ac:dyDescent="0.25">
      <c r="B150" s="77"/>
      <c r="D150" s="44"/>
      <c r="E150" s="44"/>
      <c r="F150" s="44"/>
      <c r="G150" s="44"/>
      <c r="H150" s="44"/>
      <c r="I150" s="44"/>
      <c r="J150" s="44"/>
      <c r="L150" s="44"/>
      <c r="M150" s="44"/>
      <c r="N150" s="44"/>
      <c r="O150" s="44"/>
      <c r="P150" s="44"/>
      <c r="Q150" s="44"/>
      <c r="S150" s="77"/>
      <c r="U150" s="44"/>
      <c r="V150" s="44"/>
      <c r="W150" s="44"/>
      <c r="X150" s="44"/>
      <c r="Y150" s="44"/>
      <c r="Z150" s="44"/>
      <c r="AA150" s="44"/>
      <c r="AC150" s="44"/>
      <c r="AD150" s="44"/>
      <c r="AE150" s="44"/>
      <c r="AF150" s="44"/>
      <c r="AG150" s="44"/>
      <c r="AH150" s="44"/>
    </row>
    <row r="151" spans="2:34" x14ac:dyDescent="0.25">
      <c r="B151" s="77"/>
      <c r="D151" s="44"/>
      <c r="E151" s="44"/>
      <c r="F151" s="44"/>
      <c r="G151" s="44"/>
      <c r="H151" s="44"/>
      <c r="I151" s="44"/>
      <c r="J151" s="44"/>
      <c r="L151" s="44"/>
      <c r="M151" s="44"/>
      <c r="N151" s="44"/>
      <c r="O151" s="44"/>
      <c r="P151" s="44"/>
      <c r="Q151" s="44"/>
      <c r="S151" s="77"/>
      <c r="U151" s="44"/>
      <c r="V151" s="44"/>
      <c r="W151" s="44"/>
      <c r="X151" s="44"/>
      <c r="Y151" s="44"/>
      <c r="Z151" s="44"/>
      <c r="AA151" s="44"/>
      <c r="AC151" s="44"/>
      <c r="AD151" s="44"/>
      <c r="AE151" s="44"/>
      <c r="AF151" s="44"/>
      <c r="AG151" s="44"/>
      <c r="AH151" s="44"/>
    </row>
    <row r="152" spans="2:34" x14ac:dyDescent="0.25">
      <c r="B152" s="77"/>
      <c r="D152" s="44"/>
      <c r="E152" s="44"/>
      <c r="F152" s="44"/>
      <c r="G152" s="44"/>
      <c r="H152" s="44"/>
      <c r="I152" s="44"/>
      <c r="J152" s="44"/>
      <c r="L152" s="44"/>
      <c r="M152" s="44"/>
      <c r="N152" s="44"/>
      <c r="O152" s="44"/>
      <c r="P152" s="44"/>
      <c r="Q152" s="44"/>
      <c r="S152" s="77"/>
      <c r="U152" s="44"/>
      <c r="V152" s="44"/>
      <c r="W152" s="44"/>
      <c r="X152" s="44"/>
      <c r="Y152" s="44"/>
      <c r="Z152" s="44"/>
      <c r="AA152" s="44"/>
      <c r="AC152" s="44"/>
      <c r="AD152" s="44"/>
      <c r="AE152" s="44"/>
      <c r="AF152" s="44"/>
      <c r="AG152" s="44"/>
      <c r="AH152" s="44"/>
    </row>
    <row r="153" spans="2:34" x14ac:dyDescent="0.25">
      <c r="B153" s="77"/>
      <c r="D153" s="44"/>
      <c r="E153" s="44"/>
      <c r="F153" s="44"/>
      <c r="G153" s="44"/>
      <c r="H153" s="44"/>
      <c r="I153" s="44"/>
      <c r="J153" s="44"/>
      <c r="L153" s="44"/>
      <c r="M153" s="44"/>
      <c r="N153" s="44"/>
      <c r="O153" s="44"/>
      <c r="P153" s="44"/>
      <c r="Q153" s="44"/>
      <c r="S153" s="77"/>
      <c r="U153" s="44"/>
      <c r="V153" s="44"/>
      <c r="W153" s="44"/>
      <c r="X153" s="44"/>
      <c r="Y153" s="44"/>
      <c r="Z153" s="44"/>
      <c r="AA153" s="44"/>
      <c r="AC153" s="44"/>
      <c r="AD153" s="44"/>
      <c r="AE153" s="44"/>
      <c r="AF153" s="44"/>
      <c r="AG153" s="44"/>
      <c r="AH153" s="44"/>
    </row>
    <row r="154" spans="2:34" x14ac:dyDescent="0.25">
      <c r="B154" s="77"/>
      <c r="D154" s="44"/>
      <c r="E154" s="44"/>
      <c r="F154" s="44"/>
      <c r="G154" s="44"/>
      <c r="H154" s="44"/>
      <c r="I154" s="44"/>
      <c r="J154" s="44"/>
      <c r="L154" s="44"/>
      <c r="M154" s="44"/>
      <c r="N154" s="44"/>
      <c r="O154" s="44"/>
      <c r="P154" s="44"/>
      <c r="Q154" s="44"/>
      <c r="S154" s="77"/>
      <c r="U154" s="44"/>
      <c r="V154" s="44"/>
      <c r="W154" s="44"/>
      <c r="X154" s="44"/>
      <c r="Y154" s="44"/>
      <c r="Z154" s="44"/>
      <c r="AA154" s="44"/>
      <c r="AC154" s="44"/>
      <c r="AD154" s="44"/>
      <c r="AE154" s="44"/>
      <c r="AF154" s="44"/>
      <c r="AG154" s="44"/>
      <c r="AH154" s="44"/>
    </row>
    <row r="155" spans="2:34" x14ac:dyDescent="0.25">
      <c r="B155" s="77"/>
      <c r="D155" s="44"/>
      <c r="E155" s="44"/>
      <c r="F155" s="44"/>
      <c r="G155" s="44"/>
      <c r="H155" s="44"/>
      <c r="I155" s="44"/>
      <c r="J155" s="44"/>
      <c r="L155" s="44"/>
      <c r="M155" s="44"/>
      <c r="N155" s="44"/>
      <c r="O155" s="44"/>
      <c r="P155" s="44"/>
      <c r="Q155" s="44"/>
      <c r="S155" s="77"/>
      <c r="U155" s="44"/>
      <c r="V155" s="44"/>
      <c r="W155" s="44"/>
      <c r="X155" s="44"/>
      <c r="Y155" s="44"/>
      <c r="Z155" s="44"/>
      <c r="AA155" s="44"/>
      <c r="AC155" s="44"/>
      <c r="AD155" s="44"/>
      <c r="AE155" s="44"/>
      <c r="AF155" s="44"/>
      <c r="AG155" s="44"/>
      <c r="AH155" s="44"/>
    </row>
    <row r="156" spans="2:34" x14ac:dyDescent="0.25">
      <c r="B156" s="77"/>
      <c r="D156" s="44"/>
      <c r="E156" s="44"/>
      <c r="F156" s="44"/>
      <c r="G156" s="44"/>
      <c r="H156" s="44"/>
      <c r="I156" s="44"/>
      <c r="J156" s="44"/>
      <c r="L156" s="44"/>
      <c r="M156" s="44"/>
      <c r="N156" s="44"/>
      <c r="O156" s="44"/>
      <c r="P156" s="44"/>
      <c r="Q156" s="44"/>
      <c r="S156" s="77"/>
      <c r="U156" s="44"/>
      <c r="V156" s="44"/>
      <c r="W156" s="44"/>
      <c r="X156" s="44"/>
      <c r="Y156" s="44"/>
      <c r="Z156" s="44"/>
      <c r="AA156" s="44"/>
      <c r="AC156" s="44"/>
      <c r="AD156" s="44"/>
      <c r="AE156" s="44"/>
      <c r="AF156" s="44"/>
      <c r="AG156" s="44"/>
      <c r="AH156" s="44"/>
    </row>
    <row r="157" spans="2:34" x14ac:dyDescent="0.25">
      <c r="B157" s="77"/>
      <c r="D157" s="44"/>
      <c r="E157" s="44"/>
      <c r="F157" s="44"/>
      <c r="G157" s="44"/>
      <c r="H157" s="44"/>
      <c r="I157" s="44"/>
      <c r="J157" s="44"/>
      <c r="L157" s="44"/>
      <c r="M157" s="44"/>
      <c r="N157" s="44"/>
      <c r="O157" s="44"/>
      <c r="P157" s="44"/>
      <c r="Q157" s="44"/>
      <c r="S157" s="77"/>
      <c r="U157" s="44"/>
      <c r="V157" s="44"/>
      <c r="W157" s="44"/>
      <c r="X157" s="44"/>
      <c r="Y157" s="44"/>
      <c r="Z157" s="44"/>
      <c r="AA157" s="44"/>
      <c r="AC157" s="44"/>
      <c r="AD157" s="44"/>
      <c r="AE157" s="44"/>
      <c r="AF157" s="44"/>
      <c r="AG157" s="44"/>
      <c r="AH157" s="44"/>
    </row>
    <row r="158" spans="2:34" x14ac:dyDescent="0.25">
      <c r="B158" s="77"/>
      <c r="D158" s="44"/>
      <c r="E158" s="44"/>
      <c r="F158" s="44"/>
      <c r="G158" s="44"/>
      <c r="H158" s="44"/>
      <c r="I158" s="44"/>
      <c r="J158" s="44"/>
      <c r="L158" s="44"/>
      <c r="M158" s="44"/>
      <c r="N158" s="44"/>
      <c r="O158" s="44"/>
      <c r="P158" s="44"/>
      <c r="Q158" s="44"/>
      <c r="S158" s="77"/>
      <c r="U158" s="44"/>
      <c r="V158" s="44"/>
      <c r="W158" s="44"/>
      <c r="X158" s="44"/>
      <c r="Y158" s="44"/>
      <c r="Z158" s="44"/>
      <c r="AA158" s="44"/>
      <c r="AC158" s="44"/>
      <c r="AD158" s="44"/>
      <c r="AE158" s="44"/>
      <c r="AF158" s="44"/>
      <c r="AG158" s="44"/>
      <c r="AH158" s="44"/>
    </row>
    <row r="159" spans="2:34" x14ac:dyDescent="0.25">
      <c r="B159" s="77"/>
      <c r="D159" s="44"/>
      <c r="E159" s="44"/>
      <c r="F159" s="44"/>
      <c r="G159" s="44"/>
      <c r="H159" s="44"/>
      <c r="I159" s="44"/>
      <c r="J159" s="44"/>
      <c r="L159" s="44"/>
      <c r="M159" s="44"/>
      <c r="N159" s="44"/>
      <c r="O159" s="44"/>
      <c r="P159" s="44"/>
      <c r="Q159" s="44"/>
      <c r="S159" s="77"/>
      <c r="U159" s="44"/>
      <c r="V159" s="44"/>
      <c r="W159" s="44"/>
      <c r="X159" s="44"/>
      <c r="Y159" s="44"/>
      <c r="Z159" s="44"/>
      <c r="AA159" s="44"/>
      <c r="AC159" s="44"/>
      <c r="AD159" s="44"/>
      <c r="AE159" s="44"/>
      <c r="AF159" s="44"/>
      <c r="AG159" s="44"/>
      <c r="AH159" s="44"/>
    </row>
    <row r="160" spans="2:34" x14ac:dyDescent="0.25">
      <c r="B160" s="77"/>
      <c r="D160" s="44"/>
      <c r="E160" s="44"/>
      <c r="F160" s="44"/>
      <c r="G160" s="44"/>
      <c r="H160" s="44"/>
      <c r="I160" s="44"/>
      <c r="J160" s="44"/>
      <c r="L160" s="44"/>
      <c r="M160" s="44"/>
      <c r="N160" s="44"/>
      <c r="O160" s="44"/>
      <c r="P160" s="44"/>
      <c r="Q160" s="44"/>
      <c r="S160" s="77"/>
      <c r="U160" s="44"/>
      <c r="V160" s="44"/>
      <c r="W160" s="44"/>
      <c r="X160" s="44"/>
      <c r="Y160" s="44"/>
      <c r="Z160" s="44"/>
      <c r="AA160" s="44"/>
      <c r="AC160" s="44"/>
      <c r="AD160" s="44"/>
      <c r="AE160" s="44"/>
      <c r="AF160" s="44"/>
      <c r="AG160" s="44"/>
      <c r="AH160" s="44"/>
    </row>
    <row r="161" spans="2:34" x14ac:dyDescent="0.25">
      <c r="B161" s="77"/>
      <c r="D161" s="44"/>
      <c r="E161" s="44"/>
      <c r="F161" s="44"/>
      <c r="G161" s="44"/>
      <c r="H161" s="44"/>
      <c r="I161" s="44"/>
      <c r="J161" s="44"/>
      <c r="L161" s="44"/>
      <c r="M161" s="44"/>
      <c r="N161" s="44"/>
      <c r="O161" s="44"/>
      <c r="P161" s="44"/>
      <c r="Q161" s="44"/>
      <c r="S161" s="77"/>
      <c r="U161" s="44"/>
      <c r="V161" s="44"/>
      <c r="W161" s="44"/>
      <c r="X161" s="44"/>
      <c r="Y161" s="44"/>
      <c r="Z161" s="44"/>
      <c r="AA161" s="44"/>
      <c r="AC161" s="44"/>
      <c r="AD161" s="44"/>
      <c r="AE161" s="44"/>
      <c r="AF161" s="44"/>
      <c r="AG161" s="44"/>
      <c r="AH161" s="44"/>
    </row>
    <row r="162" spans="2:34" x14ac:dyDescent="0.25">
      <c r="B162" s="77"/>
      <c r="D162" s="44"/>
      <c r="E162" s="44"/>
      <c r="F162" s="44"/>
      <c r="G162" s="44"/>
      <c r="H162" s="44"/>
      <c r="I162" s="44"/>
      <c r="J162" s="44"/>
      <c r="L162" s="44"/>
      <c r="M162" s="44"/>
      <c r="N162" s="44"/>
      <c r="O162" s="44"/>
      <c r="P162" s="44"/>
      <c r="Q162" s="44"/>
      <c r="S162" s="77"/>
      <c r="U162" s="44"/>
      <c r="V162" s="44"/>
      <c r="W162" s="44"/>
      <c r="X162" s="44"/>
      <c r="Y162" s="44"/>
      <c r="Z162" s="44"/>
      <c r="AA162" s="44"/>
      <c r="AC162" s="44"/>
      <c r="AD162" s="44"/>
      <c r="AE162" s="44"/>
      <c r="AF162" s="44"/>
      <c r="AG162" s="44"/>
      <c r="AH162" s="44"/>
    </row>
    <row r="163" spans="2:34" x14ac:dyDescent="0.25">
      <c r="B163" s="77"/>
      <c r="D163" s="44"/>
      <c r="E163" s="44"/>
      <c r="F163" s="44"/>
      <c r="G163" s="44"/>
      <c r="H163" s="44"/>
      <c r="I163" s="44"/>
      <c r="J163" s="44"/>
      <c r="L163" s="44"/>
      <c r="M163" s="44"/>
      <c r="N163" s="44"/>
      <c r="O163" s="44"/>
      <c r="P163" s="44"/>
      <c r="Q163" s="44"/>
      <c r="S163" s="77"/>
      <c r="U163" s="44"/>
      <c r="V163" s="44"/>
      <c r="W163" s="44"/>
      <c r="X163" s="44"/>
      <c r="Y163" s="44"/>
      <c r="Z163" s="44"/>
      <c r="AA163" s="44"/>
      <c r="AC163" s="44"/>
      <c r="AD163" s="44"/>
      <c r="AE163" s="44"/>
      <c r="AF163" s="44"/>
      <c r="AG163" s="44"/>
      <c r="AH163" s="44"/>
    </row>
    <row r="164" spans="2:34" x14ac:dyDescent="0.25">
      <c r="B164" s="77"/>
      <c r="D164" s="44"/>
      <c r="E164" s="44"/>
      <c r="F164" s="44"/>
      <c r="G164" s="44"/>
      <c r="H164" s="44"/>
      <c r="I164" s="44"/>
      <c r="J164" s="44"/>
      <c r="L164" s="44"/>
      <c r="M164" s="44"/>
      <c r="N164" s="44"/>
      <c r="O164" s="44"/>
      <c r="P164" s="44"/>
      <c r="Q164" s="44"/>
      <c r="S164" s="77"/>
      <c r="U164" s="44"/>
      <c r="V164" s="44"/>
      <c r="W164" s="44"/>
      <c r="X164" s="44"/>
      <c r="Y164" s="44"/>
      <c r="Z164" s="44"/>
      <c r="AA164" s="44"/>
      <c r="AC164" s="44"/>
      <c r="AD164" s="44"/>
      <c r="AE164" s="44"/>
      <c r="AF164" s="44"/>
      <c r="AG164" s="44"/>
      <c r="AH164" s="44"/>
    </row>
    <row r="165" spans="2:34" x14ac:dyDescent="0.25">
      <c r="B165" s="77"/>
      <c r="D165" s="44"/>
      <c r="E165" s="44"/>
      <c r="F165" s="44"/>
      <c r="G165" s="44"/>
      <c r="H165" s="44"/>
      <c r="I165" s="44"/>
      <c r="J165" s="44"/>
      <c r="L165" s="44"/>
      <c r="M165" s="44"/>
      <c r="N165" s="44"/>
      <c r="O165" s="44"/>
      <c r="P165" s="44"/>
      <c r="Q165" s="44"/>
      <c r="S165" s="77"/>
      <c r="U165" s="44"/>
      <c r="V165" s="44"/>
      <c r="W165" s="44"/>
      <c r="X165" s="44"/>
      <c r="Y165" s="44"/>
      <c r="Z165" s="44"/>
      <c r="AA165" s="44"/>
      <c r="AC165" s="44"/>
      <c r="AD165" s="44"/>
      <c r="AE165" s="44"/>
      <c r="AF165" s="44"/>
      <c r="AG165" s="44"/>
      <c r="AH165" s="44"/>
    </row>
    <row r="166" spans="2:34" x14ac:dyDescent="0.25">
      <c r="B166" s="77"/>
      <c r="D166" s="44"/>
      <c r="E166" s="44"/>
      <c r="F166" s="44"/>
      <c r="G166" s="44"/>
      <c r="H166" s="44"/>
      <c r="I166" s="44"/>
      <c r="J166" s="44"/>
      <c r="L166" s="44"/>
      <c r="M166" s="44"/>
      <c r="N166" s="44"/>
      <c r="O166" s="44"/>
      <c r="P166" s="44"/>
      <c r="Q166" s="44"/>
      <c r="S166" s="77"/>
      <c r="U166" s="44"/>
      <c r="V166" s="44"/>
      <c r="W166" s="44"/>
      <c r="X166" s="44"/>
      <c r="Y166" s="44"/>
      <c r="Z166" s="44"/>
      <c r="AA166" s="44"/>
      <c r="AC166" s="44"/>
      <c r="AD166" s="44"/>
      <c r="AE166" s="44"/>
      <c r="AF166" s="44"/>
      <c r="AG166" s="44"/>
      <c r="AH166" s="44"/>
    </row>
    <row r="167" spans="2:34" x14ac:dyDescent="0.25">
      <c r="B167" s="77"/>
      <c r="D167" s="44"/>
      <c r="E167" s="44"/>
      <c r="F167" s="44"/>
      <c r="G167" s="44"/>
      <c r="H167" s="44"/>
      <c r="I167" s="44"/>
      <c r="J167" s="44"/>
      <c r="L167" s="44"/>
      <c r="M167" s="44"/>
      <c r="N167" s="44"/>
      <c r="O167" s="44"/>
      <c r="P167" s="44"/>
      <c r="Q167" s="44"/>
      <c r="S167" s="77"/>
      <c r="U167" s="44"/>
      <c r="V167" s="44"/>
      <c r="W167" s="44"/>
      <c r="X167" s="44"/>
      <c r="Y167" s="44"/>
      <c r="Z167" s="44"/>
      <c r="AA167" s="44"/>
      <c r="AC167" s="44"/>
      <c r="AD167" s="44"/>
      <c r="AE167" s="44"/>
      <c r="AF167" s="44"/>
      <c r="AG167" s="44"/>
      <c r="AH167" s="44"/>
    </row>
    <row r="168" spans="2:34" x14ac:dyDescent="0.25">
      <c r="B168" s="77"/>
      <c r="D168" s="44"/>
      <c r="E168" s="44"/>
      <c r="F168" s="44"/>
      <c r="G168" s="44"/>
      <c r="H168" s="44"/>
      <c r="I168" s="44"/>
      <c r="J168" s="44"/>
      <c r="L168" s="44"/>
      <c r="M168" s="44"/>
      <c r="N168" s="44"/>
      <c r="O168" s="44"/>
      <c r="P168" s="44"/>
      <c r="Q168" s="44"/>
      <c r="S168" s="77"/>
      <c r="U168" s="44"/>
      <c r="V168" s="44"/>
      <c r="W168" s="44"/>
      <c r="X168" s="44"/>
      <c r="Y168" s="44"/>
      <c r="Z168" s="44"/>
      <c r="AA168" s="44"/>
      <c r="AC168" s="44"/>
      <c r="AD168" s="44"/>
      <c r="AE168" s="44"/>
      <c r="AF168" s="44"/>
      <c r="AG168" s="44"/>
      <c r="AH168" s="44"/>
    </row>
    <row r="169" spans="2:34" x14ac:dyDescent="0.25">
      <c r="B169" s="77"/>
      <c r="D169" s="44"/>
      <c r="E169" s="44"/>
      <c r="F169" s="44"/>
      <c r="G169" s="44"/>
      <c r="H169" s="44"/>
      <c r="I169" s="44"/>
      <c r="J169" s="44"/>
      <c r="L169" s="44"/>
      <c r="M169" s="44"/>
      <c r="N169" s="44"/>
      <c r="O169" s="44"/>
      <c r="P169" s="44"/>
      <c r="Q169" s="44"/>
      <c r="S169" s="77"/>
      <c r="U169" s="44"/>
      <c r="V169" s="44"/>
      <c r="W169" s="44"/>
      <c r="X169" s="44"/>
      <c r="Y169" s="44"/>
      <c r="Z169" s="44"/>
      <c r="AA169" s="44"/>
      <c r="AC169" s="44"/>
      <c r="AD169" s="44"/>
      <c r="AE169" s="44"/>
      <c r="AF169" s="44"/>
      <c r="AG169" s="44"/>
      <c r="AH169" s="44"/>
    </row>
    <row r="170" spans="2:34" x14ac:dyDescent="0.25">
      <c r="B170" s="77"/>
      <c r="D170" s="44"/>
      <c r="E170" s="44"/>
      <c r="F170" s="44"/>
      <c r="G170" s="44"/>
      <c r="H170" s="44"/>
      <c r="I170" s="44"/>
      <c r="J170" s="44"/>
      <c r="L170" s="44"/>
      <c r="M170" s="44"/>
      <c r="N170" s="44"/>
      <c r="O170" s="44"/>
      <c r="P170" s="44"/>
      <c r="Q170" s="44"/>
      <c r="S170" s="77"/>
      <c r="U170" s="44"/>
      <c r="V170" s="44"/>
      <c r="W170" s="44"/>
      <c r="X170" s="44"/>
      <c r="Y170" s="44"/>
      <c r="Z170" s="44"/>
      <c r="AA170" s="44"/>
      <c r="AC170" s="44"/>
      <c r="AD170" s="44"/>
      <c r="AE170" s="44"/>
      <c r="AF170" s="44"/>
      <c r="AG170" s="44"/>
      <c r="AH170" s="44"/>
    </row>
    <row r="171" spans="2:34" x14ac:dyDescent="0.25">
      <c r="B171" s="77"/>
      <c r="D171" s="44"/>
      <c r="E171" s="44"/>
      <c r="F171" s="44"/>
      <c r="G171" s="44"/>
      <c r="H171" s="44"/>
      <c r="I171" s="44"/>
      <c r="J171" s="44"/>
      <c r="L171" s="44"/>
      <c r="M171" s="44"/>
      <c r="N171" s="44"/>
      <c r="O171" s="44"/>
      <c r="P171" s="44"/>
      <c r="Q171" s="44"/>
      <c r="S171" s="77"/>
      <c r="U171" s="44"/>
      <c r="V171" s="44"/>
      <c r="W171" s="44"/>
      <c r="X171" s="44"/>
      <c r="Y171" s="44"/>
      <c r="Z171" s="44"/>
      <c r="AA171" s="44"/>
      <c r="AC171" s="44"/>
      <c r="AD171" s="44"/>
      <c r="AE171" s="44"/>
      <c r="AF171" s="44"/>
      <c r="AG171" s="44"/>
      <c r="AH171" s="44"/>
    </row>
    <row r="172" spans="2:34" x14ac:dyDescent="0.25">
      <c r="B172" s="77"/>
      <c r="D172" s="44"/>
      <c r="E172" s="44"/>
      <c r="F172" s="44"/>
      <c r="G172" s="44"/>
      <c r="H172" s="44"/>
      <c r="I172" s="44"/>
      <c r="J172" s="44"/>
      <c r="L172" s="44"/>
      <c r="M172" s="44"/>
      <c r="N172" s="44"/>
      <c r="O172" s="44"/>
      <c r="P172" s="44"/>
      <c r="Q172" s="44"/>
      <c r="S172" s="77"/>
      <c r="U172" s="44"/>
      <c r="V172" s="44"/>
      <c r="W172" s="44"/>
      <c r="X172" s="44"/>
      <c r="Y172" s="44"/>
      <c r="Z172" s="44"/>
      <c r="AA172" s="44"/>
      <c r="AC172" s="44"/>
      <c r="AD172" s="44"/>
      <c r="AE172" s="44"/>
      <c r="AF172" s="44"/>
      <c r="AG172" s="44"/>
      <c r="AH172" s="44"/>
    </row>
    <row r="173" spans="2:34" x14ac:dyDescent="0.25">
      <c r="B173" s="77"/>
      <c r="D173" s="44"/>
      <c r="E173" s="44"/>
      <c r="F173" s="44"/>
      <c r="G173" s="44"/>
      <c r="H173" s="44"/>
      <c r="I173" s="44"/>
      <c r="J173" s="44"/>
      <c r="L173" s="44"/>
      <c r="M173" s="44"/>
      <c r="N173" s="44"/>
      <c r="O173" s="44"/>
      <c r="P173" s="44"/>
      <c r="Q173" s="44"/>
      <c r="S173" s="77"/>
      <c r="U173" s="44"/>
      <c r="V173" s="44"/>
      <c r="W173" s="44"/>
      <c r="X173" s="44"/>
      <c r="Y173" s="44"/>
      <c r="Z173" s="44"/>
      <c r="AA173" s="44"/>
      <c r="AC173" s="44"/>
      <c r="AD173" s="44"/>
      <c r="AE173" s="44"/>
      <c r="AF173" s="44"/>
      <c r="AG173" s="44"/>
      <c r="AH173" s="44"/>
    </row>
    <row r="174" spans="2:34" x14ac:dyDescent="0.25">
      <c r="B174" s="77"/>
      <c r="D174" s="44"/>
      <c r="E174" s="44"/>
      <c r="F174" s="44"/>
      <c r="G174" s="44"/>
      <c r="H174" s="44"/>
      <c r="I174" s="44"/>
      <c r="J174" s="44"/>
      <c r="L174" s="44"/>
      <c r="M174" s="44"/>
      <c r="N174" s="44"/>
      <c r="O174" s="44"/>
      <c r="P174" s="44"/>
      <c r="Q174" s="44"/>
      <c r="S174" s="77"/>
      <c r="U174" s="44"/>
      <c r="V174" s="44"/>
      <c r="W174" s="44"/>
      <c r="X174" s="44"/>
      <c r="Y174" s="44"/>
      <c r="Z174" s="44"/>
      <c r="AA174" s="44"/>
      <c r="AC174" s="44"/>
      <c r="AD174" s="44"/>
      <c r="AE174" s="44"/>
      <c r="AF174" s="44"/>
      <c r="AG174" s="44"/>
      <c r="AH174" s="44"/>
    </row>
    <row r="175" spans="2:34" x14ac:dyDescent="0.25">
      <c r="B175" s="77"/>
      <c r="D175" s="44"/>
      <c r="E175" s="44"/>
      <c r="F175" s="44"/>
      <c r="G175" s="44"/>
      <c r="H175" s="44"/>
      <c r="I175" s="44"/>
      <c r="J175" s="44"/>
      <c r="L175" s="44"/>
      <c r="M175" s="44"/>
      <c r="N175" s="44"/>
      <c r="O175" s="44"/>
      <c r="P175" s="44"/>
      <c r="Q175" s="44"/>
      <c r="S175" s="77"/>
      <c r="U175" s="44"/>
      <c r="V175" s="44"/>
      <c r="W175" s="44"/>
      <c r="X175" s="44"/>
      <c r="Y175" s="44"/>
      <c r="Z175" s="44"/>
      <c r="AA175" s="44"/>
      <c r="AC175" s="44"/>
      <c r="AD175" s="44"/>
      <c r="AE175" s="44"/>
      <c r="AF175" s="44"/>
      <c r="AG175" s="44"/>
      <c r="AH175" s="44"/>
    </row>
    <row r="176" spans="2:34" x14ac:dyDescent="0.25">
      <c r="B176" s="77"/>
      <c r="D176" s="44"/>
      <c r="E176" s="44"/>
      <c r="F176" s="44"/>
      <c r="G176" s="44"/>
      <c r="H176" s="44"/>
      <c r="I176" s="44"/>
      <c r="J176" s="44"/>
      <c r="L176" s="44"/>
      <c r="M176" s="44"/>
      <c r="N176" s="44"/>
      <c r="O176" s="44"/>
      <c r="P176" s="44"/>
      <c r="Q176" s="44"/>
      <c r="S176" s="77"/>
      <c r="U176" s="44"/>
      <c r="V176" s="44"/>
      <c r="W176" s="44"/>
      <c r="X176" s="44"/>
      <c r="Y176" s="44"/>
      <c r="Z176" s="44"/>
      <c r="AA176" s="44"/>
      <c r="AC176" s="44"/>
      <c r="AD176" s="44"/>
      <c r="AE176" s="44"/>
      <c r="AF176" s="44"/>
      <c r="AG176" s="44"/>
      <c r="AH176" s="44"/>
    </row>
    <row r="177" spans="2:34" x14ac:dyDescent="0.25">
      <c r="B177" s="77"/>
      <c r="D177" s="44"/>
      <c r="E177" s="44"/>
      <c r="F177" s="44"/>
      <c r="G177" s="44"/>
      <c r="H177" s="44"/>
      <c r="I177" s="44"/>
      <c r="J177" s="44"/>
      <c r="L177" s="44"/>
      <c r="M177" s="44"/>
      <c r="N177" s="44"/>
      <c r="O177" s="44"/>
      <c r="P177" s="44"/>
      <c r="Q177" s="44"/>
      <c r="S177" s="77"/>
      <c r="U177" s="44"/>
      <c r="V177" s="44"/>
      <c r="W177" s="44"/>
      <c r="X177" s="44"/>
      <c r="Y177" s="44"/>
      <c r="Z177" s="44"/>
      <c r="AA177" s="44"/>
      <c r="AC177" s="44"/>
      <c r="AD177" s="44"/>
      <c r="AE177" s="44"/>
      <c r="AF177" s="44"/>
      <c r="AG177" s="44"/>
      <c r="AH177" s="44"/>
    </row>
    <row r="178" spans="2:34" x14ac:dyDescent="0.25">
      <c r="B178" s="77"/>
      <c r="D178" s="44"/>
      <c r="E178" s="44"/>
      <c r="F178" s="44"/>
      <c r="G178" s="44"/>
      <c r="H178" s="44"/>
      <c r="I178" s="44"/>
      <c r="J178" s="44"/>
      <c r="L178" s="44"/>
      <c r="M178" s="44"/>
      <c r="N178" s="44"/>
      <c r="O178" s="44"/>
      <c r="P178" s="44"/>
      <c r="Q178" s="44"/>
      <c r="S178" s="77"/>
      <c r="U178" s="44"/>
      <c r="V178" s="44"/>
      <c r="W178" s="44"/>
      <c r="X178" s="44"/>
      <c r="Y178" s="44"/>
      <c r="Z178" s="44"/>
      <c r="AA178" s="44"/>
      <c r="AC178" s="44"/>
      <c r="AD178" s="44"/>
      <c r="AE178" s="44"/>
      <c r="AF178" s="44"/>
      <c r="AG178" s="44"/>
      <c r="AH178" s="44"/>
    </row>
    <row r="179" spans="2:34" x14ac:dyDescent="0.25">
      <c r="B179" s="77"/>
      <c r="D179" s="44"/>
      <c r="E179" s="44"/>
      <c r="F179" s="44"/>
      <c r="G179" s="44"/>
      <c r="H179" s="44"/>
      <c r="I179" s="44"/>
      <c r="J179" s="44"/>
      <c r="L179" s="44"/>
      <c r="M179" s="44"/>
      <c r="N179" s="44"/>
      <c r="O179" s="44"/>
      <c r="P179" s="44"/>
      <c r="Q179" s="44"/>
      <c r="S179" s="77"/>
      <c r="U179" s="44"/>
      <c r="V179" s="44"/>
      <c r="W179" s="44"/>
      <c r="X179" s="44"/>
      <c r="Y179" s="44"/>
      <c r="Z179" s="44"/>
      <c r="AA179" s="44"/>
      <c r="AC179" s="44"/>
      <c r="AD179" s="44"/>
      <c r="AE179" s="44"/>
      <c r="AF179" s="44"/>
      <c r="AG179" s="44"/>
      <c r="AH179" s="44"/>
    </row>
    <row r="180" spans="2:34" x14ac:dyDescent="0.25">
      <c r="B180" s="77"/>
      <c r="D180" s="44"/>
      <c r="E180" s="44"/>
      <c r="F180" s="44"/>
      <c r="G180" s="44"/>
      <c r="H180" s="44"/>
      <c r="I180" s="44"/>
      <c r="J180" s="44"/>
      <c r="L180" s="44"/>
      <c r="M180" s="44"/>
      <c r="N180" s="44"/>
      <c r="O180" s="44"/>
      <c r="P180" s="44"/>
      <c r="Q180" s="44"/>
      <c r="S180" s="77"/>
      <c r="U180" s="44"/>
      <c r="V180" s="44"/>
      <c r="W180" s="44"/>
      <c r="X180" s="44"/>
      <c r="Y180" s="44"/>
      <c r="Z180" s="44"/>
      <c r="AA180" s="44"/>
      <c r="AC180" s="44"/>
      <c r="AD180" s="44"/>
      <c r="AE180" s="44"/>
      <c r="AF180" s="44"/>
      <c r="AG180" s="44"/>
      <c r="AH180" s="44"/>
    </row>
    <row r="181" spans="2:34" x14ac:dyDescent="0.25">
      <c r="B181" s="77"/>
      <c r="D181" s="44"/>
      <c r="E181" s="44"/>
      <c r="F181" s="44"/>
      <c r="G181" s="44"/>
      <c r="H181" s="44"/>
      <c r="I181" s="44"/>
      <c r="J181" s="44"/>
      <c r="L181" s="44"/>
      <c r="M181" s="44"/>
      <c r="N181" s="44"/>
      <c r="O181" s="44"/>
      <c r="P181" s="44"/>
      <c r="Q181" s="44"/>
      <c r="S181" s="77"/>
      <c r="U181" s="44"/>
      <c r="V181" s="44"/>
      <c r="W181" s="44"/>
      <c r="X181" s="44"/>
      <c r="Y181" s="44"/>
      <c r="Z181" s="44"/>
      <c r="AA181" s="44"/>
      <c r="AC181" s="44"/>
      <c r="AD181" s="44"/>
      <c r="AE181" s="44"/>
      <c r="AF181" s="44"/>
      <c r="AG181" s="44"/>
      <c r="AH181" s="44"/>
    </row>
    <row r="182" spans="2:34" x14ac:dyDescent="0.25">
      <c r="B182" s="77"/>
      <c r="D182" s="44"/>
      <c r="E182" s="44"/>
      <c r="F182" s="44"/>
      <c r="G182" s="44"/>
      <c r="H182" s="44"/>
      <c r="I182" s="44"/>
      <c r="J182" s="44"/>
      <c r="L182" s="44"/>
      <c r="M182" s="44"/>
      <c r="N182" s="44"/>
      <c r="O182" s="44"/>
      <c r="P182" s="44"/>
      <c r="Q182" s="44"/>
      <c r="S182" s="77"/>
      <c r="U182" s="44"/>
      <c r="V182" s="44"/>
      <c r="W182" s="44"/>
      <c r="X182" s="44"/>
      <c r="Y182" s="44"/>
      <c r="Z182" s="44"/>
      <c r="AA182" s="44"/>
      <c r="AC182" s="44"/>
      <c r="AD182" s="44"/>
      <c r="AE182" s="44"/>
      <c r="AF182" s="44"/>
      <c r="AG182" s="44"/>
      <c r="AH182" s="44"/>
    </row>
    <row r="183" spans="2:34" x14ac:dyDescent="0.25">
      <c r="B183" s="77"/>
      <c r="D183" s="44"/>
      <c r="E183" s="44"/>
      <c r="F183" s="44"/>
      <c r="G183" s="44"/>
      <c r="H183" s="44"/>
      <c r="I183" s="44"/>
      <c r="J183" s="44"/>
      <c r="L183" s="44"/>
      <c r="M183" s="44"/>
      <c r="N183" s="44"/>
      <c r="O183" s="44"/>
      <c r="P183" s="44"/>
      <c r="Q183" s="44"/>
      <c r="S183" s="77"/>
      <c r="U183" s="44"/>
      <c r="V183" s="44"/>
      <c r="W183" s="44"/>
      <c r="X183" s="44"/>
      <c r="Y183" s="44"/>
      <c r="Z183" s="44"/>
      <c r="AA183" s="44"/>
      <c r="AC183" s="44"/>
      <c r="AD183" s="44"/>
      <c r="AE183" s="44"/>
      <c r="AF183" s="44"/>
      <c r="AG183" s="44"/>
      <c r="AH183" s="44"/>
    </row>
    <row r="184" spans="2:34" x14ac:dyDescent="0.25">
      <c r="B184" s="77"/>
      <c r="D184" s="44"/>
      <c r="E184" s="44"/>
      <c r="F184" s="44"/>
      <c r="G184" s="44"/>
      <c r="H184" s="44"/>
      <c r="I184" s="44"/>
      <c r="J184" s="44"/>
      <c r="L184" s="44"/>
      <c r="M184" s="44"/>
      <c r="N184" s="44"/>
      <c r="O184" s="44"/>
      <c r="P184" s="44"/>
      <c r="Q184" s="44"/>
      <c r="S184" s="77"/>
      <c r="U184" s="44"/>
      <c r="V184" s="44"/>
      <c r="W184" s="44"/>
      <c r="X184" s="44"/>
      <c r="Y184" s="44"/>
      <c r="Z184" s="44"/>
      <c r="AA184" s="44"/>
      <c r="AC184" s="44"/>
      <c r="AD184" s="44"/>
      <c r="AE184" s="44"/>
      <c r="AF184" s="44"/>
      <c r="AG184" s="44"/>
      <c r="AH184" s="44"/>
    </row>
    <row r="185" spans="2:34" x14ac:dyDescent="0.25">
      <c r="B185" s="77"/>
      <c r="D185" s="44"/>
      <c r="E185" s="44"/>
      <c r="F185" s="44"/>
      <c r="G185" s="44"/>
      <c r="H185" s="44"/>
      <c r="I185" s="44"/>
      <c r="J185" s="44"/>
      <c r="L185" s="44"/>
      <c r="M185" s="44"/>
      <c r="N185" s="44"/>
      <c r="O185" s="44"/>
      <c r="P185" s="44"/>
      <c r="Q185" s="44"/>
      <c r="S185" s="77"/>
      <c r="U185" s="44"/>
      <c r="V185" s="44"/>
      <c r="W185" s="44"/>
      <c r="X185" s="44"/>
      <c r="Y185" s="44"/>
      <c r="Z185" s="44"/>
      <c r="AA185" s="44"/>
      <c r="AC185" s="44"/>
      <c r="AD185" s="44"/>
      <c r="AE185" s="44"/>
      <c r="AF185" s="44"/>
      <c r="AG185" s="44"/>
      <c r="AH185" s="44"/>
    </row>
    <row r="186" spans="2:34" x14ac:dyDescent="0.25">
      <c r="B186" s="77"/>
      <c r="D186" s="44"/>
      <c r="E186" s="44"/>
      <c r="F186" s="44"/>
      <c r="G186" s="44"/>
      <c r="H186" s="44"/>
      <c r="I186" s="44"/>
      <c r="J186" s="44"/>
      <c r="L186" s="44"/>
      <c r="M186" s="44"/>
      <c r="N186" s="44"/>
      <c r="O186" s="44"/>
      <c r="P186" s="44"/>
      <c r="Q186" s="44"/>
      <c r="S186" s="77"/>
      <c r="U186" s="44"/>
      <c r="V186" s="44"/>
      <c r="W186" s="44"/>
      <c r="X186" s="44"/>
      <c r="Y186" s="44"/>
      <c r="Z186" s="44"/>
      <c r="AA186" s="44"/>
      <c r="AC186" s="44"/>
      <c r="AD186" s="44"/>
      <c r="AE186" s="44"/>
      <c r="AF186" s="44"/>
      <c r="AG186" s="44"/>
      <c r="AH186" s="44"/>
    </row>
    <row r="187" spans="2:34" x14ac:dyDescent="0.25">
      <c r="B187" s="77"/>
      <c r="D187" s="44"/>
      <c r="E187" s="44"/>
      <c r="F187" s="44"/>
      <c r="G187" s="44"/>
      <c r="H187" s="44"/>
      <c r="I187" s="44"/>
      <c r="J187" s="44"/>
      <c r="L187" s="44"/>
      <c r="M187" s="44"/>
      <c r="N187" s="44"/>
      <c r="O187" s="44"/>
      <c r="P187" s="44"/>
      <c r="Q187" s="44"/>
      <c r="S187" s="77"/>
      <c r="U187" s="44"/>
      <c r="V187" s="44"/>
      <c r="W187" s="44"/>
      <c r="X187" s="44"/>
      <c r="Y187" s="44"/>
      <c r="Z187" s="44"/>
      <c r="AA187" s="44"/>
      <c r="AC187" s="44"/>
      <c r="AD187" s="44"/>
      <c r="AE187" s="44"/>
      <c r="AF187" s="44"/>
      <c r="AG187" s="44"/>
      <c r="AH187" s="44"/>
    </row>
    <row r="188" spans="2:34" x14ac:dyDescent="0.25">
      <c r="B188" s="77"/>
      <c r="D188" s="44"/>
      <c r="E188" s="44"/>
      <c r="F188" s="44"/>
      <c r="G188" s="44"/>
      <c r="H188" s="44"/>
      <c r="I188" s="44"/>
      <c r="J188" s="44"/>
      <c r="L188" s="44"/>
      <c r="M188" s="44"/>
      <c r="N188" s="44"/>
      <c r="O188" s="44"/>
      <c r="P188" s="44"/>
      <c r="Q188" s="44"/>
      <c r="S188" s="77"/>
      <c r="U188" s="44"/>
      <c r="V188" s="44"/>
      <c r="W188" s="44"/>
      <c r="X188" s="44"/>
      <c r="Y188" s="44"/>
      <c r="Z188" s="44"/>
      <c r="AA188" s="44"/>
      <c r="AC188" s="44"/>
      <c r="AD188" s="44"/>
      <c r="AE188" s="44"/>
      <c r="AF188" s="44"/>
      <c r="AG188" s="44"/>
      <c r="AH188" s="44"/>
    </row>
    <row r="189" spans="2:34" x14ac:dyDescent="0.25">
      <c r="B189" s="77"/>
      <c r="D189" s="44"/>
      <c r="E189" s="44"/>
      <c r="F189" s="44"/>
      <c r="G189" s="44"/>
      <c r="H189" s="44"/>
      <c r="I189" s="44"/>
      <c r="J189" s="44"/>
      <c r="L189" s="44"/>
      <c r="M189" s="44"/>
      <c r="N189" s="44"/>
      <c r="O189" s="44"/>
      <c r="P189" s="44"/>
      <c r="Q189" s="44"/>
      <c r="S189" s="77"/>
      <c r="U189" s="44"/>
      <c r="V189" s="44"/>
      <c r="W189" s="44"/>
      <c r="X189" s="44"/>
      <c r="Y189" s="44"/>
      <c r="Z189" s="44"/>
      <c r="AA189" s="44"/>
      <c r="AC189" s="44"/>
      <c r="AD189" s="44"/>
      <c r="AE189" s="44"/>
      <c r="AF189" s="44"/>
      <c r="AG189" s="44"/>
      <c r="AH189" s="44"/>
    </row>
    <row r="190" spans="2:34" x14ac:dyDescent="0.25">
      <c r="B190" s="77"/>
      <c r="D190" s="44"/>
      <c r="E190" s="44"/>
      <c r="F190" s="44"/>
      <c r="G190" s="44"/>
      <c r="H190" s="44"/>
      <c r="I190" s="44"/>
      <c r="J190" s="44"/>
      <c r="L190" s="44"/>
      <c r="M190" s="44"/>
      <c r="N190" s="44"/>
      <c r="O190" s="44"/>
      <c r="P190" s="44"/>
      <c r="Q190" s="44"/>
      <c r="S190" s="77"/>
      <c r="U190" s="44"/>
      <c r="V190" s="44"/>
      <c r="W190" s="44"/>
      <c r="X190" s="44"/>
      <c r="Y190" s="44"/>
      <c r="Z190" s="44"/>
      <c r="AA190" s="44"/>
      <c r="AC190" s="44"/>
      <c r="AD190" s="44"/>
      <c r="AE190" s="44"/>
      <c r="AF190" s="44"/>
      <c r="AG190" s="44"/>
      <c r="AH190" s="44"/>
    </row>
    <row r="191" spans="2:34" x14ac:dyDescent="0.25">
      <c r="B191" s="77"/>
      <c r="D191" s="44"/>
      <c r="E191" s="44"/>
      <c r="F191" s="44"/>
      <c r="G191" s="44"/>
      <c r="H191" s="44"/>
      <c r="I191" s="44"/>
      <c r="J191" s="44"/>
      <c r="L191" s="44"/>
      <c r="M191" s="44"/>
      <c r="N191" s="44"/>
      <c r="O191" s="44"/>
      <c r="P191" s="44"/>
      <c r="Q191" s="44"/>
      <c r="S191" s="77"/>
      <c r="U191" s="44"/>
      <c r="V191" s="44"/>
      <c r="W191" s="44"/>
      <c r="X191" s="44"/>
      <c r="Y191" s="44"/>
      <c r="Z191" s="44"/>
      <c r="AA191" s="44"/>
      <c r="AC191" s="44"/>
      <c r="AD191" s="44"/>
      <c r="AE191" s="44"/>
      <c r="AF191" s="44"/>
      <c r="AG191" s="44"/>
      <c r="AH191" s="44"/>
    </row>
    <row r="192" spans="2:34" x14ac:dyDescent="0.25">
      <c r="B192" s="77"/>
      <c r="D192" s="44"/>
      <c r="E192" s="44"/>
      <c r="F192" s="44"/>
      <c r="G192" s="44"/>
      <c r="H192" s="44"/>
      <c r="I192" s="44"/>
      <c r="J192" s="44"/>
      <c r="L192" s="44"/>
      <c r="M192" s="44"/>
      <c r="N192" s="44"/>
      <c r="O192" s="44"/>
      <c r="P192" s="44"/>
      <c r="Q192" s="44"/>
      <c r="S192" s="77"/>
      <c r="U192" s="44"/>
      <c r="V192" s="44"/>
      <c r="W192" s="44"/>
      <c r="X192" s="44"/>
      <c r="Y192" s="44"/>
      <c r="Z192" s="44"/>
      <c r="AA192" s="44"/>
      <c r="AC192" s="44"/>
      <c r="AD192" s="44"/>
      <c r="AE192" s="44"/>
      <c r="AF192" s="44"/>
      <c r="AG192" s="44"/>
      <c r="AH192" s="44"/>
    </row>
    <row r="193" spans="2:34" x14ac:dyDescent="0.25">
      <c r="B193" s="77"/>
      <c r="D193" s="44"/>
      <c r="E193" s="44"/>
      <c r="F193" s="44"/>
      <c r="G193" s="44"/>
      <c r="H193" s="44"/>
      <c r="I193" s="44"/>
      <c r="J193" s="44"/>
      <c r="L193" s="44"/>
      <c r="M193" s="44"/>
      <c r="N193" s="44"/>
      <c r="O193" s="44"/>
      <c r="P193" s="44"/>
      <c r="Q193" s="44"/>
      <c r="S193" s="77"/>
      <c r="U193" s="44"/>
      <c r="V193" s="44"/>
      <c r="W193" s="44"/>
      <c r="X193" s="44"/>
      <c r="Y193" s="44"/>
      <c r="Z193" s="44"/>
      <c r="AA193" s="44"/>
      <c r="AC193" s="44"/>
      <c r="AD193" s="44"/>
      <c r="AE193" s="44"/>
      <c r="AF193" s="44"/>
      <c r="AG193" s="44"/>
      <c r="AH193" s="44"/>
    </row>
    <row r="194" spans="2:34" x14ac:dyDescent="0.25">
      <c r="B194" s="77"/>
      <c r="D194" s="44"/>
      <c r="E194" s="44"/>
      <c r="F194" s="44"/>
      <c r="G194" s="44"/>
      <c r="H194" s="44"/>
      <c r="I194" s="44"/>
      <c r="J194" s="44"/>
      <c r="L194" s="44"/>
      <c r="M194" s="44"/>
      <c r="N194" s="44"/>
      <c r="O194" s="44"/>
      <c r="P194" s="44"/>
      <c r="Q194" s="44"/>
      <c r="S194" s="77"/>
      <c r="U194" s="44"/>
      <c r="V194" s="44"/>
      <c r="W194" s="44"/>
      <c r="X194" s="44"/>
      <c r="Y194" s="44"/>
      <c r="Z194" s="44"/>
      <c r="AA194" s="44"/>
      <c r="AC194" s="44"/>
      <c r="AD194" s="44"/>
      <c r="AE194" s="44"/>
      <c r="AF194" s="44"/>
      <c r="AG194" s="44"/>
      <c r="AH194" s="44"/>
    </row>
    <row r="195" spans="2:34" x14ac:dyDescent="0.25">
      <c r="B195" s="77"/>
      <c r="D195" s="44"/>
      <c r="E195" s="44"/>
      <c r="F195" s="44"/>
      <c r="G195" s="44"/>
      <c r="H195" s="44"/>
      <c r="I195" s="44"/>
      <c r="J195" s="44"/>
      <c r="L195" s="44"/>
      <c r="M195" s="44"/>
      <c r="N195" s="44"/>
      <c r="O195" s="44"/>
      <c r="P195" s="44"/>
      <c r="Q195" s="44"/>
      <c r="S195" s="77"/>
      <c r="U195" s="44"/>
      <c r="V195" s="44"/>
      <c r="W195" s="44"/>
      <c r="X195" s="44"/>
      <c r="Y195" s="44"/>
      <c r="Z195" s="44"/>
      <c r="AA195" s="44"/>
      <c r="AC195" s="44"/>
      <c r="AD195" s="44"/>
      <c r="AE195" s="44"/>
      <c r="AF195" s="44"/>
      <c r="AG195" s="44"/>
      <c r="AH195" s="44"/>
    </row>
    <row r="196" spans="2:34" x14ac:dyDescent="0.25">
      <c r="B196" s="77"/>
      <c r="D196" s="44"/>
      <c r="E196" s="44"/>
      <c r="F196" s="44"/>
      <c r="G196" s="44"/>
      <c r="H196" s="44"/>
      <c r="I196" s="44"/>
      <c r="J196" s="44"/>
      <c r="L196" s="44"/>
      <c r="M196" s="44"/>
      <c r="N196" s="44"/>
      <c r="O196" s="44"/>
      <c r="P196" s="44"/>
      <c r="Q196" s="44"/>
      <c r="S196" s="77"/>
      <c r="U196" s="44"/>
      <c r="V196" s="44"/>
      <c r="W196" s="44"/>
      <c r="X196" s="44"/>
      <c r="Y196" s="44"/>
      <c r="Z196" s="44"/>
      <c r="AA196" s="44"/>
      <c r="AC196" s="44"/>
      <c r="AD196" s="44"/>
      <c r="AE196" s="44"/>
      <c r="AF196" s="44"/>
      <c r="AG196" s="44"/>
      <c r="AH196" s="44"/>
    </row>
    <row r="197" spans="2:34" x14ac:dyDescent="0.25">
      <c r="B197" s="77"/>
      <c r="D197" s="44"/>
      <c r="E197" s="44"/>
      <c r="F197" s="44"/>
      <c r="G197" s="44"/>
      <c r="H197" s="44"/>
      <c r="I197" s="44"/>
      <c r="J197" s="44"/>
      <c r="L197" s="44"/>
      <c r="M197" s="44"/>
      <c r="N197" s="44"/>
      <c r="O197" s="44"/>
      <c r="P197" s="44"/>
      <c r="Q197" s="44"/>
      <c r="S197" s="77"/>
      <c r="U197" s="44"/>
      <c r="V197" s="44"/>
      <c r="W197" s="44"/>
      <c r="X197" s="44"/>
      <c r="Y197" s="44"/>
      <c r="Z197" s="44"/>
      <c r="AA197" s="44"/>
      <c r="AC197" s="44"/>
      <c r="AD197" s="44"/>
      <c r="AE197" s="44"/>
      <c r="AF197" s="44"/>
      <c r="AG197" s="44"/>
      <c r="AH197" s="44"/>
    </row>
    <row r="198" spans="2:34" x14ac:dyDescent="0.25">
      <c r="B198" s="77"/>
      <c r="D198" s="44"/>
      <c r="E198" s="44"/>
      <c r="F198" s="44"/>
      <c r="G198" s="44"/>
      <c r="H198" s="44"/>
      <c r="I198" s="44"/>
      <c r="J198" s="44"/>
      <c r="L198" s="44"/>
      <c r="M198" s="44"/>
      <c r="N198" s="44"/>
      <c r="O198" s="44"/>
      <c r="P198" s="44"/>
      <c r="Q198" s="44"/>
      <c r="S198" s="77"/>
      <c r="U198" s="44"/>
      <c r="V198" s="44"/>
      <c r="W198" s="44"/>
      <c r="X198" s="44"/>
      <c r="Y198" s="44"/>
      <c r="Z198" s="44"/>
      <c r="AA198" s="44"/>
      <c r="AC198" s="44"/>
      <c r="AD198" s="44"/>
      <c r="AE198" s="44"/>
      <c r="AF198" s="44"/>
      <c r="AG198" s="44"/>
      <c r="AH198" s="44"/>
    </row>
    <row r="199" spans="2:34" x14ac:dyDescent="0.25">
      <c r="B199" s="77"/>
      <c r="D199" s="44"/>
      <c r="E199" s="44"/>
      <c r="F199" s="44"/>
      <c r="G199" s="44"/>
      <c r="H199" s="44"/>
      <c r="I199" s="44"/>
      <c r="J199" s="44"/>
      <c r="L199" s="44"/>
      <c r="M199" s="44"/>
      <c r="N199" s="44"/>
      <c r="O199" s="44"/>
      <c r="P199" s="44"/>
      <c r="Q199" s="44"/>
      <c r="S199" s="77"/>
      <c r="U199" s="44"/>
      <c r="V199" s="44"/>
      <c r="W199" s="44"/>
      <c r="X199" s="44"/>
      <c r="Y199" s="44"/>
      <c r="Z199" s="44"/>
      <c r="AA199" s="44"/>
      <c r="AC199" s="44"/>
      <c r="AD199" s="44"/>
      <c r="AE199" s="44"/>
      <c r="AF199" s="44"/>
      <c r="AG199" s="44"/>
      <c r="AH199" s="44"/>
    </row>
    <row r="200" spans="2:34" x14ac:dyDescent="0.25">
      <c r="B200" s="77"/>
      <c r="D200" s="44"/>
      <c r="E200" s="44"/>
      <c r="F200" s="44"/>
      <c r="G200" s="44"/>
      <c r="H200" s="44"/>
      <c r="I200" s="44"/>
      <c r="J200" s="44"/>
      <c r="L200" s="44"/>
      <c r="M200" s="44"/>
      <c r="N200" s="44"/>
      <c r="O200" s="44"/>
      <c r="P200" s="44"/>
      <c r="Q200" s="44"/>
      <c r="S200" s="77"/>
      <c r="U200" s="44"/>
      <c r="V200" s="44"/>
      <c r="W200" s="44"/>
      <c r="X200" s="44"/>
      <c r="Y200" s="44"/>
      <c r="Z200" s="44"/>
      <c r="AA200" s="44"/>
      <c r="AC200" s="44"/>
      <c r="AD200" s="44"/>
      <c r="AE200" s="44"/>
      <c r="AF200" s="44"/>
      <c r="AG200" s="44"/>
      <c r="AH200" s="44"/>
    </row>
    <row r="201" spans="2:34" x14ac:dyDescent="0.25">
      <c r="B201" s="77"/>
      <c r="D201" s="44"/>
      <c r="E201" s="44"/>
      <c r="F201" s="44"/>
      <c r="G201" s="44"/>
      <c r="H201" s="44"/>
      <c r="I201" s="44"/>
      <c r="J201" s="44"/>
      <c r="L201" s="44"/>
      <c r="M201" s="44"/>
      <c r="N201" s="44"/>
      <c r="O201" s="44"/>
      <c r="P201" s="44"/>
      <c r="Q201" s="44"/>
      <c r="S201" s="77"/>
      <c r="U201" s="44"/>
      <c r="V201" s="44"/>
      <c r="W201" s="44"/>
      <c r="X201" s="44"/>
      <c r="Y201" s="44"/>
      <c r="Z201" s="44"/>
      <c r="AA201" s="44"/>
      <c r="AC201" s="44"/>
      <c r="AD201" s="44"/>
      <c r="AE201" s="44"/>
      <c r="AF201" s="44"/>
      <c r="AG201" s="44"/>
      <c r="AH201" s="44"/>
    </row>
    <row r="202" spans="2:34" x14ac:dyDescent="0.25">
      <c r="B202" s="77"/>
      <c r="D202" s="44"/>
      <c r="E202" s="44"/>
      <c r="F202" s="44"/>
      <c r="G202" s="44"/>
      <c r="H202" s="44"/>
      <c r="I202" s="44"/>
      <c r="J202" s="44"/>
      <c r="L202" s="44"/>
      <c r="M202" s="44"/>
      <c r="N202" s="44"/>
      <c r="O202" s="44"/>
      <c r="P202" s="44"/>
      <c r="Q202" s="44"/>
      <c r="S202" s="77"/>
      <c r="U202" s="44"/>
      <c r="V202" s="44"/>
      <c r="W202" s="44"/>
      <c r="X202" s="44"/>
      <c r="Y202" s="44"/>
      <c r="Z202" s="44"/>
      <c r="AA202" s="44"/>
      <c r="AC202" s="44"/>
      <c r="AD202" s="44"/>
      <c r="AE202" s="44"/>
      <c r="AF202" s="44"/>
      <c r="AG202" s="44"/>
      <c r="AH202" s="44"/>
    </row>
    <row r="203" spans="2:34" x14ac:dyDescent="0.25">
      <c r="B203" s="77"/>
      <c r="D203" s="44"/>
      <c r="E203" s="44"/>
      <c r="F203" s="44"/>
      <c r="G203" s="44"/>
      <c r="H203" s="44"/>
      <c r="I203" s="44"/>
      <c r="J203" s="44"/>
      <c r="L203" s="44"/>
      <c r="M203" s="44"/>
      <c r="N203" s="44"/>
      <c r="O203" s="44"/>
      <c r="P203" s="44"/>
      <c r="Q203" s="44"/>
      <c r="S203" s="77"/>
      <c r="U203" s="44"/>
      <c r="V203" s="44"/>
      <c r="W203" s="44"/>
      <c r="X203" s="44"/>
      <c r="Y203" s="44"/>
      <c r="Z203" s="44"/>
      <c r="AA203" s="44"/>
      <c r="AC203" s="44"/>
      <c r="AD203" s="44"/>
      <c r="AE203" s="44"/>
      <c r="AF203" s="44"/>
      <c r="AG203" s="44"/>
      <c r="AH203" s="44"/>
    </row>
    <row r="204" spans="2:34" x14ac:dyDescent="0.25">
      <c r="B204" s="77"/>
      <c r="D204" s="44"/>
      <c r="E204" s="44"/>
      <c r="F204" s="44"/>
      <c r="G204" s="44"/>
      <c r="H204" s="44"/>
      <c r="I204" s="44"/>
      <c r="J204" s="44"/>
      <c r="L204" s="44"/>
      <c r="M204" s="44"/>
      <c r="N204" s="44"/>
      <c r="O204" s="44"/>
      <c r="P204" s="44"/>
      <c r="Q204" s="44"/>
      <c r="S204" s="77"/>
      <c r="U204" s="44"/>
      <c r="V204" s="44"/>
      <c r="W204" s="44"/>
      <c r="X204" s="44"/>
      <c r="Y204" s="44"/>
      <c r="Z204" s="44"/>
      <c r="AA204" s="44"/>
      <c r="AC204" s="44"/>
      <c r="AD204" s="44"/>
      <c r="AE204" s="44"/>
      <c r="AF204" s="44"/>
      <c r="AG204" s="44"/>
      <c r="AH204" s="44"/>
    </row>
    <row r="205" spans="2:34" x14ac:dyDescent="0.25">
      <c r="B205" s="77"/>
      <c r="D205" s="44"/>
      <c r="E205" s="44"/>
      <c r="F205" s="44"/>
      <c r="G205" s="44"/>
      <c r="H205" s="44"/>
      <c r="I205" s="44"/>
      <c r="J205" s="44"/>
      <c r="L205" s="44"/>
      <c r="M205" s="44"/>
      <c r="N205" s="44"/>
      <c r="O205" s="44"/>
      <c r="P205" s="44"/>
      <c r="Q205" s="44"/>
      <c r="S205" s="77"/>
      <c r="U205" s="44"/>
      <c r="V205" s="44"/>
      <c r="W205" s="44"/>
      <c r="X205" s="44"/>
      <c r="Y205" s="44"/>
      <c r="Z205" s="44"/>
      <c r="AA205" s="44"/>
      <c r="AC205" s="44"/>
      <c r="AD205" s="44"/>
      <c r="AE205" s="44"/>
      <c r="AF205" s="44"/>
      <c r="AG205" s="44"/>
      <c r="AH205" s="44"/>
    </row>
    <row r="206" spans="2:34" x14ac:dyDescent="0.25">
      <c r="B206" s="77"/>
      <c r="D206" s="44"/>
      <c r="E206" s="44"/>
      <c r="F206" s="44"/>
      <c r="G206" s="44"/>
      <c r="H206" s="44"/>
      <c r="I206" s="44"/>
      <c r="J206" s="44"/>
      <c r="L206" s="44"/>
      <c r="M206" s="44"/>
      <c r="N206" s="44"/>
      <c r="O206" s="44"/>
      <c r="P206" s="44"/>
      <c r="Q206" s="44"/>
      <c r="S206" s="77"/>
      <c r="U206" s="44"/>
      <c r="V206" s="44"/>
      <c r="W206" s="44"/>
      <c r="X206" s="44"/>
      <c r="Y206" s="44"/>
      <c r="Z206" s="44"/>
      <c r="AA206" s="44"/>
      <c r="AC206" s="44"/>
      <c r="AD206" s="44"/>
      <c r="AE206" s="44"/>
      <c r="AF206" s="44"/>
      <c r="AG206" s="44"/>
      <c r="AH206" s="44"/>
    </row>
    <row r="207" spans="2:34" x14ac:dyDescent="0.25">
      <c r="B207" s="77"/>
      <c r="D207" s="44"/>
      <c r="E207" s="44"/>
      <c r="F207" s="44"/>
      <c r="G207" s="44"/>
      <c r="H207" s="44"/>
      <c r="I207" s="44"/>
      <c r="J207" s="44"/>
      <c r="L207" s="44"/>
      <c r="M207" s="44"/>
      <c r="N207" s="44"/>
      <c r="O207" s="44"/>
      <c r="P207" s="44"/>
      <c r="Q207" s="44"/>
      <c r="S207" s="77"/>
      <c r="U207" s="44"/>
      <c r="V207" s="44"/>
      <c r="W207" s="44"/>
      <c r="X207" s="44"/>
      <c r="Y207" s="44"/>
      <c r="Z207" s="44"/>
      <c r="AA207" s="44"/>
      <c r="AC207" s="44"/>
      <c r="AD207" s="44"/>
      <c r="AE207" s="44"/>
      <c r="AF207" s="44"/>
      <c r="AG207" s="44"/>
      <c r="AH207" s="44"/>
    </row>
    <row r="208" spans="2:34" x14ac:dyDescent="0.25">
      <c r="B208" s="77"/>
      <c r="D208" s="44"/>
      <c r="E208" s="44"/>
      <c r="F208" s="44"/>
      <c r="G208" s="44"/>
      <c r="H208" s="44"/>
      <c r="I208" s="44"/>
      <c r="J208" s="44"/>
      <c r="L208" s="44"/>
      <c r="M208" s="44"/>
      <c r="N208" s="44"/>
      <c r="O208" s="44"/>
      <c r="P208" s="44"/>
      <c r="Q208" s="44"/>
      <c r="S208" s="77"/>
      <c r="U208" s="44"/>
      <c r="V208" s="44"/>
      <c r="W208" s="44"/>
      <c r="X208" s="44"/>
      <c r="Y208" s="44"/>
      <c r="Z208" s="44"/>
      <c r="AA208" s="44"/>
      <c r="AC208" s="44"/>
      <c r="AD208" s="44"/>
      <c r="AE208" s="44"/>
      <c r="AF208" s="44"/>
      <c r="AG208" s="44"/>
      <c r="AH208" s="44"/>
    </row>
    <row r="209" spans="2:34" x14ac:dyDescent="0.25">
      <c r="B209" s="77"/>
      <c r="D209" s="44"/>
      <c r="E209" s="44"/>
      <c r="F209" s="44"/>
      <c r="G209" s="44"/>
      <c r="H209" s="44"/>
      <c r="I209" s="44"/>
      <c r="J209" s="44"/>
      <c r="L209" s="44"/>
      <c r="M209" s="44"/>
      <c r="N209" s="44"/>
      <c r="O209" s="44"/>
      <c r="P209" s="44"/>
      <c r="Q209" s="44"/>
      <c r="S209" s="77"/>
      <c r="U209" s="44"/>
      <c r="V209" s="44"/>
      <c r="W209" s="44"/>
      <c r="X209" s="44"/>
      <c r="Y209" s="44"/>
      <c r="Z209" s="44"/>
      <c r="AA209" s="44"/>
      <c r="AC209" s="44"/>
      <c r="AD209" s="44"/>
      <c r="AE209" s="44"/>
      <c r="AF209" s="44"/>
      <c r="AG209" s="44"/>
      <c r="AH209" s="44"/>
    </row>
  </sheetData>
  <mergeCells count="4">
    <mergeCell ref="L1:Q1"/>
    <mergeCell ref="U1:Z1"/>
    <mergeCell ref="AC1:AH1"/>
    <mergeCell ref="D1:J1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74"/>
  <sheetViews>
    <sheetView workbookViewId="0">
      <selection activeCell="E1" sqref="E1:F274"/>
    </sheetView>
  </sheetViews>
  <sheetFormatPr defaultRowHeight="15" x14ac:dyDescent="0.25"/>
  <cols>
    <col min="1" max="1" width="18.7109375" style="40" customWidth="1"/>
    <col min="4" max="4" width="29.855468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7109375" style="47" bestFit="1" customWidth="1"/>
    <col min="23" max="23" width="2" style="26" customWidth="1"/>
  </cols>
  <sheetData>
    <row r="1" spans="1:22" x14ac:dyDescent="0.25">
      <c r="B1" s="90" t="s">
        <v>95</v>
      </c>
      <c r="C1" s="90"/>
      <c r="E1" s="90" t="s">
        <v>95</v>
      </c>
      <c r="F1" s="90"/>
      <c r="H1" s="27" t="s">
        <v>169</v>
      </c>
      <c r="I1" s="27" t="s">
        <v>3</v>
      </c>
      <c r="J1" s="27" t="s">
        <v>4</v>
      </c>
      <c r="L1" s="27" t="s">
        <v>169</v>
      </c>
      <c r="M1" s="27" t="s">
        <v>5</v>
      </c>
      <c r="N1" s="27" t="s">
        <v>6</v>
      </c>
      <c r="P1" s="27" t="s">
        <v>169</v>
      </c>
      <c r="Q1" s="47" t="s">
        <v>7</v>
      </c>
      <c r="R1" s="47" t="s">
        <v>8</v>
      </c>
      <c r="S1" s="38"/>
      <c r="T1" s="27" t="s">
        <v>169</v>
      </c>
      <c r="U1" s="47" t="s">
        <v>9</v>
      </c>
      <c r="V1" s="47" t="s">
        <v>10</v>
      </c>
    </row>
    <row r="2" spans="1:22" x14ac:dyDescent="0.25">
      <c r="A2" s="50" t="s">
        <v>199</v>
      </c>
      <c r="B2" s="90" t="s">
        <v>257</v>
      </c>
      <c r="C2" s="90" t="s">
        <v>275</v>
      </c>
      <c r="D2" s="50" t="s">
        <v>200</v>
      </c>
      <c r="E2" s="90" t="s">
        <v>257</v>
      </c>
      <c r="F2" s="90" t="s">
        <v>275</v>
      </c>
      <c r="H2" s="48"/>
      <c r="P2" s="48"/>
      <c r="S2" s="38"/>
      <c r="T2" s="48"/>
    </row>
    <row r="3" spans="1:22" x14ac:dyDescent="0.25">
      <c r="B3" s="90" t="s">
        <v>215</v>
      </c>
      <c r="C3" s="90" t="s">
        <v>312</v>
      </c>
      <c r="E3" s="90" t="s">
        <v>291</v>
      </c>
      <c r="F3" s="90" t="s">
        <v>313</v>
      </c>
      <c r="H3" s="27">
        <f t="shared" ref="H3:H34" si="0">B63/1000000000</f>
        <v>4</v>
      </c>
      <c r="I3" s="27">
        <f t="shared" ref="I3:I34" si="1">C63</f>
        <v>-69.062004000000002</v>
      </c>
      <c r="J3" s="27">
        <f t="shared" ref="J3:J34" si="2">F63</f>
        <v>-43.968273000000003</v>
      </c>
      <c r="L3" s="27">
        <f t="shared" ref="L3:L34" si="3">B117/1000000000</f>
        <v>6</v>
      </c>
      <c r="M3" s="27">
        <f t="shared" ref="M3:M34" si="4">C117</f>
        <v>-37.598373000000002</v>
      </c>
      <c r="N3" s="27">
        <f t="shared" ref="N3:N34" si="5">F117</f>
        <v>-69.829926</v>
      </c>
      <c r="P3" s="47">
        <f t="shared" ref="P3:P34" si="6">B171/1000000000</f>
        <v>8</v>
      </c>
      <c r="Q3" s="27">
        <f t="shared" ref="Q3:Q34" si="7">C171</f>
        <v>-93.391541000000004</v>
      </c>
      <c r="R3" s="27">
        <f t="shared" ref="R3:R34" si="8">F171</f>
        <v>-56.926796000000003</v>
      </c>
      <c r="S3" s="38"/>
      <c r="T3" s="27">
        <f t="shared" ref="T3:T34" si="9">B225/1000000000</f>
        <v>10</v>
      </c>
      <c r="U3" s="27">
        <f t="shared" ref="U3:U34" si="10">C225</f>
        <v>-50.967503000000001</v>
      </c>
      <c r="V3" s="27">
        <f t="shared" ref="V3:V34" si="11">F225</f>
        <v>-72.841239999999999</v>
      </c>
    </row>
    <row r="4" spans="1:22" x14ac:dyDescent="0.25">
      <c r="B4" s="90" t="s">
        <v>98</v>
      </c>
      <c r="C4" s="90"/>
      <c r="E4" s="90" t="s">
        <v>98</v>
      </c>
      <c r="F4" s="90"/>
      <c r="H4" s="27">
        <f t="shared" si="0"/>
        <v>4.1666666666666998</v>
      </c>
      <c r="I4" s="27">
        <f t="shared" si="1"/>
        <v>-70.826819999999998</v>
      </c>
      <c r="J4" s="27">
        <f t="shared" si="2"/>
        <v>-44.965358999999999</v>
      </c>
      <c r="L4" s="27">
        <f t="shared" si="3"/>
        <v>6.125</v>
      </c>
      <c r="M4" s="27">
        <f t="shared" si="4"/>
        <v>-37.363059999999997</v>
      </c>
      <c r="N4" s="27">
        <f t="shared" si="5"/>
        <v>-71.954955999999996</v>
      </c>
      <c r="P4" s="47">
        <f t="shared" si="6"/>
        <v>8.0833333333333002</v>
      </c>
      <c r="Q4" s="27">
        <f t="shared" si="7"/>
        <v>-93.461487000000005</v>
      </c>
      <c r="R4" s="27">
        <f t="shared" si="8"/>
        <v>-57.652279</v>
      </c>
      <c r="S4" s="38"/>
      <c r="T4" s="27">
        <f t="shared" si="9"/>
        <v>10.041666666667</v>
      </c>
      <c r="U4" s="27">
        <f t="shared" si="10"/>
        <v>-49.667968999999999</v>
      </c>
      <c r="V4" s="27">
        <f t="shared" si="11"/>
        <v>-71.799949999999995</v>
      </c>
    </row>
    <row r="5" spans="1:22" x14ac:dyDescent="0.25">
      <c r="B5" s="90"/>
      <c r="C5" s="90"/>
      <c r="E5" s="90"/>
      <c r="F5" s="90"/>
      <c r="H5" s="27">
        <f t="shared" si="0"/>
        <v>4.3333333333332993</v>
      </c>
      <c r="I5" s="27">
        <f t="shared" si="1"/>
        <v>-72.752707999999998</v>
      </c>
      <c r="J5" s="27">
        <f t="shared" si="2"/>
        <v>-45.680636999999997</v>
      </c>
      <c r="L5" s="27">
        <f t="shared" si="3"/>
        <v>6.25</v>
      </c>
      <c r="M5" s="27">
        <f t="shared" si="4"/>
        <v>-36.956558000000001</v>
      </c>
      <c r="N5" s="27">
        <f t="shared" si="5"/>
        <v>-74.922173000000001</v>
      </c>
      <c r="P5" s="47">
        <f t="shared" si="6"/>
        <v>8.1666666666666998</v>
      </c>
      <c r="Q5" s="27">
        <f t="shared" si="7"/>
        <v>-91.901259999999994</v>
      </c>
      <c r="R5" s="27">
        <f t="shared" si="8"/>
        <v>-58.610638000000002</v>
      </c>
      <c r="S5" s="38"/>
      <c r="T5" s="27">
        <f t="shared" si="9"/>
        <v>10.083333333333</v>
      </c>
      <c r="U5" s="27">
        <f t="shared" si="10"/>
        <v>-49.314430000000002</v>
      </c>
      <c r="V5" s="27">
        <f t="shared" si="11"/>
        <v>-70.699264999999997</v>
      </c>
    </row>
    <row r="6" spans="1:22" x14ac:dyDescent="0.25">
      <c r="B6" s="90"/>
      <c r="C6" s="90"/>
      <c r="E6" s="90"/>
      <c r="F6" s="90"/>
      <c r="H6" s="27">
        <f t="shared" si="0"/>
        <v>4.5</v>
      </c>
      <c r="I6" s="27">
        <f t="shared" si="1"/>
        <v>-73.905067000000003</v>
      </c>
      <c r="J6" s="27">
        <f t="shared" si="2"/>
        <v>-45.137810000000002</v>
      </c>
      <c r="L6" s="27">
        <f t="shared" si="3"/>
        <v>6.375</v>
      </c>
      <c r="M6" s="27">
        <f t="shared" si="4"/>
        <v>-37.184958999999999</v>
      </c>
      <c r="N6" s="27">
        <f t="shared" si="5"/>
        <v>-78.498108000000002</v>
      </c>
      <c r="P6" s="47">
        <f t="shared" si="6"/>
        <v>8.25</v>
      </c>
      <c r="Q6" s="27">
        <f t="shared" si="7"/>
        <v>-90.955582000000007</v>
      </c>
      <c r="R6" s="27">
        <f t="shared" si="8"/>
        <v>-59.322932999999999</v>
      </c>
      <c r="S6" s="38"/>
      <c r="T6" s="27">
        <f t="shared" si="9"/>
        <v>10.125</v>
      </c>
      <c r="U6" s="27">
        <f t="shared" si="10"/>
        <v>-51.602814000000002</v>
      </c>
      <c r="V6" s="27">
        <f t="shared" si="11"/>
        <v>-73.511855999999995</v>
      </c>
    </row>
    <row r="7" spans="1:22" x14ac:dyDescent="0.25">
      <c r="B7" s="90" t="s">
        <v>18</v>
      </c>
      <c r="C7" s="90"/>
      <c r="E7" s="90" t="s">
        <v>18</v>
      </c>
      <c r="F7" s="90"/>
      <c r="H7" s="27">
        <f t="shared" si="0"/>
        <v>4.6666666666667007</v>
      </c>
      <c r="I7" s="27">
        <f t="shared" si="1"/>
        <v>-75.054939000000005</v>
      </c>
      <c r="J7" s="27">
        <f t="shared" si="2"/>
        <v>-44.658462999999998</v>
      </c>
      <c r="L7" s="27">
        <f t="shared" si="3"/>
        <v>6.5</v>
      </c>
      <c r="M7" s="27">
        <f t="shared" si="4"/>
        <v>-37.362403999999998</v>
      </c>
      <c r="N7" s="27">
        <f t="shared" si="5"/>
        <v>-82.192513000000005</v>
      </c>
      <c r="P7" s="47">
        <f t="shared" si="6"/>
        <v>8.3333333333333002</v>
      </c>
      <c r="Q7" s="27">
        <f t="shared" si="7"/>
        <v>-87.806168</v>
      </c>
      <c r="R7" s="27">
        <f t="shared" si="8"/>
        <v>-60.131782999999999</v>
      </c>
      <c r="S7" s="38"/>
      <c r="T7" s="27">
        <f t="shared" si="9"/>
        <v>10.166666666667</v>
      </c>
      <c r="U7" s="27">
        <f t="shared" si="10"/>
        <v>-50.874538000000001</v>
      </c>
      <c r="V7" s="27">
        <f t="shared" si="11"/>
        <v>-72.027298000000002</v>
      </c>
    </row>
    <row r="8" spans="1:22" x14ac:dyDescent="0.25">
      <c r="B8" s="90" t="s">
        <v>19</v>
      </c>
      <c r="C8" s="90" t="s">
        <v>259</v>
      </c>
      <c r="E8" s="90" t="s">
        <v>19</v>
      </c>
      <c r="F8" s="90" t="s">
        <v>259</v>
      </c>
      <c r="H8" s="27">
        <f t="shared" si="0"/>
        <v>4.8333333333332993</v>
      </c>
      <c r="I8" s="27">
        <f t="shared" si="1"/>
        <v>-76.581435999999997</v>
      </c>
      <c r="J8" s="27">
        <f t="shared" si="2"/>
        <v>-44.811211</v>
      </c>
      <c r="L8" s="27">
        <f t="shared" si="3"/>
        <v>6.625</v>
      </c>
      <c r="M8" s="27">
        <f t="shared" si="4"/>
        <v>-37.582424000000003</v>
      </c>
      <c r="N8" s="27">
        <f t="shared" si="5"/>
        <v>-82.838050999999993</v>
      </c>
      <c r="P8" s="47">
        <f t="shared" si="6"/>
        <v>8.4166666666666998</v>
      </c>
      <c r="Q8" s="27">
        <f t="shared" si="7"/>
        <v>-88.032996999999995</v>
      </c>
      <c r="R8" s="27">
        <f t="shared" si="8"/>
        <v>-60.382922999999998</v>
      </c>
      <c r="S8" s="38"/>
      <c r="T8" s="27">
        <f t="shared" si="9"/>
        <v>10.208333333333</v>
      </c>
      <c r="U8" s="27">
        <f t="shared" si="10"/>
        <v>-50.230376999999997</v>
      </c>
      <c r="V8" s="27">
        <f t="shared" si="11"/>
        <v>-71.746986000000007</v>
      </c>
    </row>
    <row r="9" spans="1:22" x14ac:dyDescent="0.25">
      <c r="B9" s="90">
        <v>2000000000</v>
      </c>
      <c r="C9" s="90">
        <v>-40.711326999999997</v>
      </c>
      <c r="E9" s="90">
        <v>2000000000</v>
      </c>
      <c r="F9" s="90">
        <v>-52.465252</v>
      </c>
      <c r="H9" s="27">
        <f t="shared" si="0"/>
        <v>5</v>
      </c>
      <c r="I9" s="27">
        <f t="shared" si="1"/>
        <v>-77.260306999999997</v>
      </c>
      <c r="J9" s="27">
        <f t="shared" si="2"/>
        <v>-45.054496999999998</v>
      </c>
      <c r="L9" s="27">
        <f t="shared" si="3"/>
        <v>6.75</v>
      </c>
      <c r="M9" s="27">
        <f t="shared" si="4"/>
        <v>-37.592495</v>
      </c>
      <c r="N9" s="27">
        <f t="shared" si="5"/>
        <v>-82.739731000000006</v>
      </c>
      <c r="P9" s="47">
        <f t="shared" si="6"/>
        <v>8.5</v>
      </c>
      <c r="Q9" s="27">
        <f t="shared" si="7"/>
        <v>-87.037398999999994</v>
      </c>
      <c r="R9" s="27">
        <f t="shared" si="8"/>
        <v>-60.762324999999997</v>
      </c>
      <c r="S9" s="38"/>
      <c r="T9" s="27">
        <f t="shared" si="9"/>
        <v>10.25</v>
      </c>
      <c r="U9" s="27">
        <f t="shared" si="10"/>
        <v>-50.784126000000001</v>
      </c>
      <c r="V9" s="27">
        <f t="shared" si="11"/>
        <v>-71.911034000000001</v>
      </c>
    </row>
    <row r="10" spans="1:22" x14ac:dyDescent="0.25">
      <c r="B10" s="90">
        <v>2208333333.3333001</v>
      </c>
      <c r="C10" s="90">
        <v>-40.050995</v>
      </c>
      <c r="E10" s="90">
        <v>2208333333.3333001</v>
      </c>
      <c r="F10" s="90">
        <v>-52.455661999999997</v>
      </c>
      <c r="H10" s="27">
        <f t="shared" si="0"/>
        <v>5.1666666666667007</v>
      </c>
      <c r="I10" s="27">
        <f t="shared" si="1"/>
        <v>-76.856491000000005</v>
      </c>
      <c r="J10" s="27">
        <f t="shared" si="2"/>
        <v>-45.158515999999999</v>
      </c>
      <c r="L10" s="27">
        <f t="shared" si="3"/>
        <v>6.875</v>
      </c>
      <c r="M10" s="27">
        <f t="shared" si="4"/>
        <v>-37.677902000000003</v>
      </c>
      <c r="N10" s="27">
        <f t="shared" si="5"/>
        <v>-78.386680999999996</v>
      </c>
      <c r="P10" s="47">
        <f t="shared" si="6"/>
        <v>8.5833333333333002</v>
      </c>
      <c r="Q10" s="27">
        <f t="shared" si="7"/>
        <v>-85.734558000000007</v>
      </c>
      <c r="R10" s="27">
        <f t="shared" si="8"/>
        <v>-61.211319000000003</v>
      </c>
      <c r="S10" s="38"/>
      <c r="T10" s="27">
        <f t="shared" si="9"/>
        <v>10.291666666667</v>
      </c>
      <c r="U10" s="27">
        <f t="shared" si="10"/>
        <v>-50.934570000000001</v>
      </c>
      <c r="V10" s="27">
        <f t="shared" si="11"/>
        <v>-71.340468999999999</v>
      </c>
    </row>
    <row r="11" spans="1:22" x14ac:dyDescent="0.25">
      <c r="B11" s="90">
        <v>2416666666.6666999</v>
      </c>
      <c r="C11" s="90">
        <v>-38.215992</v>
      </c>
      <c r="E11" s="90">
        <v>2416666666.6666999</v>
      </c>
      <c r="F11" s="90">
        <v>-53.338608000000001</v>
      </c>
      <c r="H11" s="27">
        <f t="shared" si="0"/>
        <v>5.3333333333332993</v>
      </c>
      <c r="I11" s="27">
        <f t="shared" si="1"/>
        <v>-75.508849999999995</v>
      </c>
      <c r="J11" s="27">
        <f t="shared" si="2"/>
        <v>-44.857891000000002</v>
      </c>
      <c r="L11" s="27">
        <f t="shared" si="3"/>
        <v>7</v>
      </c>
      <c r="M11" s="27">
        <f t="shared" si="4"/>
        <v>-37.284511999999999</v>
      </c>
      <c r="N11" s="27">
        <f t="shared" si="5"/>
        <v>-75.915183999999996</v>
      </c>
      <c r="P11" s="47">
        <f t="shared" si="6"/>
        <v>8.6666666666666998</v>
      </c>
      <c r="Q11" s="27">
        <f t="shared" si="7"/>
        <v>-84.607787999999999</v>
      </c>
      <c r="R11" s="27">
        <f t="shared" si="8"/>
        <v>-61.739764999999998</v>
      </c>
      <c r="S11" s="38"/>
      <c r="T11" s="27">
        <f t="shared" si="9"/>
        <v>10.333333333333</v>
      </c>
      <c r="U11" s="27">
        <f t="shared" si="10"/>
        <v>-51.188369999999999</v>
      </c>
      <c r="V11" s="27">
        <f t="shared" si="11"/>
        <v>-71.824554000000006</v>
      </c>
    </row>
    <row r="12" spans="1:22" x14ac:dyDescent="0.25">
      <c r="B12" s="90">
        <v>2625000000</v>
      </c>
      <c r="C12" s="90">
        <v>-35.050410999999997</v>
      </c>
      <c r="E12" s="90">
        <v>2625000000</v>
      </c>
      <c r="F12" s="90">
        <v>-55.620972000000002</v>
      </c>
      <c r="H12" s="27">
        <f t="shared" si="0"/>
        <v>5.5</v>
      </c>
      <c r="I12" s="27">
        <f t="shared" si="1"/>
        <v>-74.638840000000002</v>
      </c>
      <c r="J12" s="27">
        <f t="shared" si="2"/>
        <v>-44.651932000000002</v>
      </c>
      <c r="L12" s="27">
        <f t="shared" si="3"/>
        <v>7.125</v>
      </c>
      <c r="M12" s="27">
        <f t="shared" si="4"/>
        <v>-36.664375</v>
      </c>
      <c r="N12" s="27">
        <f t="shared" si="5"/>
        <v>-72.576660000000004</v>
      </c>
      <c r="P12" s="47">
        <f t="shared" si="6"/>
        <v>8.75</v>
      </c>
      <c r="Q12" s="27">
        <f t="shared" si="7"/>
        <v>-82.966003000000001</v>
      </c>
      <c r="R12" s="27">
        <f t="shared" si="8"/>
        <v>-62.746448999999998</v>
      </c>
      <c r="S12" s="38"/>
      <c r="T12" s="27">
        <f t="shared" si="9"/>
        <v>10.375</v>
      </c>
      <c r="U12" s="27">
        <f t="shared" si="10"/>
        <v>-49.820129000000001</v>
      </c>
      <c r="V12" s="27">
        <f t="shared" si="11"/>
        <v>-69.848381000000003</v>
      </c>
    </row>
    <row r="13" spans="1:22" x14ac:dyDescent="0.25">
      <c r="B13" s="90">
        <v>2833333333.3333001</v>
      </c>
      <c r="C13" s="90">
        <v>-32.412678</v>
      </c>
      <c r="E13" s="90">
        <v>2833333333.3333001</v>
      </c>
      <c r="F13" s="90">
        <v>-59.068576999999998</v>
      </c>
      <c r="H13" s="27">
        <f t="shared" si="0"/>
        <v>5.6666666666667007</v>
      </c>
      <c r="I13" s="27">
        <f t="shared" si="1"/>
        <v>-74.311295000000001</v>
      </c>
      <c r="J13" s="27">
        <f t="shared" si="2"/>
        <v>-45.009663000000003</v>
      </c>
      <c r="L13" s="27">
        <f t="shared" si="3"/>
        <v>7.25</v>
      </c>
      <c r="M13" s="27">
        <f t="shared" si="4"/>
        <v>-36.880614999999999</v>
      </c>
      <c r="N13" s="27">
        <f t="shared" si="5"/>
        <v>-71.327056999999996</v>
      </c>
      <c r="P13" s="47">
        <f t="shared" si="6"/>
        <v>8.8333333333333002</v>
      </c>
      <c r="Q13" s="27">
        <f t="shared" si="7"/>
        <v>-83.126694000000001</v>
      </c>
      <c r="R13" s="27">
        <f t="shared" si="8"/>
        <v>-62.712116000000002</v>
      </c>
      <c r="S13" s="38"/>
      <c r="T13" s="27">
        <f t="shared" si="9"/>
        <v>10.416666666667</v>
      </c>
      <c r="U13" s="27">
        <f t="shared" si="10"/>
        <v>-50.600783999999997</v>
      </c>
      <c r="V13" s="27">
        <f t="shared" si="11"/>
        <v>-70.525931999999997</v>
      </c>
    </row>
    <row r="14" spans="1:22" x14ac:dyDescent="0.25">
      <c r="B14" s="90">
        <v>3041666666.6666999</v>
      </c>
      <c r="C14" s="90">
        <v>-30.587181000000001</v>
      </c>
      <c r="E14" s="90">
        <v>3041666666.6666999</v>
      </c>
      <c r="F14" s="90">
        <v>-62.851570000000002</v>
      </c>
      <c r="H14" s="27">
        <f t="shared" si="0"/>
        <v>5.8333333333332993</v>
      </c>
      <c r="I14" s="27">
        <f t="shared" si="1"/>
        <v>-73.682158999999999</v>
      </c>
      <c r="J14" s="27">
        <f t="shared" si="2"/>
        <v>-45.500667999999997</v>
      </c>
      <c r="L14" s="27">
        <f t="shared" si="3"/>
        <v>7.375</v>
      </c>
      <c r="M14" s="27">
        <f t="shared" si="4"/>
        <v>-37.339934999999997</v>
      </c>
      <c r="N14" s="27">
        <f t="shared" si="5"/>
        <v>-70.369675000000001</v>
      </c>
      <c r="P14" s="47">
        <f t="shared" si="6"/>
        <v>8.9166666666666998</v>
      </c>
      <c r="Q14" s="27">
        <f t="shared" si="7"/>
        <v>-80.658989000000005</v>
      </c>
      <c r="R14" s="27">
        <f t="shared" si="8"/>
        <v>-63.570045</v>
      </c>
      <c r="S14" s="38"/>
      <c r="T14" s="27">
        <f t="shared" si="9"/>
        <v>10.458333333333</v>
      </c>
      <c r="U14" s="27">
        <f t="shared" si="10"/>
        <v>-50.543007000000003</v>
      </c>
      <c r="V14" s="27">
        <f t="shared" si="11"/>
        <v>-70.401000999999994</v>
      </c>
    </row>
    <row r="15" spans="1:22" x14ac:dyDescent="0.25">
      <c r="B15" s="90">
        <v>3250000000</v>
      </c>
      <c r="C15" s="90">
        <v>-29.156191</v>
      </c>
      <c r="E15" s="90">
        <v>3250000000</v>
      </c>
      <c r="F15" s="90">
        <v>-65.135604999999998</v>
      </c>
      <c r="H15" s="27">
        <f t="shared" si="0"/>
        <v>6</v>
      </c>
      <c r="I15" s="27">
        <f t="shared" si="1"/>
        <v>-72.636047000000005</v>
      </c>
      <c r="J15" s="27">
        <f t="shared" si="2"/>
        <v>-45.712471000000001</v>
      </c>
      <c r="L15" s="27">
        <f t="shared" si="3"/>
        <v>7.5</v>
      </c>
      <c r="M15" s="27">
        <f t="shared" si="4"/>
        <v>-37.744616999999998</v>
      </c>
      <c r="N15" s="27">
        <f t="shared" si="5"/>
        <v>-69.638503999999998</v>
      </c>
      <c r="P15" s="47">
        <f t="shared" si="6"/>
        <v>9</v>
      </c>
      <c r="Q15" s="27">
        <f t="shared" si="7"/>
        <v>-80.104293999999996</v>
      </c>
      <c r="R15" s="27">
        <f t="shared" si="8"/>
        <v>-63.899559000000004</v>
      </c>
      <c r="S15" s="38"/>
      <c r="T15" s="27">
        <f t="shared" si="9"/>
        <v>10.5</v>
      </c>
      <c r="U15" s="27">
        <f t="shared" si="10"/>
        <v>-50.329357000000002</v>
      </c>
      <c r="V15" s="27">
        <f t="shared" si="11"/>
        <v>-70.589134000000001</v>
      </c>
    </row>
    <row r="16" spans="1:22" x14ac:dyDescent="0.25">
      <c r="B16" s="90">
        <v>3458333333.3333001</v>
      </c>
      <c r="C16" s="90">
        <v>-27.935186000000002</v>
      </c>
      <c r="E16" s="90">
        <v>3458333333.3333001</v>
      </c>
      <c r="F16" s="90">
        <v>-65.253074999999995</v>
      </c>
      <c r="H16" s="27">
        <f t="shared" si="0"/>
        <v>6.1666666666667007</v>
      </c>
      <c r="I16" s="27">
        <f t="shared" si="1"/>
        <v>-71.277602999999999</v>
      </c>
      <c r="J16" s="27">
        <f t="shared" si="2"/>
        <v>-45.919398999999999</v>
      </c>
      <c r="L16" s="27">
        <f t="shared" si="3"/>
        <v>7.625</v>
      </c>
      <c r="M16" s="27">
        <f t="shared" si="4"/>
        <v>-38.377617000000001</v>
      </c>
      <c r="N16" s="27">
        <f t="shared" si="5"/>
        <v>-68.898216000000005</v>
      </c>
      <c r="P16" s="47">
        <f t="shared" si="6"/>
        <v>9.0833333333333002</v>
      </c>
      <c r="Q16" s="27">
        <f t="shared" si="7"/>
        <v>-78.994156000000004</v>
      </c>
      <c r="R16" s="27">
        <f t="shared" si="8"/>
        <v>-63.996414000000001</v>
      </c>
      <c r="S16" s="38"/>
      <c r="T16" s="27">
        <f t="shared" si="9"/>
        <v>10.541666666667</v>
      </c>
      <c r="U16" s="27">
        <f t="shared" si="10"/>
        <v>-49.931407999999998</v>
      </c>
      <c r="V16" s="27">
        <f t="shared" si="11"/>
        <v>-70.580696000000003</v>
      </c>
    </row>
    <row r="17" spans="2:22" x14ac:dyDescent="0.25">
      <c r="B17" s="90">
        <v>3666666666.6666999</v>
      </c>
      <c r="C17" s="90">
        <v>-26.770230999999999</v>
      </c>
      <c r="E17" s="90">
        <v>3666666666.6666999</v>
      </c>
      <c r="F17" s="90">
        <v>-63.410164000000002</v>
      </c>
      <c r="H17" s="27">
        <f t="shared" si="0"/>
        <v>6.3333333333332993</v>
      </c>
      <c r="I17" s="27">
        <f t="shared" si="1"/>
        <v>-70.339516000000003</v>
      </c>
      <c r="J17" s="27">
        <f t="shared" si="2"/>
        <v>-46.678882999999999</v>
      </c>
      <c r="L17" s="27">
        <f t="shared" si="3"/>
        <v>7.75</v>
      </c>
      <c r="M17" s="27">
        <f t="shared" si="4"/>
        <v>-38.648921999999999</v>
      </c>
      <c r="N17" s="27">
        <f t="shared" si="5"/>
        <v>-68.059280000000001</v>
      </c>
      <c r="P17" s="47">
        <f t="shared" si="6"/>
        <v>9.1666666666666998</v>
      </c>
      <c r="Q17" s="27">
        <f t="shared" si="7"/>
        <v>-78.443168999999997</v>
      </c>
      <c r="R17" s="27">
        <f t="shared" si="8"/>
        <v>-65.481277000000006</v>
      </c>
      <c r="S17" s="38"/>
      <c r="T17" s="27">
        <f t="shared" si="9"/>
        <v>10.583333333333</v>
      </c>
      <c r="U17" s="27">
        <f t="shared" si="10"/>
        <v>-50.872528000000003</v>
      </c>
      <c r="V17" s="27">
        <f t="shared" si="11"/>
        <v>-70.910178999999999</v>
      </c>
    </row>
    <row r="18" spans="2:22" x14ac:dyDescent="0.25">
      <c r="B18" s="90">
        <v>3875000000</v>
      </c>
      <c r="C18" s="90">
        <v>-25.95965</v>
      </c>
      <c r="E18" s="90">
        <v>3875000000</v>
      </c>
      <c r="F18" s="90">
        <v>-61.368622000000002</v>
      </c>
      <c r="H18" s="27">
        <f t="shared" si="0"/>
        <v>6.5</v>
      </c>
      <c r="I18" s="27">
        <f t="shared" si="1"/>
        <v>-69.069419999999994</v>
      </c>
      <c r="J18" s="27">
        <f t="shared" si="2"/>
        <v>-47.783199000000003</v>
      </c>
      <c r="L18" s="27">
        <f t="shared" si="3"/>
        <v>7.875</v>
      </c>
      <c r="M18" s="27">
        <f t="shared" si="4"/>
        <v>-38.174084000000001</v>
      </c>
      <c r="N18" s="27">
        <f t="shared" si="5"/>
        <v>-67.449691999999999</v>
      </c>
      <c r="P18" s="47">
        <f t="shared" si="6"/>
        <v>9.25</v>
      </c>
      <c r="Q18" s="27">
        <f t="shared" si="7"/>
        <v>-77.902175999999997</v>
      </c>
      <c r="R18" s="27">
        <f t="shared" si="8"/>
        <v>-65.464149000000006</v>
      </c>
      <c r="S18" s="38"/>
      <c r="T18" s="27">
        <f t="shared" si="9"/>
        <v>10.625</v>
      </c>
      <c r="U18" s="27">
        <f t="shared" si="10"/>
        <v>-52.198345000000003</v>
      </c>
      <c r="V18" s="27">
        <f t="shared" si="11"/>
        <v>-72.559464000000006</v>
      </c>
    </row>
    <row r="19" spans="2:22" x14ac:dyDescent="0.25">
      <c r="B19" s="90">
        <v>4083333333.3333001</v>
      </c>
      <c r="C19" s="90">
        <v>-25.366613000000001</v>
      </c>
      <c r="E19" s="90">
        <v>4083333333.3333001</v>
      </c>
      <c r="F19" s="90">
        <v>-59.983452</v>
      </c>
      <c r="H19" s="27">
        <f t="shared" si="0"/>
        <v>6.6666666666667007</v>
      </c>
      <c r="I19" s="27">
        <f t="shared" si="1"/>
        <v>-67.839507999999995</v>
      </c>
      <c r="J19" s="27">
        <f t="shared" si="2"/>
        <v>-49.079810999999999</v>
      </c>
      <c r="L19" s="27">
        <f t="shared" si="3"/>
        <v>8</v>
      </c>
      <c r="M19" s="27">
        <f t="shared" si="4"/>
        <v>-37.315474999999999</v>
      </c>
      <c r="N19" s="27">
        <f t="shared" si="5"/>
        <v>-66.946976000000006</v>
      </c>
      <c r="P19" s="47">
        <f t="shared" si="6"/>
        <v>9.3333333333333002</v>
      </c>
      <c r="Q19" s="27">
        <f t="shared" si="7"/>
        <v>-77.522757999999996</v>
      </c>
      <c r="R19" s="27">
        <f t="shared" si="8"/>
        <v>-65.892928999999995</v>
      </c>
      <c r="S19" s="38"/>
      <c r="T19" s="27">
        <f t="shared" si="9"/>
        <v>10.666666666667</v>
      </c>
      <c r="U19" s="27">
        <f t="shared" si="10"/>
        <v>-49.798915999999998</v>
      </c>
      <c r="V19" s="27">
        <f t="shared" si="11"/>
        <v>-70.250549000000007</v>
      </c>
    </row>
    <row r="20" spans="2:22" x14ac:dyDescent="0.25">
      <c r="B20" s="90">
        <v>4291666666.6666999</v>
      </c>
      <c r="C20" s="90">
        <v>-24.921662999999999</v>
      </c>
      <c r="E20" s="90">
        <v>4291666666.6666999</v>
      </c>
      <c r="F20" s="90">
        <v>-59.364871999999998</v>
      </c>
      <c r="H20" s="27">
        <f t="shared" si="0"/>
        <v>6.8333333333332993</v>
      </c>
      <c r="I20" s="27">
        <f t="shared" si="1"/>
        <v>-66.996323000000004</v>
      </c>
      <c r="J20" s="27">
        <f t="shared" si="2"/>
        <v>-49.864952000000002</v>
      </c>
      <c r="L20" s="27">
        <f t="shared" si="3"/>
        <v>8.125</v>
      </c>
      <c r="M20" s="27">
        <f t="shared" si="4"/>
        <v>-37.218570999999997</v>
      </c>
      <c r="N20" s="27">
        <f t="shared" si="5"/>
        <v>-66.388985000000005</v>
      </c>
      <c r="P20" s="47">
        <f t="shared" si="6"/>
        <v>9.4166666666666998</v>
      </c>
      <c r="Q20" s="27">
        <f t="shared" si="7"/>
        <v>-76.997269000000003</v>
      </c>
      <c r="R20" s="27">
        <f t="shared" si="8"/>
        <v>-66.119675000000001</v>
      </c>
      <c r="S20" s="38"/>
      <c r="T20" s="27">
        <f t="shared" si="9"/>
        <v>10.708333333333</v>
      </c>
      <c r="U20" s="27">
        <f t="shared" si="10"/>
        <v>-51.134922000000003</v>
      </c>
      <c r="V20" s="27">
        <f t="shared" si="11"/>
        <v>-71.722565000000003</v>
      </c>
    </row>
    <row r="21" spans="2:22" x14ac:dyDescent="0.25">
      <c r="B21" s="90">
        <v>4500000000</v>
      </c>
      <c r="C21" s="90">
        <v>-24.556545</v>
      </c>
      <c r="E21" s="90">
        <v>4500000000</v>
      </c>
      <c r="F21" s="90">
        <v>-59.432113999999999</v>
      </c>
      <c r="H21" s="27">
        <f t="shared" si="0"/>
        <v>7</v>
      </c>
      <c r="I21" s="27">
        <f t="shared" si="1"/>
        <v>-66.985114999999993</v>
      </c>
      <c r="J21" s="27">
        <f t="shared" si="2"/>
        <v>-50.883468999999998</v>
      </c>
      <c r="L21" s="27">
        <f t="shared" si="3"/>
        <v>8.25</v>
      </c>
      <c r="M21" s="27">
        <f t="shared" si="4"/>
        <v>-37.463149999999999</v>
      </c>
      <c r="N21" s="27">
        <f t="shared" si="5"/>
        <v>-65.626350000000002</v>
      </c>
      <c r="P21" s="47">
        <f t="shared" si="6"/>
        <v>9.5</v>
      </c>
      <c r="Q21" s="27">
        <f t="shared" si="7"/>
        <v>-76.626129000000006</v>
      </c>
      <c r="R21" s="27">
        <f t="shared" si="8"/>
        <v>-66.409271000000004</v>
      </c>
      <c r="S21" s="38"/>
      <c r="T21" s="27">
        <f t="shared" si="9"/>
        <v>10.75</v>
      </c>
      <c r="U21" s="27">
        <f t="shared" si="10"/>
        <v>-51.332568999999999</v>
      </c>
      <c r="V21" s="27">
        <f t="shared" si="11"/>
        <v>-71.255341000000001</v>
      </c>
    </row>
    <row r="22" spans="2:22" x14ac:dyDescent="0.25">
      <c r="B22" s="90">
        <v>4708333333.3332996</v>
      </c>
      <c r="C22" s="90">
        <v>-24.347836999999998</v>
      </c>
      <c r="E22" s="90">
        <v>4708333333.3332996</v>
      </c>
      <c r="F22" s="90">
        <v>-59.476776000000001</v>
      </c>
      <c r="H22" s="27">
        <f t="shared" si="0"/>
        <v>7.1666666666667007</v>
      </c>
      <c r="I22" s="27">
        <f t="shared" si="1"/>
        <v>-66.587897999999996</v>
      </c>
      <c r="J22" s="27">
        <f t="shared" si="2"/>
        <v>-51.971232999999998</v>
      </c>
      <c r="L22" s="27">
        <f t="shared" si="3"/>
        <v>8.375</v>
      </c>
      <c r="M22" s="27">
        <f t="shared" si="4"/>
        <v>-37.727612000000001</v>
      </c>
      <c r="N22" s="27">
        <f t="shared" si="5"/>
        <v>-64.989517000000006</v>
      </c>
      <c r="P22" s="47">
        <f t="shared" si="6"/>
        <v>9.5833333333333002</v>
      </c>
      <c r="Q22" s="27">
        <f t="shared" si="7"/>
        <v>-76.296074000000004</v>
      </c>
      <c r="R22" s="27">
        <f t="shared" si="8"/>
        <v>-67.442993000000001</v>
      </c>
      <c r="S22" s="38"/>
      <c r="T22" s="27">
        <f t="shared" si="9"/>
        <v>10.791666666667</v>
      </c>
      <c r="U22" s="27">
        <f t="shared" si="10"/>
        <v>-51.700660999999997</v>
      </c>
      <c r="V22" s="27">
        <f t="shared" si="11"/>
        <v>-71.150184999999993</v>
      </c>
    </row>
    <row r="23" spans="2:22" x14ac:dyDescent="0.25">
      <c r="B23" s="90">
        <v>4916666666.6667004</v>
      </c>
      <c r="C23" s="90">
        <v>-24.208504000000001</v>
      </c>
      <c r="E23" s="90">
        <v>4916666666.6667004</v>
      </c>
      <c r="F23" s="90">
        <v>-60.055537999999999</v>
      </c>
      <c r="H23" s="27">
        <f t="shared" si="0"/>
        <v>7.3333333333332993</v>
      </c>
      <c r="I23" s="27">
        <f t="shared" si="1"/>
        <v>-65.965514999999996</v>
      </c>
      <c r="J23" s="27">
        <f t="shared" si="2"/>
        <v>-53.030251</v>
      </c>
      <c r="L23" s="27">
        <f t="shared" si="3"/>
        <v>8.5</v>
      </c>
      <c r="M23" s="27">
        <f t="shared" si="4"/>
        <v>-38.142615999999997</v>
      </c>
      <c r="N23" s="27">
        <f t="shared" si="5"/>
        <v>-64.379852</v>
      </c>
      <c r="P23" s="47">
        <f t="shared" si="6"/>
        <v>9.6666666666666998</v>
      </c>
      <c r="Q23" s="27">
        <f t="shared" si="7"/>
        <v>-76.065865000000002</v>
      </c>
      <c r="R23" s="27">
        <f t="shared" si="8"/>
        <v>-68.757980000000003</v>
      </c>
      <c r="S23" s="38"/>
      <c r="T23" s="27">
        <f t="shared" si="9"/>
        <v>10.833333333333</v>
      </c>
      <c r="U23" s="27">
        <f t="shared" si="10"/>
        <v>-50.121322999999997</v>
      </c>
      <c r="V23" s="27">
        <f t="shared" si="11"/>
        <v>-69.536841999999993</v>
      </c>
    </row>
    <row r="24" spans="2:22" x14ac:dyDescent="0.25">
      <c r="B24" s="90">
        <v>5125000000</v>
      </c>
      <c r="C24" s="90">
        <v>-24.048857000000002</v>
      </c>
      <c r="E24" s="90">
        <v>5125000000</v>
      </c>
      <c r="F24" s="90">
        <v>-60.027748000000003</v>
      </c>
      <c r="H24" s="27">
        <f t="shared" si="0"/>
        <v>7.5</v>
      </c>
      <c r="I24" s="27">
        <f t="shared" si="1"/>
        <v>-65.361136999999999</v>
      </c>
      <c r="J24" s="27">
        <f t="shared" si="2"/>
        <v>-54.214095999999998</v>
      </c>
      <c r="L24" s="27">
        <f t="shared" si="3"/>
        <v>8.625</v>
      </c>
      <c r="M24" s="27">
        <f t="shared" si="4"/>
        <v>-38.124991999999999</v>
      </c>
      <c r="N24" s="27">
        <f t="shared" si="5"/>
        <v>-63.877223999999998</v>
      </c>
      <c r="P24" s="47">
        <f t="shared" si="6"/>
        <v>9.75</v>
      </c>
      <c r="Q24" s="27">
        <f t="shared" si="7"/>
        <v>-75.825485</v>
      </c>
      <c r="R24" s="27">
        <f t="shared" si="8"/>
        <v>-70.004799000000006</v>
      </c>
      <c r="S24" s="38"/>
      <c r="T24" s="27">
        <f t="shared" si="9"/>
        <v>10.875</v>
      </c>
      <c r="U24" s="27">
        <f t="shared" si="10"/>
        <v>-50.470184000000003</v>
      </c>
      <c r="V24" s="27">
        <f t="shared" si="11"/>
        <v>-69.589950999999999</v>
      </c>
    </row>
    <row r="25" spans="2:22" x14ac:dyDescent="0.25">
      <c r="B25" s="90">
        <v>5333333333.3332996</v>
      </c>
      <c r="C25" s="90">
        <v>-23.702884999999998</v>
      </c>
      <c r="E25" s="90">
        <v>5333333333.3332996</v>
      </c>
      <c r="F25" s="90">
        <v>-59.611465000000003</v>
      </c>
      <c r="H25" s="27">
        <f t="shared" si="0"/>
        <v>7.6666666666667007</v>
      </c>
      <c r="I25" s="27">
        <f t="shared" si="1"/>
        <v>-65.300301000000005</v>
      </c>
      <c r="J25" s="27">
        <f t="shared" si="2"/>
        <v>-54.902617999999997</v>
      </c>
      <c r="L25" s="27">
        <f t="shared" si="3"/>
        <v>8.75</v>
      </c>
      <c r="M25" s="27">
        <f t="shared" si="4"/>
        <v>-37.649734000000002</v>
      </c>
      <c r="N25" s="27">
        <f t="shared" si="5"/>
        <v>-63.409312999999997</v>
      </c>
      <c r="P25" s="47">
        <f t="shared" si="6"/>
        <v>9.8333333333333002</v>
      </c>
      <c r="Q25" s="27">
        <f t="shared" si="7"/>
        <v>-75.813643999999996</v>
      </c>
      <c r="R25" s="27">
        <f t="shared" si="8"/>
        <v>-69.581374999999994</v>
      </c>
      <c r="S25" s="38"/>
      <c r="T25" s="27">
        <f t="shared" si="9"/>
        <v>10.916666666667</v>
      </c>
      <c r="U25" s="27">
        <f t="shared" si="10"/>
        <v>-52.638919999999999</v>
      </c>
      <c r="V25" s="27">
        <f t="shared" si="11"/>
        <v>-70.717140000000001</v>
      </c>
    </row>
    <row r="26" spans="2:22" x14ac:dyDescent="0.25">
      <c r="B26" s="90">
        <v>5541666666.6667004</v>
      </c>
      <c r="C26" s="90">
        <v>-23.314526000000001</v>
      </c>
      <c r="E26" s="90">
        <v>5541666666.6667004</v>
      </c>
      <c r="F26" s="90">
        <v>-58.716194000000002</v>
      </c>
      <c r="H26" s="27">
        <f t="shared" si="0"/>
        <v>7.8333333333332993</v>
      </c>
      <c r="I26" s="27">
        <f t="shared" si="1"/>
        <v>-65.206840999999997</v>
      </c>
      <c r="J26" s="27">
        <f t="shared" si="2"/>
        <v>-55.324043000000003</v>
      </c>
      <c r="L26" s="27">
        <f t="shared" si="3"/>
        <v>8.875</v>
      </c>
      <c r="M26" s="27">
        <f t="shared" si="4"/>
        <v>-37.421515999999997</v>
      </c>
      <c r="N26" s="27">
        <f t="shared" si="5"/>
        <v>-62.797942999999997</v>
      </c>
      <c r="P26" s="47">
        <f t="shared" si="6"/>
        <v>9.9166666666666998</v>
      </c>
      <c r="Q26" s="27">
        <f t="shared" si="7"/>
        <v>-75.397132999999997</v>
      </c>
      <c r="R26" s="27">
        <f t="shared" si="8"/>
        <v>-70.626983999999993</v>
      </c>
      <c r="S26" s="38"/>
      <c r="T26" s="27">
        <f t="shared" si="9"/>
        <v>10.958333333333</v>
      </c>
      <c r="U26" s="27">
        <f t="shared" si="10"/>
        <v>-51.044922</v>
      </c>
      <c r="V26" s="27">
        <f t="shared" si="11"/>
        <v>-69.239311000000001</v>
      </c>
    </row>
    <row r="27" spans="2:22" x14ac:dyDescent="0.25">
      <c r="B27" s="90">
        <v>5750000000</v>
      </c>
      <c r="C27" s="90">
        <v>-22.867847000000001</v>
      </c>
      <c r="E27" s="90">
        <v>5750000000</v>
      </c>
      <c r="F27" s="90">
        <v>-58.584038</v>
      </c>
      <c r="H27" s="27">
        <f t="shared" si="0"/>
        <v>8</v>
      </c>
      <c r="I27" s="27">
        <f t="shared" si="1"/>
        <v>-64.922591999999995</v>
      </c>
      <c r="J27" s="27">
        <f t="shared" si="2"/>
        <v>-55.610275000000001</v>
      </c>
      <c r="L27" s="27">
        <f t="shared" si="3"/>
        <v>9</v>
      </c>
      <c r="M27" s="27">
        <f t="shared" si="4"/>
        <v>-37.694214000000002</v>
      </c>
      <c r="N27" s="27">
        <f t="shared" si="5"/>
        <v>-62.152050000000003</v>
      </c>
      <c r="P27" s="47">
        <f t="shared" si="6"/>
        <v>10</v>
      </c>
      <c r="Q27" s="27">
        <f t="shared" si="7"/>
        <v>-75.500388999999998</v>
      </c>
      <c r="R27" s="27">
        <f t="shared" si="8"/>
        <v>-70.585723999999999</v>
      </c>
      <c r="S27" s="38"/>
      <c r="T27" s="27">
        <f t="shared" si="9"/>
        <v>11</v>
      </c>
      <c r="U27" s="27">
        <f t="shared" si="10"/>
        <v>-50.974155000000003</v>
      </c>
      <c r="V27" s="27">
        <f t="shared" si="11"/>
        <v>-68.753844999999998</v>
      </c>
    </row>
    <row r="28" spans="2:22" x14ac:dyDescent="0.25">
      <c r="B28" s="90">
        <v>5958333333.3332996</v>
      </c>
      <c r="C28" s="90">
        <v>-22.398249</v>
      </c>
      <c r="E28" s="90">
        <v>5958333333.3332996</v>
      </c>
      <c r="F28" s="90">
        <v>-58.834679000000001</v>
      </c>
      <c r="H28" s="27">
        <f t="shared" si="0"/>
        <v>8.1666666666666998</v>
      </c>
      <c r="I28" s="27">
        <f t="shared" si="1"/>
        <v>-64.679648999999998</v>
      </c>
      <c r="J28" s="27">
        <f t="shared" si="2"/>
        <v>-55.650646000000002</v>
      </c>
      <c r="L28" s="27">
        <f t="shared" si="3"/>
        <v>9.125</v>
      </c>
      <c r="M28" s="27">
        <f t="shared" si="4"/>
        <v>-37.917273999999999</v>
      </c>
      <c r="N28" s="27">
        <f t="shared" si="5"/>
        <v>-61.547905</v>
      </c>
      <c r="P28" s="47">
        <f t="shared" si="6"/>
        <v>10.083333333333</v>
      </c>
      <c r="Q28" s="27">
        <f t="shared" si="7"/>
        <v>-75.070937999999998</v>
      </c>
      <c r="R28" s="27">
        <f t="shared" si="8"/>
        <v>-71.462975</v>
      </c>
      <c r="S28" s="38"/>
      <c r="T28" s="27">
        <f t="shared" si="9"/>
        <v>11.041666666667</v>
      </c>
      <c r="U28" s="27">
        <f t="shared" si="10"/>
        <v>-50.839680000000001</v>
      </c>
      <c r="V28" s="27">
        <f t="shared" si="11"/>
        <v>-68.266425999999996</v>
      </c>
    </row>
    <row r="29" spans="2:22" x14ac:dyDescent="0.25">
      <c r="B29" s="90">
        <v>6166666666.6667004</v>
      </c>
      <c r="C29" s="90">
        <v>-21.816755000000001</v>
      </c>
      <c r="E29" s="90">
        <v>6166666666.6667004</v>
      </c>
      <c r="F29" s="90">
        <v>-59.057281000000003</v>
      </c>
      <c r="H29" s="27">
        <f t="shared" si="0"/>
        <v>8.3333333333333002</v>
      </c>
      <c r="I29" s="27">
        <f t="shared" si="1"/>
        <v>-64.739188999999996</v>
      </c>
      <c r="J29" s="27">
        <f t="shared" si="2"/>
        <v>-56.230277999999998</v>
      </c>
      <c r="L29" s="27">
        <f t="shared" si="3"/>
        <v>9.25</v>
      </c>
      <c r="M29" s="27">
        <f t="shared" si="4"/>
        <v>-38.251137</v>
      </c>
      <c r="N29" s="27">
        <f t="shared" si="5"/>
        <v>-61.115828999999998</v>
      </c>
      <c r="P29" s="47">
        <f t="shared" si="6"/>
        <v>10.166666666667</v>
      </c>
      <c r="Q29" s="27">
        <f t="shared" si="7"/>
        <v>-75.400268999999994</v>
      </c>
      <c r="R29" s="27">
        <f t="shared" si="8"/>
        <v>-72.093795999999998</v>
      </c>
      <c r="S29" s="38"/>
      <c r="T29" s="27">
        <f t="shared" si="9"/>
        <v>11.083333333333</v>
      </c>
      <c r="U29" s="27">
        <f t="shared" si="10"/>
        <v>-52.640788999999998</v>
      </c>
      <c r="V29" s="27">
        <f t="shared" si="11"/>
        <v>-69.863906999999998</v>
      </c>
    </row>
    <row r="30" spans="2:22" x14ac:dyDescent="0.25">
      <c r="B30" s="90">
        <v>6375000000</v>
      </c>
      <c r="C30" s="90">
        <v>-21.283294999999999</v>
      </c>
      <c r="E30" s="90">
        <v>6375000000</v>
      </c>
      <c r="F30" s="90">
        <v>-59.434970999999997</v>
      </c>
      <c r="H30" s="27">
        <f t="shared" si="0"/>
        <v>8.5</v>
      </c>
      <c r="I30" s="27">
        <f t="shared" si="1"/>
        <v>-64.720802000000006</v>
      </c>
      <c r="J30" s="27">
        <f t="shared" si="2"/>
        <v>-57.090606999999999</v>
      </c>
      <c r="L30" s="27">
        <f t="shared" si="3"/>
        <v>9.375</v>
      </c>
      <c r="M30" s="27">
        <f t="shared" si="4"/>
        <v>-38.575969999999998</v>
      </c>
      <c r="N30" s="27">
        <f t="shared" si="5"/>
        <v>-60.868167999999997</v>
      </c>
      <c r="P30" s="47">
        <f t="shared" si="6"/>
        <v>10.25</v>
      </c>
      <c r="Q30" s="27">
        <f t="shared" si="7"/>
        <v>-75.079262</v>
      </c>
      <c r="R30" s="27">
        <f t="shared" si="8"/>
        <v>-70.127480000000006</v>
      </c>
      <c r="S30" s="38"/>
      <c r="T30" s="27">
        <f t="shared" si="9"/>
        <v>11.125</v>
      </c>
      <c r="U30" s="27">
        <f t="shared" si="10"/>
        <v>-52.210265999999997</v>
      </c>
      <c r="V30" s="27">
        <f t="shared" si="11"/>
        <v>-69.684830000000005</v>
      </c>
    </row>
    <row r="31" spans="2:22" x14ac:dyDescent="0.25">
      <c r="B31" s="90">
        <v>6583333333.3332996</v>
      </c>
      <c r="C31" s="90">
        <v>-20.928213</v>
      </c>
      <c r="E31" s="90">
        <v>6583333333.3332996</v>
      </c>
      <c r="F31" s="90">
        <v>-60.646808999999998</v>
      </c>
      <c r="H31" s="27">
        <f t="shared" si="0"/>
        <v>8.6666666666666998</v>
      </c>
      <c r="I31" s="27">
        <f t="shared" si="1"/>
        <v>-64.534660000000002</v>
      </c>
      <c r="J31" s="27">
        <f t="shared" si="2"/>
        <v>-58.238182000000002</v>
      </c>
      <c r="L31" s="27">
        <f t="shared" si="3"/>
        <v>9.5</v>
      </c>
      <c r="M31" s="27">
        <f t="shared" si="4"/>
        <v>-38.743721000000001</v>
      </c>
      <c r="N31" s="27">
        <f t="shared" si="5"/>
        <v>-60.629997000000003</v>
      </c>
      <c r="P31" s="47">
        <f t="shared" si="6"/>
        <v>10.333333333333</v>
      </c>
      <c r="Q31" s="27">
        <f t="shared" si="7"/>
        <v>-75.055428000000006</v>
      </c>
      <c r="R31" s="27">
        <f t="shared" si="8"/>
        <v>-71.837340999999995</v>
      </c>
      <c r="S31" s="38"/>
      <c r="T31" s="27">
        <f t="shared" si="9"/>
        <v>11.166666666667</v>
      </c>
      <c r="U31" s="27">
        <f t="shared" si="10"/>
        <v>-51.274920999999999</v>
      </c>
      <c r="V31" s="27">
        <f t="shared" si="11"/>
        <v>-68.987801000000005</v>
      </c>
    </row>
    <row r="32" spans="2:22" x14ac:dyDescent="0.25">
      <c r="B32" s="90">
        <v>6791666666.6667004</v>
      </c>
      <c r="C32" s="90">
        <v>-20.817038</v>
      </c>
      <c r="E32" s="90">
        <v>6791666666.6667004</v>
      </c>
      <c r="F32" s="90">
        <v>-62.832928000000003</v>
      </c>
      <c r="H32" s="27">
        <f t="shared" si="0"/>
        <v>8.8333333333333002</v>
      </c>
      <c r="I32" s="27">
        <f t="shared" si="1"/>
        <v>-64.601067</v>
      </c>
      <c r="J32" s="27">
        <f t="shared" si="2"/>
        <v>-59.408980999999997</v>
      </c>
      <c r="L32" s="27">
        <f t="shared" si="3"/>
        <v>9.625</v>
      </c>
      <c r="M32" s="27">
        <f t="shared" si="4"/>
        <v>-38.509887999999997</v>
      </c>
      <c r="N32" s="27">
        <f t="shared" si="5"/>
        <v>-60.908821000000003</v>
      </c>
      <c r="P32" s="47">
        <f t="shared" si="6"/>
        <v>10.416666666667</v>
      </c>
      <c r="Q32" s="27">
        <f t="shared" si="7"/>
        <v>-74.766350000000003</v>
      </c>
      <c r="R32" s="27">
        <f t="shared" si="8"/>
        <v>-67.792747000000006</v>
      </c>
      <c r="S32" s="38"/>
      <c r="T32" s="27">
        <f t="shared" si="9"/>
        <v>11.208333333333</v>
      </c>
      <c r="U32" s="27">
        <f t="shared" si="10"/>
        <v>-51.982295999999998</v>
      </c>
      <c r="V32" s="27">
        <f t="shared" si="11"/>
        <v>-69.901184000000001</v>
      </c>
    </row>
    <row r="33" spans="2:22" x14ac:dyDescent="0.25">
      <c r="B33" s="90">
        <v>7000000000</v>
      </c>
      <c r="C33" s="90">
        <v>-20.849689000000001</v>
      </c>
      <c r="E33" s="90">
        <v>7000000000</v>
      </c>
      <c r="F33" s="90">
        <v>-64.233931999999996</v>
      </c>
      <c r="H33" s="27">
        <f t="shared" si="0"/>
        <v>9</v>
      </c>
      <c r="I33" s="27">
        <f t="shared" si="1"/>
        <v>-64.743056999999993</v>
      </c>
      <c r="J33" s="27">
        <f t="shared" si="2"/>
        <v>-59.538651000000002</v>
      </c>
      <c r="L33" s="27">
        <f t="shared" si="3"/>
        <v>9.75</v>
      </c>
      <c r="M33" s="27">
        <f t="shared" si="4"/>
        <v>-38.481178</v>
      </c>
      <c r="N33" s="27">
        <f t="shared" si="5"/>
        <v>-61.09478</v>
      </c>
      <c r="P33" s="47">
        <f t="shared" si="6"/>
        <v>10.5</v>
      </c>
      <c r="Q33" s="27">
        <f t="shared" si="7"/>
        <v>-74.8964</v>
      </c>
      <c r="R33" s="27">
        <f t="shared" si="8"/>
        <v>-68.765677999999994</v>
      </c>
      <c r="S33" s="38"/>
      <c r="T33" s="27">
        <f t="shared" si="9"/>
        <v>11.25</v>
      </c>
      <c r="U33" s="27">
        <f t="shared" si="10"/>
        <v>-51.780997999999997</v>
      </c>
      <c r="V33" s="27">
        <f t="shared" si="11"/>
        <v>-69.884688999999995</v>
      </c>
    </row>
    <row r="34" spans="2:22" x14ac:dyDescent="0.25">
      <c r="B34" s="90">
        <v>7208333333.3332996</v>
      </c>
      <c r="C34" s="90">
        <v>-20.857493999999999</v>
      </c>
      <c r="E34" s="90">
        <v>7208333333.3332996</v>
      </c>
      <c r="F34" s="90">
        <v>-64.985573000000002</v>
      </c>
      <c r="H34" s="27">
        <f t="shared" si="0"/>
        <v>9.1666666666666998</v>
      </c>
      <c r="I34" s="27">
        <f t="shared" si="1"/>
        <v>-65.392853000000002</v>
      </c>
      <c r="J34" s="27">
        <f t="shared" si="2"/>
        <v>-58.548180000000002</v>
      </c>
      <c r="L34" s="27">
        <f t="shared" si="3"/>
        <v>9.875</v>
      </c>
      <c r="M34" s="27">
        <f t="shared" si="4"/>
        <v>-38.610439</v>
      </c>
      <c r="N34" s="27">
        <f t="shared" si="5"/>
        <v>-61.229121999999997</v>
      </c>
      <c r="P34" s="47">
        <f t="shared" si="6"/>
        <v>10.583333333333</v>
      </c>
      <c r="Q34" s="27">
        <f t="shared" si="7"/>
        <v>-75.486603000000002</v>
      </c>
      <c r="R34" s="27">
        <f t="shared" si="8"/>
        <v>-68.691497999999996</v>
      </c>
      <c r="S34" s="38"/>
      <c r="T34" s="27">
        <f t="shared" si="9"/>
        <v>11.291666666667</v>
      </c>
      <c r="U34" s="27">
        <f t="shared" si="10"/>
        <v>-52.112591000000002</v>
      </c>
      <c r="V34" s="27">
        <f t="shared" si="11"/>
        <v>-70.239852999999997</v>
      </c>
    </row>
    <row r="35" spans="2:22" x14ac:dyDescent="0.25">
      <c r="B35" s="90">
        <v>7416666666.6667004</v>
      </c>
      <c r="C35" s="90">
        <v>-20.876170999999999</v>
      </c>
      <c r="E35" s="90">
        <v>7416666666.6667004</v>
      </c>
      <c r="F35" s="90">
        <v>-66.097076000000001</v>
      </c>
      <c r="H35" s="27">
        <f t="shared" ref="H35:H51" si="12">B95/1000000000</f>
        <v>9.3333333333333002</v>
      </c>
      <c r="I35" s="27">
        <f t="shared" ref="I35:I51" si="13">C95</f>
        <v>-65.930335999999997</v>
      </c>
      <c r="J35" s="27">
        <f t="shared" ref="J35:J51" si="14">F95</f>
        <v>-55.948929</v>
      </c>
      <c r="L35" s="27">
        <f t="shared" ref="L35:L51" si="15">B149/1000000000</f>
        <v>10</v>
      </c>
      <c r="M35" s="27">
        <f t="shared" ref="M35:M51" si="16">C149</f>
        <v>-38.728245000000001</v>
      </c>
      <c r="N35" s="27">
        <f t="shared" ref="N35:N51" si="17">F149</f>
        <v>-61.071983000000003</v>
      </c>
      <c r="P35" s="47">
        <f t="shared" ref="P35:P51" si="18">B203/1000000000</f>
        <v>10.666666666667</v>
      </c>
      <c r="Q35" s="27">
        <f t="shared" ref="Q35:Q51" si="19">C203</f>
        <v>-75.645957999999993</v>
      </c>
      <c r="R35" s="27">
        <f t="shared" ref="R35:R51" si="20">F203</f>
        <v>-67.591926999999998</v>
      </c>
      <c r="S35" s="38"/>
      <c r="T35" s="27">
        <f t="shared" ref="T35:T51" si="21">B257/1000000000</f>
        <v>11.333333333333</v>
      </c>
      <c r="U35" s="27">
        <f t="shared" ref="U35:U51" si="22">C257</f>
        <v>-50.523552000000002</v>
      </c>
      <c r="V35" s="27">
        <f t="shared" ref="V35:V51" si="23">F257</f>
        <v>-69.178855999999996</v>
      </c>
    </row>
    <row r="36" spans="2:22" x14ac:dyDescent="0.25">
      <c r="B36" s="90">
        <v>7625000000</v>
      </c>
      <c r="C36" s="90">
        <v>-20.972951999999999</v>
      </c>
      <c r="E36" s="90">
        <v>7625000000</v>
      </c>
      <c r="F36" s="90">
        <v>-68.432265999999998</v>
      </c>
      <c r="H36" s="27">
        <f t="shared" si="12"/>
        <v>9.5</v>
      </c>
      <c r="I36" s="27">
        <f t="shared" si="13"/>
        <v>-66.944901000000002</v>
      </c>
      <c r="J36" s="27">
        <f t="shared" si="14"/>
        <v>-53.122535999999997</v>
      </c>
      <c r="L36" s="27">
        <f t="shared" si="15"/>
        <v>10.125</v>
      </c>
      <c r="M36" s="27">
        <f t="shared" si="16"/>
        <v>-39.024856999999997</v>
      </c>
      <c r="N36" s="27">
        <f t="shared" si="17"/>
        <v>-61.041533999999999</v>
      </c>
      <c r="P36" s="47">
        <f t="shared" si="18"/>
        <v>10.75</v>
      </c>
      <c r="Q36" s="27">
        <f t="shared" si="19"/>
        <v>-76.289130999999998</v>
      </c>
      <c r="R36" s="27">
        <f t="shared" si="20"/>
        <v>-66.379958999999999</v>
      </c>
      <c r="S36" s="38"/>
      <c r="T36" s="27">
        <f t="shared" si="21"/>
        <v>11.375</v>
      </c>
      <c r="U36" s="27">
        <f t="shared" si="22"/>
        <v>-51.401133999999999</v>
      </c>
      <c r="V36" s="27">
        <f t="shared" si="23"/>
        <v>-70.474716000000001</v>
      </c>
    </row>
    <row r="37" spans="2:22" x14ac:dyDescent="0.25">
      <c r="B37" s="90">
        <v>7833333333.3332996</v>
      </c>
      <c r="C37" s="90">
        <v>-21.253247999999999</v>
      </c>
      <c r="E37" s="90">
        <v>7833333333.3332996</v>
      </c>
      <c r="F37" s="90">
        <v>-70.577538000000004</v>
      </c>
      <c r="H37" s="27">
        <f t="shared" si="12"/>
        <v>9.6666666666666998</v>
      </c>
      <c r="I37" s="27">
        <f t="shared" si="13"/>
        <v>-67.449280000000002</v>
      </c>
      <c r="J37" s="27">
        <f t="shared" si="14"/>
        <v>-51.456127000000002</v>
      </c>
      <c r="L37" s="27">
        <f t="shared" si="15"/>
        <v>10.25</v>
      </c>
      <c r="M37" s="27">
        <f t="shared" si="16"/>
        <v>-39.565604999999998</v>
      </c>
      <c r="N37" s="27">
        <f t="shared" si="17"/>
        <v>-60.945754999999998</v>
      </c>
      <c r="P37" s="47">
        <f t="shared" si="18"/>
        <v>10.833333333333</v>
      </c>
      <c r="Q37" s="27">
        <f t="shared" si="19"/>
        <v>-76.181488000000002</v>
      </c>
      <c r="R37" s="27">
        <f t="shared" si="20"/>
        <v>-63.681229000000002</v>
      </c>
      <c r="S37" s="38"/>
      <c r="T37" s="27">
        <f t="shared" si="21"/>
        <v>11.416666666667</v>
      </c>
      <c r="U37" s="27">
        <f t="shared" si="22"/>
        <v>-51.646377999999999</v>
      </c>
      <c r="V37" s="27">
        <f t="shared" si="23"/>
        <v>-70.470657000000003</v>
      </c>
    </row>
    <row r="38" spans="2:22" x14ac:dyDescent="0.25">
      <c r="B38" s="90">
        <v>8041666666.6667004</v>
      </c>
      <c r="C38" s="90">
        <v>-21.595946999999999</v>
      </c>
      <c r="E38" s="90">
        <v>8041666666.6667004</v>
      </c>
      <c r="F38" s="90">
        <v>-69.607330000000005</v>
      </c>
      <c r="H38" s="27">
        <f t="shared" si="12"/>
        <v>9.8333333333333002</v>
      </c>
      <c r="I38" s="27">
        <f t="shared" si="13"/>
        <v>-67.573668999999995</v>
      </c>
      <c r="J38" s="27">
        <f t="shared" si="14"/>
        <v>-51.408709999999999</v>
      </c>
      <c r="L38" s="27">
        <f t="shared" si="15"/>
        <v>10.375</v>
      </c>
      <c r="M38" s="27">
        <f t="shared" si="16"/>
        <v>-40.044876000000002</v>
      </c>
      <c r="N38" s="27">
        <f t="shared" si="17"/>
        <v>-60.990958999999997</v>
      </c>
      <c r="P38" s="47">
        <f t="shared" si="18"/>
        <v>10.916666666667</v>
      </c>
      <c r="Q38" s="27">
        <f t="shared" si="19"/>
        <v>-76.519324999999995</v>
      </c>
      <c r="R38" s="27">
        <f t="shared" si="20"/>
        <v>-62.275424999999998</v>
      </c>
      <c r="S38" s="38"/>
      <c r="T38" s="27">
        <f t="shared" si="21"/>
        <v>11.458333333333</v>
      </c>
      <c r="U38" s="27">
        <f t="shared" si="22"/>
        <v>-50.371898999999999</v>
      </c>
      <c r="V38" s="27">
        <f t="shared" si="23"/>
        <v>-69.617125999999999</v>
      </c>
    </row>
    <row r="39" spans="2:22" x14ac:dyDescent="0.25">
      <c r="B39" s="90">
        <v>8250000000</v>
      </c>
      <c r="C39" s="90">
        <v>-21.833427</v>
      </c>
      <c r="E39" s="90">
        <v>8250000000</v>
      </c>
      <c r="F39" s="90">
        <v>-67.624968999999993</v>
      </c>
      <c r="H39" s="27">
        <f t="shared" si="12"/>
        <v>10</v>
      </c>
      <c r="I39" s="27">
        <f t="shared" si="13"/>
        <v>-67.265060000000005</v>
      </c>
      <c r="J39" s="27">
        <f t="shared" si="14"/>
        <v>-52.331626999999997</v>
      </c>
      <c r="L39" s="27">
        <f t="shared" si="15"/>
        <v>10.5</v>
      </c>
      <c r="M39" s="27">
        <f t="shared" si="16"/>
        <v>-40.433754</v>
      </c>
      <c r="N39" s="27">
        <f t="shared" si="17"/>
        <v>-61.17371</v>
      </c>
      <c r="P39" s="47">
        <f t="shared" si="18"/>
        <v>11</v>
      </c>
      <c r="Q39" s="27">
        <f t="shared" si="19"/>
        <v>-76.451271000000006</v>
      </c>
      <c r="R39" s="27">
        <f t="shared" si="20"/>
        <v>-62.915951</v>
      </c>
      <c r="S39" s="38"/>
      <c r="T39" s="27">
        <f t="shared" si="21"/>
        <v>11.5</v>
      </c>
      <c r="U39" s="27">
        <f t="shared" si="22"/>
        <v>-50.917934000000002</v>
      </c>
      <c r="V39" s="27">
        <f t="shared" si="23"/>
        <v>-69.470946999999995</v>
      </c>
    </row>
    <row r="40" spans="2:22" x14ac:dyDescent="0.25">
      <c r="B40" s="90">
        <v>8458333333.3332996</v>
      </c>
      <c r="C40" s="90">
        <v>-21.933797999999999</v>
      </c>
      <c r="E40" s="90">
        <v>8458333333.3332996</v>
      </c>
      <c r="F40" s="90">
        <v>-65.272339000000002</v>
      </c>
      <c r="H40" s="27">
        <f t="shared" si="12"/>
        <v>10.166666666667</v>
      </c>
      <c r="I40" s="27">
        <f t="shared" si="13"/>
        <v>-66.898826999999997</v>
      </c>
      <c r="J40" s="27">
        <f t="shared" si="14"/>
        <v>-52.993935</v>
      </c>
      <c r="L40" s="27">
        <f t="shared" si="15"/>
        <v>10.625</v>
      </c>
      <c r="M40" s="27">
        <f t="shared" si="16"/>
        <v>-40.870635999999998</v>
      </c>
      <c r="N40" s="27">
        <f t="shared" si="17"/>
        <v>-61.338569999999997</v>
      </c>
      <c r="P40" s="47">
        <f t="shared" si="18"/>
        <v>11.083333333333</v>
      </c>
      <c r="Q40" s="27">
        <f t="shared" si="19"/>
        <v>-76.907944000000001</v>
      </c>
      <c r="R40" s="27">
        <f t="shared" si="20"/>
        <v>-60.350754000000002</v>
      </c>
      <c r="S40" s="38"/>
      <c r="T40" s="27">
        <f t="shared" si="21"/>
        <v>11.541666666667</v>
      </c>
      <c r="U40" s="27">
        <f t="shared" si="22"/>
        <v>-51.373707000000003</v>
      </c>
      <c r="V40" s="27">
        <f t="shared" si="23"/>
        <v>-69.211410999999998</v>
      </c>
    </row>
    <row r="41" spans="2:22" x14ac:dyDescent="0.25">
      <c r="B41" s="90">
        <v>8666666666.6667004</v>
      </c>
      <c r="C41" s="90">
        <v>-21.988482000000001</v>
      </c>
      <c r="E41" s="90">
        <v>8666666666.6667004</v>
      </c>
      <c r="F41" s="90">
        <v>-64.078415000000007</v>
      </c>
      <c r="H41" s="27">
        <f t="shared" si="12"/>
        <v>10.333333333333</v>
      </c>
      <c r="I41" s="27">
        <f t="shared" si="13"/>
        <v>-66.685074</v>
      </c>
      <c r="J41" s="27">
        <f t="shared" si="14"/>
        <v>-53.377926000000002</v>
      </c>
      <c r="L41" s="27">
        <f t="shared" si="15"/>
        <v>10.75</v>
      </c>
      <c r="M41" s="27">
        <f t="shared" si="16"/>
        <v>-41.210106000000003</v>
      </c>
      <c r="N41" s="27">
        <f t="shared" si="17"/>
        <v>-61.333835999999998</v>
      </c>
      <c r="P41" s="47">
        <f t="shared" si="18"/>
        <v>11.166666666667</v>
      </c>
      <c r="Q41" s="27">
        <f t="shared" si="19"/>
        <v>-77.237831</v>
      </c>
      <c r="R41" s="27">
        <f t="shared" si="20"/>
        <v>-61.244540999999998</v>
      </c>
      <c r="S41" s="38"/>
      <c r="T41" s="27">
        <f t="shared" si="21"/>
        <v>11.583333333333</v>
      </c>
      <c r="U41" s="27">
        <f t="shared" si="22"/>
        <v>-52.544578999999999</v>
      </c>
      <c r="V41" s="27">
        <f t="shared" si="23"/>
        <v>-70.627785000000003</v>
      </c>
    </row>
    <row r="42" spans="2:22" x14ac:dyDescent="0.25">
      <c r="B42" s="90">
        <v>8875000000</v>
      </c>
      <c r="C42" s="90">
        <v>-22.060946999999999</v>
      </c>
      <c r="E42" s="90">
        <v>8875000000</v>
      </c>
      <c r="F42" s="90">
        <v>-62.441302999999998</v>
      </c>
      <c r="H42" s="27">
        <f t="shared" si="12"/>
        <v>10.5</v>
      </c>
      <c r="I42" s="27">
        <f t="shared" si="13"/>
        <v>-66.884383999999997</v>
      </c>
      <c r="J42" s="27">
        <f t="shared" si="14"/>
        <v>-53.355179</v>
      </c>
      <c r="L42" s="27">
        <f t="shared" si="15"/>
        <v>10.875</v>
      </c>
      <c r="M42" s="27">
        <f t="shared" si="16"/>
        <v>-41.250931000000001</v>
      </c>
      <c r="N42" s="27">
        <f t="shared" si="17"/>
        <v>-61.273293000000002</v>
      </c>
      <c r="P42" s="47">
        <f t="shared" si="18"/>
        <v>11.25</v>
      </c>
      <c r="Q42" s="27">
        <f t="shared" si="19"/>
        <v>-77.511466999999996</v>
      </c>
      <c r="R42" s="27">
        <f t="shared" si="20"/>
        <v>-59.803122999999999</v>
      </c>
      <c r="S42" s="38"/>
      <c r="T42" s="27">
        <f t="shared" si="21"/>
        <v>11.625</v>
      </c>
      <c r="U42" s="27">
        <f t="shared" si="22"/>
        <v>-50.838028000000001</v>
      </c>
      <c r="V42" s="27">
        <f t="shared" si="23"/>
        <v>-68.922218000000001</v>
      </c>
    </row>
    <row r="43" spans="2:22" x14ac:dyDescent="0.25">
      <c r="B43" s="90">
        <v>9083333333.3332996</v>
      </c>
      <c r="C43" s="90">
        <v>-22.198374000000001</v>
      </c>
      <c r="E43" s="90">
        <v>9083333333.3332996</v>
      </c>
      <c r="F43" s="90">
        <v>-60.664966999999997</v>
      </c>
      <c r="H43" s="27">
        <f t="shared" si="12"/>
        <v>10.666666666667</v>
      </c>
      <c r="I43" s="27">
        <f t="shared" si="13"/>
        <v>-68.070053000000001</v>
      </c>
      <c r="J43" s="27">
        <f t="shared" si="14"/>
        <v>-53.358226999999999</v>
      </c>
      <c r="L43" s="27">
        <f t="shared" si="15"/>
        <v>11</v>
      </c>
      <c r="M43" s="27">
        <f t="shared" si="16"/>
        <v>-41.267262000000002</v>
      </c>
      <c r="N43" s="27">
        <f t="shared" si="17"/>
        <v>-61.379581000000002</v>
      </c>
      <c r="P43" s="47">
        <f t="shared" si="18"/>
        <v>11.333333333333</v>
      </c>
      <c r="Q43" s="27">
        <f t="shared" si="19"/>
        <v>-77.902816999999999</v>
      </c>
      <c r="R43" s="27">
        <f t="shared" si="20"/>
        <v>-60.406654000000003</v>
      </c>
      <c r="S43" s="38"/>
      <c r="T43" s="27">
        <f t="shared" si="21"/>
        <v>11.666666666667</v>
      </c>
      <c r="U43" s="27">
        <f t="shared" si="22"/>
        <v>-50.865746000000001</v>
      </c>
      <c r="V43" s="27">
        <f t="shared" si="23"/>
        <v>-69.312492000000006</v>
      </c>
    </row>
    <row r="44" spans="2:22" x14ac:dyDescent="0.25">
      <c r="B44" s="90">
        <v>9291666666.6667004</v>
      </c>
      <c r="C44" s="90">
        <v>-22.403492</v>
      </c>
      <c r="E44" s="90">
        <v>9291666666.6667004</v>
      </c>
      <c r="F44" s="90">
        <v>-58.539836999999999</v>
      </c>
      <c r="H44" s="27">
        <f t="shared" si="12"/>
        <v>10.833333333333</v>
      </c>
      <c r="I44" s="27">
        <f t="shared" si="13"/>
        <v>-70.682243</v>
      </c>
      <c r="J44" s="27">
        <f t="shared" si="14"/>
        <v>-53.531081999999998</v>
      </c>
      <c r="L44" s="27">
        <f t="shared" si="15"/>
        <v>11.125</v>
      </c>
      <c r="M44" s="27">
        <f t="shared" si="16"/>
        <v>-41.179648999999998</v>
      </c>
      <c r="N44" s="27">
        <f t="shared" si="17"/>
        <v>-61.300097999999998</v>
      </c>
      <c r="P44" s="47">
        <f t="shared" si="18"/>
        <v>11.416666666667</v>
      </c>
      <c r="Q44" s="27">
        <f t="shared" si="19"/>
        <v>-78.201133999999996</v>
      </c>
      <c r="R44" s="27">
        <f t="shared" si="20"/>
        <v>-59.953933999999997</v>
      </c>
      <c r="S44" s="38"/>
      <c r="T44" s="27">
        <f t="shared" si="21"/>
        <v>11.708333333333</v>
      </c>
      <c r="U44" s="27">
        <f t="shared" si="22"/>
        <v>-51.760303</v>
      </c>
      <c r="V44" s="27">
        <f t="shared" si="23"/>
        <v>-69.979073</v>
      </c>
    </row>
    <row r="45" spans="2:22" x14ac:dyDescent="0.25">
      <c r="B45" s="90">
        <v>9500000000</v>
      </c>
      <c r="C45" s="90">
        <v>-22.706496999999999</v>
      </c>
      <c r="E45" s="90">
        <v>9500000000</v>
      </c>
      <c r="F45" s="90">
        <v>-56.188290000000002</v>
      </c>
      <c r="H45" s="27">
        <f t="shared" si="12"/>
        <v>11</v>
      </c>
      <c r="I45" s="27">
        <f t="shared" si="13"/>
        <v>-72.740218999999996</v>
      </c>
      <c r="J45" s="27">
        <f t="shared" si="14"/>
        <v>-54.430275000000002</v>
      </c>
      <c r="L45" s="27">
        <f t="shared" si="15"/>
        <v>11.25</v>
      </c>
      <c r="M45" s="27">
        <f t="shared" si="16"/>
        <v>-41.143349000000001</v>
      </c>
      <c r="N45" s="27">
        <f t="shared" si="17"/>
        <v>-61.150886999999997</v>
      </c>
      <c r="P45" s="47">
        <f t="shared" si="18"/>
        <v>11.5</v>
      </c>
      <c r="Q45" s="27">
        <f t="shared" si="19"/>
        <v>-79.232864000000006</v>
      </c>
      <c r="R45" s="27">
        <f t="shared" si="20"/>
        <v>-59.870303999999997</v>
      </c>
      <c r="S45" s="38"/>
      <c r="T45" s="27">
        <f t="shared" si="21"/>
        <v>11.75</v>
      </c>
      <c r="U45" s="27">
        <f t="shared" si="22"/>
        <v>-51.48856</v>
      </c>
      <c r="V45" s="27">
        <f t="shared" si="23"/>
        <v>-69.890349999999998</v>
      </c>
    </row>
    <row r="46" spans="2:22" x14ac:dyDescent="0.25">
      <c r="B46" s="90">
        <v>9708333333.3332996</v>
      </c>
      <c r="C46" s="90">
        <v>-23.123916999999999</v>
      </c>
      <c r="E46" s="90">
        <v>9708333333.3332996</v>
      </c>
      <c r="F46" s="90">
        <v>-53.967827</v>
      </c>
      <c r="H46" s="27">
        <f t="shared" si="12"/>
        <v>11.166666666667</v>
      </c>
      <c r="I46" s="27">
        <f t="shared" si="13"/>
        <v>-72.698914000000002</v>
      </c>
      <c r="J46" s="27">
        <f t="shared" si="14"/>
        <v>-56.587414000000003</v>
      </c>
      <c r="L46" s="27">
        <f t="shared" si="15"/>
        <v>11.375</v>
      </c>
      <c r="M46" s="27">
        <f t="shared" si="16"/>
        <v>-40.981963999999998</v>
      </c>
      <c r="N46" s="27">
        <f t="shared" si="17"/>
        <v>-60.879269000000001</v>
      </c>
      <c r="P46" s="47">
        <f t="shared" si="18"/>
        <v>11.583333333333</v>
      </c>
      <c r="Q46" s="27">
        <f t="shared" si="19"/>
        <v>-80.391334999999998</v>
      </c>
      <c r="R46" s="27">
        <f t="shared" si="20"/>
        <v>-60.100731000000003</v>
      </c>
      <c r="S46" s="38"/>
      <c r="T46" s="27">
        <f t="shared" si="21"/>
        <v>11.791666666667</v>
      </c>
      <c r="U46" s="27">
        <f t="shared" si="22"/>
        <v>-50.676537000000003</v>
      </c>
      <c r="V46" s="27">
        <f t="shared" si="23"/>
        <v>-69.442718999999997</v>
      </c>
    </row>
    <row r="47" spans="2:22" x14ac:dyDescent="0.25">
      <c r="B47" s="90">
        <v>9916666666.6667004</v>
      </c>
      <c r="C47" s="90">
        <v>-23.695029999999999</v>
      </c>
      <c r="E47" s="90">
        <v>9916666666.6667004</v>
      </c>
      <c r="F47" s="90">
        <v>-52.671894000000002</v>
      </c>
      <c r="H47" s="27">
        <f t="shared" si="12"/>
        <v>11.333333333333</v>
      </c>
      <c r="I47" s="27">
        <f t="shared" si="13"/>
        <v>-70.840362999999996</v>
      </c>
      <c r="J47" s="27">
        <f t="shared" si="14"/>
        <v>-58.947963999999999</v>
      </c>
      <c r="L47" s="27">
        <f t="shared" si="15"/>
        <v>11.5</v>
      </c>
      <c r="M47" s="27">
        <f t="shared" si="16"/>
        <v>-40.940711999999998</v>
      </c>
      <c r="N47" s="27">
        <f t="shared" si="17"/>
        <v>-60.699084999999997</v>
      </c>
      <c r="P47" s="47">
        <f t="shared" si="18"/>
        <v>11.666666666667</v>
      </c>
      <c r="Q47" s="27">
        <f t="shared" si="19"/>
        <v>-80.884231999999997</v>
      </c>
      <c r="R47" s="27">
        <f t="shared" si="20"/>
        <v>-60.019779</v>
      </c>
      <c r="S47" s="38"/>
      <c r="T47" s="27">
        <f t="shared" si="21"/>
        <v>11.833333333333</v>
      </c>
      <c r="U47" s="27">
        <f t="shared" si="22"/>
        <v>-50.400100999999999</v>
      </c>
      <c r="V47" s="27">
        <f t="shared" si="23"/>
        <v>-69.749358999999998</v>
      </c>
    </row>
    <row r="48" spans="2:22" x14ac:dyDescent="0.25">
      <c r="B48" s="90">
        <v>10125000000</v>
      </c>
      <c r="C48" s="90">
        <v>-24.421946999999999</v>
      </c>
      <c r="E48" s="90">
        <v>10125000000</v>
      </c>
      <c r="F48" s="90">
        <v>-52.428863999999997</v>
      </c>
      <c r="H48" s="27">
        <f t="shared" si="12"/>
        <v>11.5</v>
      </c>
      <c r="I48" s="27">
        <f t="shared" si="13"/>
        <v>-69.178794999999994</v>
      </c>
      <c r="J48" s="27">
        <f t="shared" si="14"/>
        <v>-59.743037999999999</v>
      </c>
      <c r="L48" s="27">
        <f t="shared" si="15"/>
        <v>11.625</v>
      </c>
      <c r="M48" s="27">
        <f t="shared" si="16"/>
        <v>-40.799895999999997</v>
      </c>
      <c r="N48" s="27">
        <f t="shared" si="17"/>
        <v>-60.616923999999997</v>
      </c>
      <c r="P48" s="47">
        <f t="shared" si="18"/>
        <v>11.75</v>
      </c>
      <c r="Q48" s="27">
        <f t="shared" si="19"/>
        <v>-81.960196999999994</v>
      </c>
      <c r="R48" s="27">
        <f t="shared" si="20"/>
        <v>-60.597110999999998</v>
      </c>
      <c r="S48" s="38"/>
      <c r="T48" s="27">
        <f t="shared" si="21"/>
        <v>11.875</v>
      </c>
      <c r="U48" s="27">
        <f t="shared" si="22"/>
        <v>-52.241458999999999</v>
      </c>
      <c r="V48" s="27">
        <f t="shared" si="23"/>
        <v>-71.745987</v>
      </c>
    </row>
    <row r="49" spans="2:22" x14ac:dyDescent="0.25">
      <c r="B49" s="90">
        <v>10333333333.333</v>
      </c>
      <c r="C49" s="90">
        <v>-25.268136999999999</v>
      </c>
      <c r="E49" s="90">
        <v>10333333333.333</v>
      </c>
      <c r="F49" s="90">
        <v>-53.097805000000001</v>
      </c>
      <c r="H49" s="27">
        <f t="shared" si="12"/>
        <v>11.666666666667</v>
      </c>
      <c r="I49" s="27">
        <f t="shared" si="13"/>
        <v>-68.647773999999998</v>
      </c>
      <c r="J49" s="27">
        <f t="shared" si="14"/>
        <v>-58.068085000000004</v>
      </c>
      <c r="L49" s="27">
        <f t="shared" si="15"/>
        <v>11.75</v>
      </c>
      <c r="M49" s="27">
        <f t="shared" si="16"/>
        <v>-40.561248999999997</v>
      </c>
      <c r="N49" s="27">
        <f t="shared" si="17"/>
        <v>-60.764941999999998</v>
      </c>
      <c r="P49" s="47">
        <f t="shared" si="18"/>
        <v>11.833333333333</v>
      </c>
      <c r="Q49" s="27">
        <f t="shared" si="19"/>
        <v>-81.085716000000005</v>
      </c>
      <c r="R49" s="27">
        <f t="shared" si="20"/>
        <v>-60.505488999999997</v>
      </c>
      <c r="S49" s="38"/>
      <c r="T49" s="27">
        <f t="shared" si="21"/>
        <v>11.916666666667</v>
      </c>
      <c r="U49" s="27">
        <f t="shared" si="22"/>
        <v>-51.087752999999999</v>
      </c>
      <c r="V49" s="27">
        <f t="shared" si="23"/>
        <v>-70.296242000000007</v>
      </c>
    </row>
    <row r="50" spans="2:22" x14ac:dyDescent="0.25">
      <c r="B50" s="90">
        <v>10541666666.667</v>
      </c>
      <c r="C50" s="90">
        <v>-25.968122000000001</v>
      </c>
      <c r="E50" s="90">
        <v>10541666666.667</v>
      </c>
      <c r="F50" s="90">
        <v>-54.185035999999997</v>
      </c>
      <c r="H50" s="27">
        <f t="shared" si="12"/>
        <v>11.833333333333</v>
      </c>
      <c r="I50" s="27">
        <f t="shared" si="13"/>
        <v>-67.855452999999997</v>
      </c>
      <c r="J50" s="27">
        <f t="shared" si="14"/>
        <v>-55.615898000000001</v>
      </c>
      <c r="L50" s="27">
        <f t="shared" si="15"/>
        <v>11.875</v>
      </c>
      <c r="M50" s="27">
        <f t="shared" si="16"/>
        <v>-40.365592999999997</v>
      </c>
      <c r="N50" s="27">
        <f t="shared" si="17"/>
        <v>-60.973114000000002</v>
      </c>
      <c r="P50" s="47">
        <f t="shared" si="18"/>
        <v>11.916666666667</v>
      </c>
      <c r="Q50" s="27">
        <f t="shared" si="19"/>
        <v>-81.870643999999999</v>
      </c>
      <c r="R50" s="27">
        <f t="shared" si="20"/>
        <v>-61.113407000000002</v>
      </c>
      <c r="S50" s="38"/>
      <c r="T50" s="27">
        <f t="shared" si="21"/>
        <v>11.958333333333</v>
      </c>
      <c r="U50" s="27">
        <f t="shared" si="22"/>
        <v>-49.563625000000002</v>
      </c>
      <c r="V50" s="27">
        <f t="shared" si="23"/>
        <v>-69.864333999999999</v>
      </c>
    </row>
    <row r="51" spans="2:22" x14ac:dyDescent="0.25">
      <c r="B51" s="90">
        <v>10750000000</v>
      </c>
      <c r="C51" s="90">
        <v>-26.4252</v>
      </c>
      <c r="E51" s="90">
        <v>10750000000</v>
      </c>
      <c r="F51" s="90">
        <v>-55.245502000000002</v>
      </c>
      <c r="H51" s="27">
        <f t="shared" si="12"/>
        <v>12</v>
      </c>
      <c r="I51" s="27">
        <f t="shared" si="13"/>
        <v>-67.016861000000006</v>
      </c>
      <c r="J51" s="27">
        <f t="shared" si="14"/>
        <v>-54.105739999999997</v>
      </c>
      <c r="L51" s="27">
        <f t="shared" si="15"/>
        <v>12</v>
      </c>
      <c r="M51" s="27">
        <f t="shared" si="16"/>
        <v>-40.290565000000001</v>
      </c>
      <c r="N51" s="27">
        <f t="shared" si="17"/>
        <v>-61.123398000000002</v>
      </c>
      <c r="P51" s="47">
        <f t="shared" si="18"/>
        <v>12</v>
      </c>
      <c r="Q51" s="27">
        <f t="shared" si="19"/>
        <v>-81.30677</v>
      </c>
      <c r="R51" s="27">
        <f t="shared" si="20"/>
        <v>-60.768818000000003</v>
      </c>
      <c r="S51" s="38"/>
      <c r="T51" s="27">
        <f t="shared" si="21"/>
        <v>12</v>
      </c>
      <c r="U51" s="27">
        <f t="shared" si="22"/>
        <v>-50.376530000000002</v>
      </c>
      <c r="V51" s="27">
        <f t="shared" si="23"/>
        <v>-70.159041999999999</v>
      </c>
    </row>
    <row r="52" spans="2:22" x14ac:dyDescent="0.25">
      <c r="B52" s="90">
        <v>10958333333.333</v>
      </c>
      <c r="C52" s="90">
        <v>-26.572372000000001</v>
      </c>
      <c r="E52" s="90">
        <v>10958333333.333</v>
      </c>
      <c r="F52" s="90">
        <v>-56.329875999999999</v>
      </c>
    </row>
    <row r="53" spans="2:22" x14ac:dyDescent="0.25">
      <c r="B53" s="90">
        <v>11166666666.667</v>
      </c>
      <c r="C53" s="90">
        <v>-26.487444</v>
      </c>
      <c r="E53" s="90">
        <v>11166666666.667</v>
      </c>
      <c r="F53" s="90">
        <v>-57.443942999999997</v>
      </c>
    </row>
    <row r="54" spans="2:22" x14ac:dyDescent="0.25">
      <c r="B54" s="90">
        <v>11375000000</v>
      </c>
      <c r="C54" s="90">
        <v>-26.180149</v>
      </c>
      <c r="E54" s="90">
        <v>11375000000</v>
      </c>
      <c r="F54" s="90">
        <v>-58.544044</v>
      </c>
    </row>
    <row r="55" spans="2:22" x14ac:dyDescent="0.25">
      <c r="B55" s="90">
        <v>11583333333.333</v>
      </c>
      <c r="C55" s="90">
        <v>-25.700500000000002</v>
      </c>
      <c r="E55" s="90">
        <v>11583333333.333</v>
      </c>
      <c r="F55" s="90">
        <v>-58.835686000000003</v>
      </c>
    </row>
    <row r="56" spans="2:22" x14ac:dyDescent="0.25">
      <c r="B56" s="90">
        <v>11791666666.667</v>
      </c>
      <c r="C56" s="90">
        <v>-25.160627000000002</v>
      </c>
      <c r="E56" s="90">
        <v>11791666666.667</v>
      </c>
      <c r="F56" s="90">
        <v>-57.910865999999999</v>
      </c>
    </row>
    <row r="57" spans="2:22" x14ac:dyDescent="0.25">
      <c r="B57" s="90">
        <v>12000000000</v>
      </c>
      <c r="C57" s="90">
        <v>-24.798960000000001</v>
      </c>
      <c r="E57" s="90">
        <v>12000000000</v>
      </c>
      <c r="F57" s="90">
        <v>-56.858387</v>
      </c>
    </row>
    <row r="58" spans="2:22" x14ac:dyDescent="0.25">
      <c r="B58" s="90" t="s">
        <v>21</v>
      </c>
      <c r="C58" s="90"/>
      <c r="E58" s="90" t="s">
        <v>21</v>
      </c>
      <c r="F58" s="90"/>
    </row>
    <row r="59" spans="2:22" x14ac:dyDescent="0.25">
      <c r="B59" s="90"/>
      <c r="C59" s="90"/>
      <c r="E59" s="90"/>
      <c r="F59" s="90"/>
    </row>
    <row r="60" spans="2:22" x14ac:dyDescent="0.25">
      <c r="B60" s="90"/>
      <c r="C60" s="90"/>
      <c r="E60" s="90"/>
      <c r="F60" s="90"/>
    </row>
    <row r="61" spans="2:22" x14ac:dyDescent="0.25">
      <c r="B61" s="90" t="s">
        <v>22</v>
      </c>
      <c r="C61" s="90"/>
      <c r="E61" s="90" t="s">
        <v>22</v>
      </c>
      <c r="F61" s="90"/>
    </row>
    <row r="62" spans="2:22" x14ac:dyDescent="0.25">
      <c r="B62" s="90" t="s">
        <v>19</v>
      </c>
      <c r="C62" s="90" t="s">
        <v>260</v>
      </c>
      <c r="E62" s="90" t="s">
        <v>19</v>
      </c>
      <c r="F62" s="90" t="s">
        <v>260</v>
      </c>
    </row>
    <row r="63" spans="2:22" x14ac:dyDescent="0.25">
      <c r="B63" s="90">
        <v>4000000000</v>
      </c>
      <c r="C63" s="90">
        <v>-69.062004000000002</v>
      </c>
      <c r="E63" s="90">
        <v>4000000000</v>
      </c>
      <c r="F63" s="90">
        <v>-43.968273000000003</v>
      </c>
    </row>
    <row r="64" spans="2:22" x14ac:dyDescent="0.25">
      <c r="B64" s="90">
        <v>4166666666.6666999</v>
      </c>
      <c r="C64" s="90">
        <v>-70.826819999999998</v>
      </c>
      <c r="E64" s="90">
        <v>4166666666.6666999</v>
      </c>
      <c r="F64" s="90">
        <v>-44.965358999999999</v>
      </c>
    </row>
    <row r="65" spans="2:6" x14ac:dyDescent="0.25">
      <c r="B65" s="90">
        <v>4333333333.3332996</v>
      </c>
      <c r="C65" s="90">
        <v>-72.752707999999998</v>
      </c>
      <c r="E65" s="90">
        <v>4333333333.3332996</v>
      </c>
      <c r="F65" s="90">
        <v>-45.680636999999997</v>
      </c>
    </row>
    <row r="66" spans="2:6" x14ac:dyDescent="0.25">
      <c r="B66" s="90">
        <v>4500000000</v>
      </c>
      <c r="C66" s="90">
        <v>-73.905067000000003</v>
      </c>
      <c r="E66" s="90">
        <v>4500000000</v>
      </c>
      <c r="F66" s="90">
        <v>-45.137810000000002</v>
      </c>
    </row>
    <row r="67" spans="2:6" x14ac:dyDescent="0.25">
      <c r="B67" s="90">
        <v>4666666666.6667004</v>
      </c>
      <c r="C67" s="90">
        <v>-75.054939000000005</v>
      </c>
      <c r="E67" s="90">
        <v>4666666666.6667004</v>
      </c>
      <c r="F67" s="90">
        <v>-44.658462999999998</v>
      </c>
    </row>
    <row r="68" spans="2:6" x14ac:dyDescent="0.25">
      <c r="B68" s="90">
        <v>4833333333.3332996</v>
      </c>
      <c r="C68" s="90">
        <v>-76.581435999999997</v>
      </c>
      <c r="E68" s="90">
        <v>4833333333.3332996</v>
      </c>
      <c r="F68" s="90">
        <v>-44.811211</v>
      </c>
    </row>
    <row r="69" spans="2:6" x14ac:dyDescent="0.25">
      <c r="B69" s="90">
        <v>5000000000</v>
      </c>
      <c r="C69" s="90">
        <v>-77.260306999999997</v>
      </c>
      <c r="E69" s="90">
        <v>5000000000</v>
      </c>
      <c r="F69" s="90">
        <v>-45.054496999999998</v>
      </c>
    </row>
    <row r="70" spans="2:6" x14ac:dyDescent="0.25">
      <c r="B70" s="90">
        <v>5166666666.6667004</v>
      </c>
      <c r="C70" s="90">
        <v>-76.856491000000005</v>
      </c>
      <c r="E70" s="90">
        <v>5166666666.6667004</v>
      </c>
      <c r="F70" s="90">
        <v>-45.158515999999999</v>
      </c>
    </row>
    <row r="71" spans="2:6" x14ac:dyDescent="0.25">
      <c r="B71" s="90">
        <v>5333333333.3332996</v>
      </c>
      <c r="C71" s="90">
        <v>-75.508849999999995</v>
      </c>
      <c r="E71" s="90">
        <v>5333333333.3332996</v>
      </c>
      <c r="F71" s="90">
        <v>-44.857891000000002</v>
      </c>
    </row>
    <row r="72" spans="2:6" x14ac:dyDescent="0.25">
      <c r="B72" s="90">
        <v>5500000000</v>
      </c>
      <c r="C72" s="90">
        <v>-74.638840000000002</v>
      </c>
      <c r="E72" s="90">
        <v>5500000000</v>
      </c>
      <c r="F72" s="90">
        <v>-44.651932000000002</v>
      </c>
    </row>
    <row r="73" spans="2:6" x14ac:dyDescent="0.25">
      <c r="B73" s="90">
        <v>5666666666.6667004</v>
      </c>
      <c r="C73" s="90">
        <v>-74.311295000000001</v>
      </c>
      <c r="E73" s="90">
        <v>5666666666.6667004</v>
      </c>
      <c r="F73" s="90">
        <v>-45.009663000000003</v>
      </c>
    </row>
    <row r="74" spans="2:6" x14ac:dyDescent="0.25">
      <c r="B74" s="90">
        <v>5833333333.3332996</v>
      </c>
      <c r="C74" s="90">
        <v>-73.682158999999999</v>
      </c>
      <c r="E74" s="90">
        <v>5833333333.3332996</v>
      </c>
      <c r="F74" s="90">
        <v>-45.500667999999997</v>
      </c>
    </row>
    <row r="75" spans="2:6" x14ac:dyDescent="0.25">
      <c r="B75" s="90">
        <v>6000000000</v>
      </c>
      <c r="C75" s="90">
        <v>-72.636047000000005</v>
      </c>
      <c r="E75" s="90">
        <v>6000000000</v>
      </c>
      <c r="F75" s="90">
        <v>-45.712471000000001</v>
      </c>
    </row>
    <row r="76" spans="2:6" x14ac:dyDescent="0.25">
      <c r="B76" s="90">
        <v>6166666666.6667004</v>
      </c>
      <c r="C76" s="90">
        <v>-71.277602999999999</v>
      </c>
      <c r="E76" s="90">
        <v>6166666666.6667004</v>
      </c>
      <c r="F76" s="90">
        <v>-45.919398999999999</v>
      </c>
    </row>
    <row r="77" spans="2:6" x14ac:dyDescent="0.25">
      <c r="B77" s="90">
        <v>6333333333.3332996</v>
      </c>
      <c r="C77" s="90">
        <v>-70.339516000000003</v>
      </c>
      <c r="E77" s="90">
        <v>6333333333.3332996</v>
      </c>
      <c r="F77" s="90">
        <v>-46.678882999999999</v>
      </c>
    </row>
    <row r="78" spans="2:6" x14ac:dyDescent="0.25">
      <c r="B78" s="90">
        <v>6500000000</v>
      </c>
      <c r="C78" s="90">
        <v>-69.069419999999994</v>
      </c>
      <c r="E78" s="90">
        <v>6500000000</v>
      </c>
      <c r="F78" s="90">
        <v>-47.783199000000003</v>
      </c>
    </row>
    <row r="79" spans="2:6" x14ac:dyDescent="0.25">
      <c r="B79" s="90">
        <v>6666666666.6667004</v>
      </c>
      <c r="C79" s="90">
        <v>-67.839507999999995</v>
      </c>
      <c r="E79" s="90">
        <v>6666666666.6667004</v>
      </c>
      <c r="F79" s="90">
        <v>-49.079810999999999</v>
      </c>
    </row>
    <row r="80" spans="2:6" x14ac:dyDescent="0.25">
      <c r="B80" s="90">
        <v>6833333333.3332996</v>
      </c>
      <c r="C80" s="90">
        <v>-66.996323000000004</v>
      </c>
      <c r="E80" s="90">
        <v>6833333333.3332996</v>
      </c>
      <c r="F80" s="90">
        <v>-49.864952000000002</v>
      </c>
    </row>
    <row r="81" spans="2:6" x14ac:dyDescent="0.25">
      <c r="B81" s="90">
        <v>7000000000</v>
      </c>
      <c r="C81" s="90">
        <v>-66.985114999999993</v>
      </c>
      <c r="E81" s="90">
        <v>7000000000</v>
      </c>
      <c r="F81" s="90">
        <v>-50.883468999999998</v>
      </c>
    </row>
    <row r="82" spans="2:6" x14ac:dyDescent="0.25">
      <c r="B82" s="90">
        <v>7166666666.6667004</v>
      </c>
      <c r="C82" s="90">
        <v>-66.587897999999996</v>
      </c>
      <c r="E82" s="90">
        <v>7166666666.6667004</v>
      </c>
      <c r="F82" s="90">
        <v>-51.971232999999998</v>
      </c>
    </row>
    <row r="83" spans="2:6" x14ac:dyDescent="0.25">
      <c r="B83" s="90">
        <v>7333333333.3332996</v>
      </c>
      <c r="C83" s="90">
        <v>-65.965514999999996</v>
      </c>
      <c r="E83" s="90">
        <v>7333333333.3332996</v>
      </c>
      <c r="F83" s="90">
        <v>-53.030251</v>
      </c>
    </row>
    <row r="84" spans="2:6" x14ac:dyDescent="0.25">
      <c r="B84" s="90">
        <v>7500000000</v>
      </c>
      <c r="C84" s="90">
        <v>-65.361136999999999</v>
      </c>
      <c r="E84" s="90">
        <v>7500000000</v>
      </c>
      <c r="F84" s="90">
        <v>-54.214095999999998</v>
      </c>
    </row>
    <row r="85" spans="2:6" x14ac:dyDescent="0.25">
      <c r="B85" s="90">
        <v>7666666666.6667004</v>
      </c>
      <c r="C85" s="90">
        <v>-65.300301000000005</v>
      </c>
      <c r="E85" s="90">
        <v>7666666666.6667004</v>
      </c>
      <c r="F85" s="90">
        <v>-54.902617999999997</v>
      </c>
    </row>
    <row r="86" spans="2:6" x14ac:dyDescent="0.25">
      <c r="B86" s="90">
        <v>7833333333.3332996</v>
      </c>
      <c r="C86" s="90">
        <v>-65.206840999999997</v>
      </c>
      <c r="E86" s="90">
        <v>7833333333.3332996</v>
      </c>
      <c r="F86" s="90">
        <v>-55.324043000000003</v>
      </c>
    </row>
    <row r="87" spans="2:6" x14ac:dyDescent="0.25">
      <c r="B87" s="90">
        <v>8000000000</v>
      </c>
      <c r="C87" s="90">
        <v>-64.922591999999995</v>
      </c>
      <c r="E87" s="90">
        <v>8000000000</v>
      </c>
      <c r="F87" s="90">
        <v>-55.610275000000001</v>
      </c>
    </row>
    <row r="88" spans="2:6" x14ac:dyDescent="0.25">
      <c r="B88" s="90">
        <v>8166666666.6667004</v>
      </c>
      <c r="C88" s="90">
        <v>-64.679648999999998</v>
      </c>
      <c r="E88" s="90">
        <v>8166666666.6667004</v>
      </c>
      <c r="F88" s="90">
        <v>-55.650646000000002</v>
      </c>
    </row>
    <row r="89" spans="2:6" x14ac:dyDescent="0.25">
      <c r="B89" s="90">
        <v>8333333333.3332996</v>
      </c>
      <c r="C89" s="90">
        <v>-64.739188999999996</v>
      </c>
      <c r="E89" s="90">
        <v>8333333333.3332996</v>
      </c>
      <c r="F89" s="90">
        <v>-56.230277999999998</v>
      </c>
    </row>
    <row r="90" spans="2:6" x14ac:dyDescent="0.25">
      <c r="B90" s="90">
        <v>8500000000</v>
      </c>
      <c r="C90" s="90">
        <v>-64.720802000000006</v>
      </c>
      <c r="E90" s="90">
        <v>8500000000</v>
      </c>
      <c r="F90" s="90">
        <v>-57.090606999999999</v>
      </c>
    </row>
    <row r="91" spans="2:6" x14ac:dyDescent="0.25">
      <c r="B91" s="90">
        <v>8666666666.6667004</v>
      </c>
      <c r="C91" s="90">
        <v>-64.534660000000002</v>
      </c>
      <c r="E91" s="90">
        <v>8666666666.6667004</v>
      </c>
      <c r="F91" s="90">
        <v>-58.238182000000002</v>
      </c>
    </row>
    <row r="92" spans="2:6" x14ac:dyDescent="0.25">
      <c r="B92" s="90">
        <v>8833333333.3332996</v>
      </c>
      <c r="C92" s="90">
        <v>-64.601067</v>
      </c>
      <c r="E92" s="90">
        <v>8833333333.3332996</v>
      </c>
      <c r="F92" s="90">
        <v>-59.408980999999997</v>
      </c>
    </row>
    <row r="93" spans="2:6" x14ac:dyDescent="0.25">
      <c r="B93" s="90">
        <v>9000000000</v>
      </c>
      <c r="C93" s="90">
        <v>-64.743056999999993</v>
      </c>
      <c r="E93" s="90">
        <v>9000000000</v>
      </c>
      <c r="F93" s="90">
        <v>-59.538651000000002</v>
      </c>
    </row>
    <row r="94" spans="2:6" x14ac:dyDescent="0.25">
      <c r="B94" s="90">
        <v>9166666666.6667004</v>
      </c>
      <c r="C94" s="90">
        <v>-65.392853000000002</v>
      </c>
      <c r="E94" s="90">
        <v>9166666666.6667004</v>
      </c>
      <c r="F94" s="90">
        <v>-58.548180000000002</v>
      </c>
    </row>
    <row r="95" spans="2:6" x14ac:dyDescent="0.25">
      <c r="B95" s="90">
        <v>9333333333.3332996</v>
      </c>
      <c r="C95" s="90">
        <v>-65.930335999999997</v>
      </c>
      <c r="E95" s="90">
        <v>9333333333.3332996</v>
      </c>
      <c r="F95" s="90">
        <v>-55.948929</v>
      </c>
    </row>
    <row r="96" spans="2:6" x14ac:dyDescent="0.25">
      <c r="B96" s="90">
        <v>9500000000</v>
      </c>
      <c r="C96" s="90">
        <v>-66.944901000000002</v>
      </c>
      <c r="E96" s="90">
        <v>9500000000</v>
      </c>
      <c r="F96" s="90">
        <v>-53.122535999999997</v>
      </c>
    </row>
    <row r="97" spans="2:6" x14ac:dyDescent="0.25">
      <c r="B97" s="90">
        <v>9666666666.6667004</v>
      </c>
      <c r="C97" s="90">
        <v>-67.449280000000002</v>
      </c>
      <c r="E97" s="90">
        <v>9666666666.6667004</v>
      </c>
      <c r="F97" s="90">
        <v>-51.456127000000002</v>
      </c>
    </row>
    <row r="98" spans="2:6" x14ac:dyDescent="0.25">
      <c r="B98" s="90">
        <v>9833333333.3332996</v>
      </c>
      <c r="C98" s="90">
        <v>-67.573668999999995</v>
      </c>
      <c r="E98" s="90">
        <v>9833333333.3332996</v>
      </c>
      <c r="F98" s="90">
        <v>-51.408709999999999</v>
      </c>
    </row>
    <row r="99" spans="2:6" x14ac:dyDescent="0.25">
      <c r="B99" s="90">
        <v>10000000000</v>
      </c>
      <c r="C99" s="90">
        <v>-67.265060000000005</v>
      </c>
      <c r="E99" s="90">
        <v>10000000000</v>
      </c>
      <c r="F99" s="90">
        <v>-52.331626999999997</v>
      </c>
    </row>
    <row r="100" spans="2:6" x14ac:dyDescent="0.25">
      <c r="B100" s="90">
        <v>10166666666.667</v>
      </c>
      <c r="C100" s="90">
        <v>-66.898826999999997</v>
      </c>
      <c r="E100" s="90">
        <v>10166666666.667</v>
      </c>
      <c r="F100" s="90">
        <v>-52.993935</v>
      </c>
    </row>
    <row r="101" spans="2:6" x14ac:dyDescent="0.25">
      <c r="B101" s="90">
        <v>10333333333.333</v>
      </c>
      <c r="C101" s="90">
        <v>-66.685074</v>
      </c>
      <c r="E101" s="90">
        <v>10333333333.333</v>
      </c>
      <c r="F101" s="90">
        <v>-53.377926000000002</v>
      </c>
    </row>
    <row r="102" spans="2:6" x14ac:dyDescent="0.25">
      <c r="B102" s="90">
        <v>10500000000</v>
      </c>
      <c r="C102" s="90">
        <v>-66.884383999999997</v>
      </c>
      <c r="E102" s="90">
        <v>10500000000</v>
      </c>
      <c r="F102" s="90">
        <v>-53.355179</v>
      </c>
    </row>
    <row r="103" spans="2:6" x14ac:dyDescent="0.25">
      <c r="B103" s="90">
        <v>10666666666.667</v>
      </c>
      <c r="C103" s="90">
        <v>-68.070053000000001</v>
      </c>
      <c r="E103" s="90">
        <v>10666666666.667</v>
      </c>
      <c r="F103" s="90">
        <v>-53.358226999999999</v>
      </c>
    </row>
    <row r="104" spans="2:6" x14ac:dyDescent="0.25">
      <c r="B104" s="90">
        <v>10833333333.333</v>
      </c>
      <c r="C104" s="90">
        <v>-70.682243</v>
      </c>
      <c r="E104" s="90">
        <v>10833333333.333</v>
      </c>
      <c r="F104" s="90">
        <v>-53.531081999999998</v>
      </c>
    </row>
    <row r="105" spans="2:6" x14ac:dyDescent="0.25">
      <c r="B105" s="90">
        <v>11000000000</v>
      </c>
      <c r="C105" s="90">
        <v>-72.740218999999996</v>
      </c>
      <c r="E105" s="90">
        <v>11000000000</v>
      </c>
      <c r="F105" s="90">
        <v>-54.430275000000002</v>
      </c>
    </row>
    <row r="106" spans="2:6" x14ac:dyDescent="0.25">
      <c r="B106" s="90">
        <v>11166666666.667</v>
      </c>
      <c r="C106" s="90">
        <v>-72.698914000000002</v>
      </c>
      <c r="E106" s="90">
        <v>11166666666.667</v>
      </c>
      <c r="F106" s="90">
        <v>-56.587414000000003</v>
      </c>
    </row>
    <row r="107" spans="2:6" x14ac:dyDescent="0.25">
      <c r="B107" s="90">
        <v>11333333333.333</v>
      </c>
      <c r="C107" s="90">
        <v>-70.840362999999996</v>
      </c>
      <c r="E107" s="90">
        <v>11333333333.333</v>
      </c>
      <c r="F107" s="90">
        <v>-58.947963999999999</v>
      </c>
    </row>
    <row r="108" spans="2:6" x14ac:dyDescent="0.25">
      <c r="B108" s="90">
        <v>11500000000</v>
      </c>
      <c r="C108" s="90">
        <v>-69.178794999999994</v>
      </c>
      <c r="E108" s="90">
        <v>11500000000</v>
      </c>
      <c r="F108" s="90">
        <v>-59.743037999999999</v>
      </c>
    </row>
    <row r="109" spans="2:6" x14ac:dyDescent="0.25">
      <c r="B109" s="90">
        <v>11666666666.667</v>
      </c>
      <c r="C109" s="90">
        <v>-68.647773999999998</v>
      </c>
      <c r="E109" s="90">
        <v>11666666666.667</v>
      </c>
      <c r="F109" s="90">
        <v>-58.068085000000004</v>
      </c>
    </row>
    <row r="110" spans="2:6" x14ac:dyDescent="0.25">
      <c r="B110" s="90">
        <v>11833333333.333</v>
      </c>
      <c r="C110" s="90">
        <v>-67.855452999999997</v>
      </c>
      <c r="E110" s="90">
        <v>11833333333.333</v>
      </c>
      <c r="F110" s="90">
        <v>-55.615898000000001</v>
      </c>
    </row>
    <row r="111" spans="2:6" x14ac:dyDescent="0.25">
      <c r="B111" s="90">
        <v>12000000000</v>
      </c>
      <c r="C111" s="90">
        <v>-67.016861000000006</v>
      </c>
      <c r="E111" s="90">
        <v>12000000000</v>
      </c>
      <c r="F111" s="90">
        <v>-54.105739999999997</v>
      </c>
    </row>
    <row r="112" spans="2:6" x14ac:dyDescent="0.25">
      <c r="B112" s="90" t="s">
        <v>21</v>
      </c>
      <c r="C112" s="90"/>
      <c r="E112" s="90" t="s">
        <v>21</v>
      </c>
      <c r="F112" s="90"/>
    </row>
    <row r="113" spans="2:6" x14ac:dyDescent="0.25">
      <c r="B113" s="90"/>
      <c r="C113" s="90"/>
      <c r="E113" s="90"/>
      <c r="F113" s="90"/>
    </row>
    <row r="114" spans="2:6" x14ac:dyDescent="0.25">
      <c r="B114" s="90"/>
      <c r="C114" s="90"/>
      <c r="E114" s="90"/>
      <c r="F114" s="90"/>
    </row>
    <row r="115" spans="2:6" x14ac:dyDescent="0.25">
      <c r="B115" s="90" t="s">
        <v>23</v>
      </c>
      <c r="C115" s="90"/>
      <c r="E115" s="90" t="s">
        <v>23</v>
      </c>
      <c r="F115" s="90"/>
    </row>
    <row r="116" spans="2:6" x14ac:dyDescent="0.25">
      <c r="B116" s="90" t="s">
        <v>19</v>
      </c>
      <c r="C116" s="90" t="s">
        <v>261</v>
      </c>
      <c r="E116" s="90" t="s">
        <v>19</v>
      </c>
      <c r="F116" s="90" t="s">
        <v>261</v>
      </c>
    </row>
    <row r="117" spans="2:6" x14ac:dyDescent="0.25">
      <c r="B117" s="90">
        <v>6000000000</v>
      </c>
      <c r="C117" s="90">
        <v>-37.598373000000002</v>
      </c>
      <c r="E117" s="90">
        <v>6000000000</v>
      </c>
      <c r="F117" s="90">
        <v>-69.829926</v>
      </c>
    </row>
    <row r="118" spans="2:6" x14ac:dyDescent="0.25">
      <c r="B118" s="90">
        <v>6125000000</v>
      </c>
      <c r="C118" s="90">
        <v>-37.363059999999997</v>
      </c>
      <c r="E118" s="90">
        <v>6125000000</v>
      </c>
      <c r="F118" s="90">
        <v>-71.954955999999996</v>
      </c>
    </row>
    <row r="119" spans="2:6" x14ac:dyDescent="0.25">
      <c r="B119" s="90">
        <v>6250000000</v>
      </c>
      <c r="C119" s="90">
        <v>-36.956558000000001</v>
      </c>
      <c r="E119" s="90">
        <v>6250000000</v>
      </c>
      <c r="F119" s="90">
        <v>-74.922173000000001</v>
      </c>
    </row>
    <row r="120" spans="2:6" x14ac:dyDescent="0.25">
      <c r="B120" s="90">
        <v>6375000000</v>
      </c>
      <c r="C120" s="90">
        <v>-37.184958999999999</v>
      </c>
      <c r="E120" s="90">
        <v>6375000000</v>
      </c>
      <c r="F120" s="90">
        <v>-78.498108000000002</v>
      </c>
    </row>
    <row r="121" spans="2:6" x14ac:dyDescent="0.25">
      <c r="B121" s="90">
        <v>6500000000</v>
      </c>
      <c r="C121" s="90">
        <v>-37.362403999999998</v>
      </c>
      <c r="E121" s="90">
        <v>6500000000</v>
      </c>
      <c r="F121" s="90">
        <v>-82.192513000000005</v>
      </c>
    </row>
    <row r="122" spans="2:6" x14ac:dyDescent="0.25">
      <c r="B122" s="90">
        <v>6625000000</v>
      </c>
      <c r="C122" s="90">
        <v>-37.582424000000003</v>
      </c>
      <c r="E122" s="90">
        <v>6625000000</v>
      </c>
      <c r="F122" s="90">
        <v>-82.838050999999993</v>
      </c>
    </row>
    <row r="123" spans="2:6" x14ac:dyDescent="0.25">
      <c r="B123" s="90">
        <v>6750000000</v>
      </c>
      <c r="C123" s="90">
        <v>-37.592495</v>
      </c>
      <c r="E123" s="90">
        <v>6750000000</v>
      </c>
      <c r="F123" s="90">
        <v>-82.739731000000006</v>
      </c>
    </row>
    <row r="124" spans="2:6" x14ac:dyDescent="0.25">
      <c r="B124" s="90">
        <v>6875000000</v>
      </c>
      <c r="C124" s="90">
        <v>-37.677902000000003</v>
      </c>
      <c r="E124" s="90">
        <v>6875000000</v>
      </c>
      <c r="F124" s="90">
        <v>-78.386680999999996</v>
      </c>
    </row>
    <row r="125" spans="2:6" x14ac:dyDescent="0.25">
      <c r="B125" s="90">
        <v>7000000000</v>
      </c>
      <c r="C125" s="90">
        <v>-37.284511999999999</v>
      </c>
      <c r="E125" s="90">
        <v>7000000000</v>
      </c>
      <c r="F125" s="90">
        <v>-75.915183999999996</v>
      </c>
    </row>
    <row r="126" spans="2:6" x14ac:dyDescent="0.25">
      <c r="B126" s="90">
        <v>7125000000</v>
      </c>
      <c r="C126" s="90">
        <v>-36.664375</v>
      </c>
      <c r="E126" s="90">
        <v>7125000000</v>
      </c>
      <c r="F126" s="90">
        <v>-72.576660000000004</v>
      </c>
    </row>
    <row r="127" spans="2:6" x14ac:dyDescent="0.25">
      <c r="B127" s="90">
        <v>7250000000</v>
      </c>
      <c r="C127" s="90">
        <v>-36.880614999999999</v>
      </c>
      <c r="E127" s="90">
        <v>7250000000</v>
      </c>
      <c r="F127" s="90">
        <v>-71.327056999999996</v>
      </c>
    </row>
    <row r="128" spans="2:6" x14ac:dyDescent="0.25">
      <c r="B128" s="90">
        <v>7375000000</v>
      </c>
      <c r="C128" s="90">
        <v>-37.339934999999997</v>
      </c>
      <c r="E128" s="90">
        <v>7375000000</v>
      </c>
      <c r="F128" s="90">
        <v>-70.369675000000001</v>
      </c>
    </row>
    <row r="129" spans="2:6" x14ac:dyDescent="0.25">
      <c r="B129" s="90">
        <v>7500000000</v>
      </c>
      <c r="C129" s="90">
        <v>-37.744616999999998</v>
      </c>
      <c r="E129" s="90">
        <v>7500000000</v>
      </c>
      <c r="F129" s="90">
        <v>-69.638503999999998</v>
      </c>
    </row>
    <row r="130" spans="2:6" x14ac:dyDescent="0.25">
      <c r="B130" s="90">
        <v>7625000000</v>
      </c>
      <c r="C130" s="90">
        <v>-38.377617000000001</v>
      </c>
      <c r="E130" s="90">
        <v>7625000000</v>
      </c>
      <c r="F130" s="90">
        <v>-68.898216000000005</v>
      </c>
    </row>
    <row r="131" spans="2:6" x14ac:dyDescent="0.25">
      <c r="B131" s="90">
        <v>7750000000</v>
      </c>
      <c r="C131" s="90">
        <v>-38.648921999999999</v>
      </c>
      <c r="E131" s="90">
        <v>7750000000</v>
      </c>
      <c r="F131" s="90">
        <v>-68.059280000000001</v>
      </c>
    </row>
    <row r="132" spans="2:6" x14ac:dyDescent="0.25">
      <c r="B132" s="90">
        <v>7875000000</v>
      </c>
      <c r="C132" s="90">
        <v>-38.174084000000001</v>
      </c>
      <c r="E132" s="90">
        <v>7875000000</v>
      </c>
      <c r="F132" s="90">
        <v>-67.449691999999999</v>
      </c>
    </row>
    <row r="133" spans="2:6" x14ac:dyDescent="0.25">
      <c r="B133" s="90">
        <v>8000000000</v>
      </c>
      <c r="C133" s="90">
        <v>-37.315474999999999</v>
      </c>
      <c r="E133" s="90">
        <v>8000000000</v>
      </c>
      <c r="F133" s="90">
        <v>-66.946976000000006</v>
      </c>
    </row>
    <row r="134" spans="2:6" x14ac:dyDescent="0.25">
      <c r="B134" s="90">
        <v>8125000000</v>
      </c>
      <c r="C134" s="90">
        <v>-37.218570999999997</v>
      </c>
      <c r="E134" s="90">
        <v>8125000000</v>
      </c>
      <c r="F134" s="90">
        <v>-66.388985000000005</v>
      </c>
    </row>
    <row r="135" spans="2:6" x14ac:dyDescent="0.25">
      <c r="B135" s="90">
        <v>8250000000</v>
      </c>
      <c r="C135" s="90">
        <v>-37.463149999999999</v>
      </c>
      <c r="E135" s="90">
        <v>8250000000</v>
      </c>
      <c r="F135" s="90">
        <v>-65.626350000000002</v>
      </c>
    </row>
    <row r="136" spans="2:6" x14ac:dyDescent="0.25">
      <c r="B136" s="90">
        <v>8375000000</v>
      </c>
      <c r="C136" s="90">
        <v>-37.727612000000001</v>
      </c>
      <c r="E136" s="90">
        <v>8375000000</v>
      </c>
      <c r="F136" s="90">
        <v>-64.989517000000006</v>
      </c>
    </row>
    <row r="137" spans="2:6" x14ac:dyDescent="0.25">
      <c r="B137" s="90">
        <v>8500000000</v>
      </c>
      <c r="C137" s="90">
        <v>-38.142615999999997</v>
      </c>
      <c r="E137" s="90">
        <v>8500000000</v>
      </c>
      <c r="F137" s="90">
        <v>-64.379852</v>
      </c>
    </row>
    <row r="138" spans="2:6" x14ac:dyDescent="0.25">
      <c r="B138" s="90">
        <v>8625000000</v>
      </c>
      <c r="C138" s="90">
        <v>-38.124991999999999</v>
      </c>
      <c r="E138" s="90">
        <v>8625000000</v>
      </c>
      <c r="F138" s="90">
        <v>-63.877223999999998</v>
      </c>
    </row>
    <row r="139" spans="2:6" x14ac:dyDescent="0.25">
      <c r="B139" s="90">
        <v>8750000000</v>
      </c>
      <c r="C139" s="90">
        <v>-37.649734000000002</v>
      </c>
      <c r="E139" s="90">
        <v>8750000000</v>
      </c>
      <c r="F139" s="90">
        <v>-63.409312999999997</v>
      </c>
    </row>
    <row r="140" spans="2:6" x14ac:dyDescent="0.25">
      <c r="B140" s="90">
        <v>8875000000</v>
      </c>
      <c r="C140" s="90">
        <v>-37.421515999999997</v>
      </c>
      <c r="E140" s="90">
        <v>8875000000</v>
      </c>
      <c r="F140" s="90">
        <v>-62.797942999999997</v>
      </c>
    </row>
    <row r="141" spans="2:6" x14ac:dyDescent="0.25">
      <c r="B141" s="90">
        <v>9000000000</v>
      </c>
      <c r="C141" s="90">
        <v>-37.694214000000002</v>
      </c>
      <c r="E141" s="90">
        <v>9000000000</v>
      </c>
      <c r="F141" s="90">
        <v>-62.152050000000003</v>
      </c>
    </row>
    <row r="142" spans="2:6" x14ac:dyDescent="0.25">
      <c r="B142" s="90">
        <v>9125000000</v>
      </c>
      <c r="C142" s="90">
        <v>-37.917273999999999</v>
      </c>
      <c r="E142" s="90">
        <v>9125000000</v>
      </c>
      <c r="F142" s="90">
        <v>-61.547905</v>
      </c>
    </row>
    <row r="143" spans="2:6" x14ac:dyDescent="0.25">
      <c r="B143" s="90">
        <v>9250000000</v>
      </c>
      <c r="C143" s="90">
        <v>-38.251137</v>
      </c>
      <c r="E143" s="90">
        <v>9250000000</v>
      </c>
      <c r="F143" s="90">
        <v>-61.115828999999998</v>
      </c>
    </row>
    <row r="144" spans="2:6" x14ac:dyDescent="0.25">
      <c r="B144" s="90">
        <v>9375000000</v>
      </c>
      <c r="C144" s="90">
        <v>-38.575969999999998</v>
      </c>
      <c r="E144" s="90">
        <v>9375000000</v>
      </c>
      <c r="F144" s="90">
        <v>-60.868167999999997</v>
      </c>
    </row>
    <row r="145" spans="2:6" x14ac:dyDescent="0.25">
      <c r="B145" s="90">
        <v>9500000000</v>
      </c>
      <c r="C145" s="90">
        <v>-38.743721000000001</v>
      </c>
      <c r="E145" s="90">
        <v>9500000000</v>
      </c>
      <c r="F145" s="90">
        <v>-60.629997000000003</v>
      </c>
    </row>
    <row r="146" spans="2:6" x14ac:dyDescent="0.25">
      <c r="B146" s="90">
        <v>9625000000</v>
      </c>
      <c r="C146" s="90">
        <v>-38.509887999999997</v>
      </c>
      <c r="E146" s="90">
        <v>9625000000</v>
      </c>
      <c r="F146" s="90">
        <v>-60.908821000000003</v>
      </c>
    </row>
    <row r="147" spans="2:6" x14ac:dyDescent="0.25">
      <c r="B147" s="90">
        <v>9750000000</v>
      </c>
      <c r="C147" s="90">
        <v>-38.481178</v>
      </c>
      <c r="E147" s="90">
        <v>9750000000</v>
      </c>
      <c r="F147" s="90">
        <v>-61.09478</v>
      </c>
    </row>
    <row r="148" spans="2:6" x14ac:dyDescent="0.25">
      <c r="B148" s="90">
        <v>9875000000</v>
      </c>
      <c r="C148" s="90">
        <v>-38.610439</v>
      </c>
      <c r="E148" s="90">
        <v>9875000000</v>
      </c>
      <c r="F148" s="90">
        <v>-61.229121999999997</v>
      </c>
    </row>
    <row r="149" spans="2:6" x14ac:dyDescent="0.25">
      <c r="B149" s="90">
        <v>10000000000</v>
      </c>
      <c r="C149" s="90">
        <v>-38.728245000000001</v>
      </c>
      <c r="E149" s="90">
        <v>10000000000</v>
      </c>
      <c r="F149" s="90">
        <v>-61.071983000000003</v>
      </c>
    </row>
    <row r="150" spans="2:6" x14ac:dyDescent="0.25">
      <c r="B150" s="90">
        <v>10125000000</v>
      </c>
      <c r="C150" s="90">
        <v>-39.024856999999997</v>
      </c>
      <c r="E150" s="90">
        <v>10125000000</v>
      </c>
      <c r="F150" s="90">
        <v>-61.041533999999999</v>
      </c>
    </row>
    <row r="151" spans="2:6" x14ac:dyDescent="0.25">
      <c r="B151" s="90">
        <v>10250000000</v>
      </c>
      <c r="C151" s="90">
        <v>-39.565604999999998</v>
      </c>
      <c r="E151" s="90">
        <v>10250000000</v>
      </c>
      <c r="F151" s="90">
        <v>-60.945754999999998</v>
      </c>
    </row>
    <row r="152" spans="2:6" x14ac:dyDescent="0.25">
      <c r="B152" s="90">
        <v>10375000000</v>
      </c>
      <c r="C152" s="90">
        <v>-40.044876000000002</v>
      </c>
      <c r="E152" s="90">
        <v>10375000000</v>
      </c>
      <c r="F152" s="90">
        <v>-60.990958999999997</v>
      </c>
    </row>
    <row r="153" spans="2:6" x14ac:dyDescent="0.25">
      <c r="B153" s="90">
        <v>10500000000</v>
      </c>
      <c r="C153" s="90">
        <v>-40.433754</v>
      </c>
      <c r="E153" s="90">
        <v>10500000000</v>
      </c>
      <c r="F153" s="90">
        <v>-61.17371</v>
      </c>
    </row>
    <row r="154" spans="2:6" x14ac:dyDescent="0.25">
      <c r="B154" s="90">
        <v>10625000000</v>
      </c>
      <c r="C154" s="90">
        <v>-40.870635999999998</v>
      </c>
      <c r="E154" s="90">
        <v>10625000000</v>
      </c>
      <c r="F154" s="90">
        <v>-61.338569999999997</v>
      </c>
    </row>
    <row r="155" spans="2:6" x14ac:dyDescent="0.25">
      <c r="B155" s="90">
        <v>10750000000</v>
      </c>
      <c r="C155" s="90">
        <v>-41.210106000000003</v>
      </c>
      <c r="E155" s="90">
        <v>10750000000</v>
      </c>
      <c r="F155" s="90">
        <v>-61.333835999999998</v>
      </c>
    </row>
    <row r="156" spans="2:6" x14ac:dyDescent="0.25">
      <c r="B156" s="90">
        <v>10875000000</v>
      </c>
      <c r="C156" s="90">
        <v>-41.250931000000001</v>
      </c>
      <c r="E156" s="90">
        <v>10875000000</v>
      </c>
      <c r="F156" s="90">
        <v>-61.273293000000002</v>
      </c>
    </row>
    <row r="157" spans="2:6" x14ac:dyDescent="0.25">
      <c r="B157" s="90">
        <v>11000000000</v>
      </c>
      <c r="C157" s="90">
        <v>-41.267262000000002</v>
      </c>
      <c r="E157" s="90">
        <v>11000000000</v>
      </c>
      <c r="F157" s="90">
        <v>-61.379581000000002</v>
      </c>
    </row>
    <row r="158" spans="2:6" x14ac:dyDescent="0.25">
      <c r="B158" s="90">
        <v>11125000000</v>
      </c>
      <c r="C158" s="90">
        <v>-41.179648999999998</v>
      </c>
      <c r="E158" s="90">
        <v>11125000000</v>
      </c>
      <c r="F158" s="90">
        <v>-61.300097999999998</v>
      </c>
    </row>
    <row r="159" spans="2:6" x14ac:dyDescent="0.25">
      <c r="B159" s="90">
        <v>11250000000</v>
      </c>
      <c r="C159" s="90">
        <v>-41.143349000000001</v>
      </c>
      <c r="E159" s="90">
        <v>11250000000</v>
      </c>
      <c r="F159" s="90">
        <v>-61.150886999999997</v>
      </c>
    </row>
    <row r="160" spans="2:6" x14ac:dyDescent="0.25">
      <c r="B160" s="90">
        <v>11375000000</v>
      </c>
      <c r="C160" s="90">
        <v>-40.981963999999998</v>
      </c>
      <c r="E160" s="90">
        <v>11375000000</v>
      </c>
      <c r="F160" s="90">
        <v>-60.879269000000001</v>
      </c>
    </row>
    <row r="161" spans="2:6" x14ac:dyDescent="0.25">
      <c r="B161" s="90">
        <v>11500000000</v>
      </c>
      <c r="C161" s="90">
        <v>-40.940711999999998</v>
      </c>
      <c r="E161" s="90">
        <v>11500000000</v>
      </c>
      <c r="F161" s="90">
        <v>-60.699084999999997</v>
      </c>
    </row>
    <row r="162" spans="2:6" x14ac:dyDescent="0.25">
      <c r="B162" s="90">
        <v>11625000000</v>
      </c>
      <c r="C162" s="90">
        <v>-40.799895999999997</v>
      </c>
      <c r="E162" s="90">
        <v>11625000000</v>
      </c>
      <c r="F162" s="90">
        <v>-60.616923999999997</v>
      </c>
    </row>
    <row r="163" spans="2:6" x14ac:dyDescent="0.25">
      <c r="B163" s="90">
        <v>11750000000</v>
      </c>
      <c r="C163" s="90">
        <v>-40.561248999999997</v>
      </c>
      <c r="E163" s="90">
        <v>11750000000</v>
      </c>
      <c r="F163" s="90">
        <v>-60.764941999999998</v>
      </c>
    </row>
    <row r="164" spans="2:6" x14ac:dyDescent="0.25">
      <c r="B164" s="90">
        <v>11875000000</v>
      </c>
      <c r="C164" s="90">
        <v>-40.365592999999997</v>
      </c>
      <c r="E164" s="90">
        <v>11875000000</v>
      </c>
      <c r="F164" s="90">
        <v>-60.973114000000002</v>
      </c>
    </row>
    <row r="165" spans="2:6" x14ac:dyDescent="0.25">
      <c r="B165" s="90">
        <v>12000000000</v>
      </c>
      <c r="C165" s="90">
        <v>-40.290565000000001</v>
      </c>
      <c r="E165" s="90">
        <v>12000000000</v>
      </c>
      <c r="F165" s="90">
        <v>-61.123398000000002</v>
      </c>
    </row>
    <row r="166" spans="2:6" x14ac:dyDescent="0.25">
      <c r="B166" s="90" t="s">
        <v>21</v>
      </c>
      <c r="C166" s="90"/>
      <c r="E166" s="90" t="s">
        <v>21</v>
      </c>
      <c r="F166" s="90"/>
    </row>
    <row r="167" spans="2:6" x14ac:dyDescent="0.25">
      <c r="B167" s="90"/>
      <c r="C167" s="90"/>
      <c r="E167" s="90"/>
      <c r="F167" s="90"/>
    </row>
    <row r="168" spans="2:6" x14ac:dyDescent="0.25">
      <c r="B168" s="90"/>
      <c r="C168" s="90"/>
      <c r="E168" s="90"/>
      <c r="F168" s="90"/>
    </row>
    <row r="169" spans="2:6" x14ac:dyDescent="0.25">
      <c r="B169" s="90" t="s">
        <v>24</v>
      </c>
      <c r="C169" s="90"/>
      <c r="E169" s="90" t="s">
        <v>24</v>
      </c>
      <c r="F169" s="90"/>
    </row>
    <row r="170" spans="2:6" x14ac:dyDescent="0.25">
      <c r="B170" s="90" t="s">
        <v>19</v>
      </c>
      <c r="C170" s="90" t="s">
        <v>270</v>
      </c>
      <c r="E170" s="90" t="s">
        <v>19</v>
      </c>
      <c r="F170" s="90" t="s">
        <v>270</v>
      </c>
    </row>
    <row r="171" spans="2:6" x14ac:dyDescent="0.25">
      <c r="B171" s="90">
        <v>8000000000</v>
      </c>
      <c r="C171" s="90">
        <v>-93.391541000000004</v>
      </c>
      <c r="E171" s="90">
        <v>8000000000</v>
      </c>
      <c r="F171" s="90">
        <v>-56.926796000000003</v>
      </c>
    </row>
    <row r="172" spans="2:6" x14ac:dyDescent="0.25">
      <c r="B172" s="90">
        <v>8083333333.3332996</v>
      </c>
      <c r="C172" s="90">
        <v>-93.461487000000005</v>
      </c>
      <c r="E172" s="90">
        <v>8083333333.3332996</v>
      </c>
      <c r="F172" s="90">
        <v>-57.652279</v>
      </c>
    </row>
    <row r="173" spans="2:6" x14ac:dyDescent="0.25">
      <c r="B173" s="90">
        <v>8166666666.6667004</v>
      </c>
      <c r="C173" s="90">
        <v>-91.901259999999994</v>
      </c>
      <c r="E173" s="90">
        <v>8166666666.6667004</v>
      </c>
      <c r="F173" s="90">
        <v>-58.610638000000002</v>
      </c>
    </row>
    <row r="174" spans="2:6" x14ac:dyDescent="0.25">
      <c r="B174" s="90">
        <v>8250000000</v>
      </c>
      <c r="C174" s="90">
        <v>-90.955582000000007</v>
      </c>
      <c r="E174" s="90">
        <v>8250000000</v>
      </c>
      <c r="F174" s="90">
        <v>-59.322932999999999</v>
      </c>
    </row>
    <row r="175" spans="2:6" x14ac:dyDescent="0.25">
      <c r="B175" s="90">
        <v>8333333333.3332996</v>
      </c>
      <c r="C175" s="90">
        <v>-87.806168</v>
      </c>
      <c r="E175" s="90">
        <v>8333333333.3332996</v>
      </c>
      <c r="F175" s="90">
        <v>-60.131782999999999</v>
      </c>
    </row>
    <row r="176" spans="2:6" x14ac:dyDescent="0.25">
      <c r="B176" s="90">
        <v>8416666666.6667004</v>
      </c>
      <c r="C176" s="90">
        <v>-88.032996999999995</v>
      </c>
      <c r="E176" s="90">
        <v>8416666666.6667004</v>
      </c>
      <c r="F176" s="90">
        <v>-60.382922999999998</v>
      </c>
    </row>
    <row r="177" spans="2:6" x14ac:dyDescent="0.25">
      <c r="B177" s="90">
        <v>8500000000</v>
      </c>
      <c r="C177" s="90">
        <v>-87.037398999999994</v>
      </c>
      <c r="E177" s="90">
        <v>8500000000</v>
      </c>
      <c r="F177" s="90">
        <v>-60.762324999999997</v>
      </c>
    </row>
    <row r="178" spans="2:6" x14ac:dyDescent="0.25">
      <c r="B178" s="90">
        <v>8583333333.3332996</v>
      </c>
      <c r="C178" s="90">
        <v>-85.734558000000007</v>
      </c>
      <c r="E178" s="90">
        <v>8583333333.3332996</v>
      </c>
      <c r="F178" s="90">
        <v>-61.211319000000003</v>
      </c>
    </row>
    <row r="179" spans="2:6" x14ac:dyDescent="0.25">
      <c r="B179" s="90">
        <v>8666666666.6667004</v>
      </c>
      <c r="C179" s="90">
        <v>-84.607787999999999</v>
      </c>
      <c r="E179" s="90">
        <v>8666666666.6667004</v>
      </c>
      <c r="F179" s="90">
        <v>-61.739764999999998</v>
      </c>
    </row>
    <row r="180" spans="2:6" x14ac:dyDescent="0.25">
      <c r="B180" s="90">
        <v>8750000000</v>
      </c>
      <c r="C180" s="90">
        <v>-82.966003000000001</v>
      </c>
      <c r="E180" s="90">
        <v>8750000000</v>
      </c>
      <c r="F180" s="90">
        <v>-62.746448999999998</v>
      </c>
    </row>
    <row r="181" spans="2:6" x14ac:dyDescent="0.25">
      <c r="B181" s="90">
        <v>8833333333.3332996</v>
      </c>
      <c r="C181" s="90">
        <v>-83.126694000000001</v>
      </c>
      <c r="E181" s="90">
        <v>8833333333.3332996</v>
      </c>
      <c r="F181" s="90">
        <v>-62.712116000000002</v>
      </c>
    </row>
    <row r="182" spans="2:6" x14ac:dyDescent="0.25">
      <c r="B182" s="90">
        <v>8916666666.6667004</v>
      </c>
      <c r="C182" s="90">
        <v>-80.658989000000005</v>
      </c>
      <c r="E182" s="90">
        <v>8916666666.6667004</v>
      </c>
      <c r="F182" s="90">
        <v>-63.570045</v>
      </c>
    </row>
    <row r="183" spans="2:6" x14ac:dyDescent="0.25">
      <c r="B183" s="90">
        <v>9000000000</v>
      </c>
      <c r="C183" s="90">
        <v>-80.104293999999996</v>
      </c>
      <c r="E183" s="90">
        <v>9000000000</v>
      </c>
      <c r="F183" s="90">
        <v>-63.899559000000004</v>
      </c>
    </row>
    <row r="184" spans="2:6" x14ac:dyDescent="0.25">
      <c r="B184" s="90">
        <v>9083333333.3332996</v>
      </c>
      <c r="C184" s="90">
        <v>-78.994156000000004</v>
      </c>
      <c r="E184" s="90">
        <v>9083333333.3332996</v>
      </c>
      <c r="F184" s="90">
        <v>-63.996414000000001</v>
      </c>
    </row>
    <row r="185" spans="2:6" x14ac:dyDescent="0.25">
      <c r="B185" s="90">
        <v>9166666666.6667004</v>
      </c>
      <c r="C185" s="90">
        <v>-78.443168999999997</v>
      </c>
      <c r="E185" s="90">
        <v>9166666666.6667004</v>
      </c>
      <c r="F185" s="90">
        <v>-65.481277000000006</v>
      </c>
    </row>
    <row r="186" spans="2:6" x14ac:dyDescent="0.25">
      <c r="B186" s="90">
        <v>9250000000</v>
      </c>
      <c r="C186" s="90">
        <v>-77.902175999999997</v>
      </c>
      <c r="E186" s="90">
        <v>9250000000</v>
      </c>
      <c r="F186" s="90">
        <v>-65.464149000000006</v>
      </c>
    </row>
    <row r="187" spans="2:6" x14ac:dyDescent="0.25">
      <c r="B187" s="90">
        <v>9333333333.3332996</v>
      </c>
      <c r="C187" s="90">
        <v>-77.522757999999996</v>
      </c>
      <c r="E187" s="90">
        <v>9333333333.3332996</v>
      </c>
      <c r="F187" s="90">
        <v>-65.892928999999995</v>
      </c>
    </row>
    <row r="188" spans="2:6" x14ac:dyDescent="0.25">
      <c r="B188" s="90">
        <v>9416666666.6667004</v>
      </c>
      <c r="C188" s="90">
        <v>-76.997269000000003</v>
      </c>
      <c r="E188" s="90">
        <v>9416666666.6667004</v>
      </c>
      <c r="F188" s="90">
        <v>-66.119675000000001</v>
      </c>
    </row>
    <row r="189" spans="2:6" x14ac:dyDescent="0.25">
      <c r="B189" s="90">
        <v>9500000000</v>
      </c>
      <c r="C189" s="90">
        <v>-76.626129000000006</v>
      </c>
      <c r="E189" s="90">
        <v>9500000000</v>
      </c>
      <c r="F189" s="90">
        <v>-66.409271000000004</v>
      </c>
    </row>
    <row r="190" spans="2:6" x14ac:dyDescent="0.25">
      <c r="B190" s="90">
        <v>9583333333.3332996</v>
      </c>
      <c r="C190" s="90">
        <v>-76.296074000000004</v>
      </c>
      <c r="E190" s="90">
        <v>9583333333.3332996</v>
      </c>
      <c r="F190" s="90">
        <v>-67.442993000000001</v>
      </c>
    </row>
    <row r="191" spans="2:6" x14ac:dyDescent="0.25">
      <c r="B191" s="90">
        <v>9666666666.6667004</v>
      </c>
      <c r="C191" s="90">
        <v>-76.065865000000002</v>
      </c>
      <c r="E191" s="90">
        <v>9666666666.6667004</v>
      </c>
      <c r="F191" s="90">
        <v>-68.757980000000003</v>
      </c>
    </row>
    <row r="192" spans="2:6" x14ac:dyDescent="0.25">
      <c r="B192" s="90">
        <v>9750000000</v>
      </c>
      <c r="C192" s="90">
        <v>-75.825485</v>
      </c>
      <c r="E192" s="90">
        <v>9750000000</v>
      </c>
      <c r="F192" s="90">
        <v>-70.004799000000006</v>
      </c>
    </row>
    <row r="193" spans="2:6" x14ac:dyDescent="0.25">
      <c r="B193" s="90">
        <v>9833333333.3332996</v>
      </c>
      <c r="C193" s="90">
        <v>-75.813643999999996</v>
      </c>
      <c r="E193" s="90">
        <v>9833333333.3332996</v>
      </c>
      <c r="F193" s="90">
        <v>-69.581374999999994</v>
      </c>
    </row>
    <row r="194" spans="2:6" x14ac:dyDescent="0.25">
      <c r="B194" s="90">
        <v>9916666666.6667004</v>
      </c>
      <c r="C194" s="90">
        <v>-75.397132999999997</v>
      </c>
      <c r="E194" s="90">
        <v>9916666666.6667004</v>
      </c>
      <c r="F194" s="90">
        <v>-70.626983999999993</v>
      </c>
    </row>
    <row r="195" spans="2:6" x14ac:dyDescent="0.25">
      <c r="B195" s="90">
        <v>10000000000</v>
      </c>
      <c r="C195" s="90">
        <v>-75.500388999999998</v>
      </c>
      <c r="E195" s="90">
        <v>10000000000</v>
      </c>
      <c r="F195" s="90">
        <v>-70.585723999999999</v>
      </c>
    </row>
    <row r="196" spans="2:6" x14ac:dyDescent="0.25">
      <c r="B196" s="90">
        <v>10083333333.333</v>
      </c>
      <c r="C196" s="90">
        <v>-75.070937999999998</v>
      </c>
      <c r="E196" s="90">
        <v>10083333333.333</v>
      </c>
      <c r="F196" s="90">
        <v>-71.462975</v>
      </c>
    </row>
    <row r="197" spans="2:6" x14ac:dyDescent="0.25">
      <c r="B197" s="90">
        <v>10166666666.667</v>
      </c>
      <c r="C197" s="90">
        <v>-75.400268999999994</v>
      </c>
      <c r="E197" s="90">
        <v>10166666666.667</v>
      </c>
      <c r="F197" s="90">
        <v>-72.093795999999998</v>
      </c>
    </row>
    <row r="198" spans="2:6" x14ac:dyDescent="0.25">
      <c r="B198" s="90">
        <v>10250000000</v>
      </c>
      <c r="C198" s="90">
        <v>-75.079262</v>
      </c>
      <c r="E198" s="90">
        <v>10250000000</v>
      </c>
      <c r="F198" s="90">
        <v>-70.127480000000006</v>
      </c>
    </row>
    <row r="199" spans="2:6" x14ac:dyDescent="0.25">
      <c r="B199" s="90">
        <v>10333333333.333</v>
      </c>
      <c r="C199" s="90">
        <v>-75.055428000000006</v>
      </c>
      <c r="E199" s="90">
        <v>10333333333.333</v>
      </c>
      <c r="F199" s="90">
        <v>-71.837340999999995</v>
      </c>
    </row>
    <row r="200" spans="2:6" x14ac:dyDescent="0.25">
      <c r="B200" s="90">
        <v>10416666666.667</v>
      </c>
      <c r="C200" s="90">
        <v>-74.766350000000003</v>
      </c>
      <c r="E200" s="90">
        <v>10416666666.667</v>
      </c>
      <c r="F200" s="90">
        <v>-67.792747000000006</v>
      </c>
    </row>
    <row r="201" spans="2:6" x14ac:dyDescent="0.25">
      <c r="B201" s="90">
        <v>10500000000</v>
      </c>
      <c r="C201" s="90">
        <v>-74.8964</v>
      </c>
      <c r="E201" s="90">
        <v>10500000000</v>
      </c>
      <c r="F201" s="90">
        <v>-68.765677999999994</v>
      </c>
    </row>
    <row r="202" spans="2:6" x14ac:dyDescent="0.25">
      <c r="B202" s="90">
        <v>10583333333.333</v>
      </c>
      <c r="C202" s="90">
        <v>-75.486603000000002</v>
      </c>
      <c r="E202" s="90">
        <v>10583333333.333</v>
      </c>
      <c r="F202" s="90">
        <v>-68.691497999999996</v>
      </c>
    </row>
    <row r="203" spans="2:6" x14ac:dyDescent="0.25">
      <c r="B203" s="90">
        <v>10666666666.667</v>
      </c>
      <c r="C203" s="90">
        <v>-75.645957999999993</v>
      </c>
      <c r="E203" s="90">
        <v>10666666666.667</v>
      </c>
      <c r="F203" s="90">
        <v>-67.591926999999998</v>
      </c>
    </row>
    <row r="204" spans="2:6" x14ac:dyDescent="0.25">
      <c r="B204" s="90">
        <v>10750000000</v>
      </c>
      <c r="C204" s="90">
        <v>-76.289130999999998</v>
      </c>
      <c r="E204" s="90">
        <v>10750000000</v>
      </c>
      <c r="F204" s="90">
        <v>-66.379958999999999</v>
      </c>
    </row>
    <row r="205" spans="2:6" x14ac:dyDescent="0.25">
      <c r="B205" s="90">
        <v>10833333333.333</v>
      </c>
      <c r="C205" s="90">
        <v>-76.181488000000002</v>
      </c>
      <c r="E205" s="90">
        <v>10833333333.333</v>
      </c>
      <c r="F205" s="90">
        <v>-63.681229000000002</v>
      </c>
    </row>
    <row r="206" spans="2:6" x14ac:dyDescent="0.25">
      <c r="B206" s="90">
        <v>10916666666.667</v>
      </c>
      <c r="C206" s="90">
        <v>-76.519324999999995</v>
      </c>
      <c r="E206" s="90">
        <v>10916666666.667</v>
      </c>
      <c r="F206" s="90">
        <v>-62.275424999999998</v>
      </c>
    </row>
    <row r="207" spans="2:6" x14ac:dyDescent="0.25">
      <c r="B207" s="90">
        <v>11000000000</v>
      </c>
      <c r="C207" s="90">
        <v>-76.451271000000006</v>
      </c>
      <c r="E207" s="90">
        <v>11000000000</v>
      </c>
      <c r="F207" s="90">
        <v>-62.915951</v>
      </c>
    </row>
    <row r="208" spans="2:6" x14ac:dyDescent="0.25">
      <c r="B208" s="90">
        <v>11083333333.333</v>
      </c>
      <c r="C208" s="90">
        <v>-76.907944000000001</v>
      </c>
      <c r="E208" s="90">
        <v>11083333333.333</v>
      </c>
      <c r="F208" s="90">
        <v>-60.350754000000002</v>
      </c>
    </row>
    <row r="209" spans="2:6" x14ac:dyDescent="0.25">
      <c r="B209" s="90">
        <v>11166666666.667</v>
      </c>
      <c r="C209" s="90">
        <v>-77.237831</v>
      </c>
      <c r="E209" s="90">
        <v>11166666666.667</v>
      </c>
      <c r="F209" s="90">
        <v>-61.244540999999998</v>
      </c>
    </row>
    <row r="210" spans="2:6" x14ac:dyDescent="0.25">
      <c r="B210" s="90">
        <v>11250000000</v>
      </c>
      <c r="C210" s="90">
        <v>-77.511466999999996</v>
      </c>
      <c r="E210" s="90">
        <v>11250000000</v>
      </c>
      <c r="F210" s="90">
        <v>-59.803122999999999</v>
      </c>
    </row>
    <row r="211" spans="2:6" x14ac:dyDescent="0.25">
      <c r="B211" s="90">
        <v>11333333333.333</v>
      </c>
      <c r="C211" s="90">
        <v>-77.902816999999999</v>
      </c>
      <c r="E211" s="90">
        <v>11333333333.333</v>
      </c>
      <c r="F211" s="90">
        <v>-60.406654000000003</v>
      </c>
    </row>
    <row r="212" spans="2:6" x14ac:dyDescent="0.25">
      <c r="B212" s="90">
        <v>11416666666.667</v>
      </c>
      <c r="C212" s="90">
        <v>-78.201133999999996</v>
      </c>
      <c r="E212" s="90">
        <v>11416666666.667</v>
      </c>
      <c r="F212" s="90">
        <v>-59.953933999999997</v>
      </c>
    </row>
    <row r="213" spans="2:6" x14ac:dyDescent="0.25">
      <c r="B213" s="90">
        <v>11500000000</v>
      </c>
      <c r="C213" s="90">
        <v>-79.232864000000006</v>
      </c>
      <c r="E213" s="90">
        <v>11500000000</v>
      </c>
      <c r="F213" s="90">
        <v>-59.870303999999997</v>
      </c>
    </row>
    <row r="214" spans="2:6" x14ac:dyDescent="0.25">
      <c r="B214" s="90">
        <v>11583333333.333</v>
      </c>
      <c r="C214" s="90">
        <v>-80.391334999999998</v>
      </c>
      <c r="E214" s="90">
        <v>11583333333.333</v>
      </c>
      <c r="F214" s="90">
        <v>-60.100731000000003</v>
      </c>
    </row>
    <row r="215" spans="2:6" x14ac:dyDescent="0.25">
      <c r="B215" s="90">
        <v>11666666666.667</v>
      </c>
      <c r="C215" s="90">
        <v>-80.884231999999997</v>
      </c>
      <c r="E215" s="90">
        <v>11666666666.667</v>
      </c>
      <c r="F215" s="90">
        <v>-60.019779</v>
      </c>
    </row>
    <row r="216" spans="2:6" x14ac:dyDescent="0.25">
      <c r="B216" s="90">
        <v>11750000000</v>
      </c>
      <c r="C216" s="90">
        <v>-81.960196999999994</v>
      </c>
      <c r="E216" s="90">
        <v>11750000000</v>
      </c>
      <c r="F216" s="90">
        <v>-60.597110999999998</v>
      </c>
    </row>
    <row r="217" spans="2:6" x14ac:dyDescent="0.25">
      <c r="B217" s="90">
        <v>11833333333.333</v>
      </c>
      <c r="C217" s="90">
        <v>-81.085716000000005</v>
      </c>
      <c r="E217" s="90">
        <v>11833333333.333</v>
      </c>
      <c r="F217" s="90">
        <v>-60.505488999999997</v>
      </c>
    </row>
    <row r="218" spans="2:6" x14ac:dyDescent="0.25">
      <c r="B218" s="90">
        <v>11916666666.667</v>
      </c>
      <c r="C218" s="90">
        <v>-81.870643999999999</v>
      </c>
      <c r="E218" s="90">
        <v>11916666666.667</v>
      </c>
      <c r="F218" s="90">
        <v>-61.113407000000002</v>
      </c>
    </row>
    <row r="219" spans="2:6" x14ac:dyDescent="0.25">
      <c r="B219" s="90">
        <v>12000000000</v>
      </c>
      <c r="C219" s="90">
        <v>-81.30677</v>
      </c>
      <c r="E219" s="90">
        <v>12000000000</v>
      </c>
      <c r="F219" s="90">
        <v>-60.768818000000003</v>
      </c>
    </row>
    <row r="220" spans="2:6" x14ac:dyDescent="0.25">
      <c r="B220" s="90" t="s">
        <v>21</v>
      </c>
      <c r="C220" s="90"/>
      <c r="E220" s="90" t="s">
        <v>21</v>
      </c>
      <c r="F220" s="90"/>
    </row>
    <row r="221" spans="2:6" x14ac:dyDescent="0.25">
      <c r="B221" s="90"/>
      <c r="C221" s="90"/>
      <c r="E221" s="90"/>
      <c r="F221" s="90"/>
    </row>
    <row r="222" spans="2:6" x14ac:dyDescent="0.25">
      <c r="B222" s="90"/>
      <c r="C222" s="90"/>
      <c r="E222" s="90"/>
      <c r="F222" s="90"/>
    </row>
    <row r="223" spans="2:6" x14ac:dyDescent="0.25">
      <c r="B223" s="90" t="s">
        <v>25</v>
      </c>
      <c r="C223" s="90"/>
      <c r="E223" s="90" t="s">
        <v>25</v>
      </c>
      <c r="F223" s="90"/>
    </row>
    <row r="224" spans="2:6" x14ac:dyDescent="0.25">
      <c r="B224" s="90" t="s">
        <v>19</v>
      </c>
      <c r="C224" s="90" t="s">
        <v>280</v>
      </c>
      <c r="E224" s="90" t="s">
        <v>19</v>
      </c>
      <c r="F224" s="90" t="s">
        <v>280</v>
      </c>
    </row>
    <row r="225" spans="2:6" x14ac:dyDescent="0.25">
      <c r="B225" s="90">
        <v>10000000000</v>
      </c>
      <c r="C225" s="90">
        <v>-50.967503000000001</v>
      </c>
      <c r="E225" s="90">
        <v>10000000000</v>
      </c>
      <c r="F225" s="90">
        <v>-72.841239999999999</v>
      </c>
    </row>
    <row r="226" spans="2:6" x14ac:dyDescent="0.25">
      <c r="B226" s="90">
        <v>10041666666.667</v>
      </c>
      <c r="C226" s="90">
        <v>-49.667968999999999</v>
      </c>
      <c r="E226" s="90">
        <v>10041666666.667</v>
      </c>
      <c r="F226" s="90">
        <v>-71.799949999999995</v>
      </c>
    </row>
    <row r="227" spans="2:6" x14ac:dyDescent="0.25">
      <c r="B227" s="90">
        <v>10083333333.333</v>
      </c>
      <c r="C227" s="90">
        <v>-49.314430000000002</v>
      </c>
      <c r="E227" s="90">
        <v>10083333333.333</v>
      </c>
      <c r="F227" s="90">
        <v>-70.699264999999997</v>
      </c>
    </row>
    <row r="228" spans="2:6" x14ac:dyDescent="0.25">
      <c r="B228" s="90">
        <v>10125000000</v>
      </c>
      <c r="C228" s="90">
        <v>-51.602814000000002</v>
      </c>
      <c r="E228" s="90">
        <v>10125000000</v>
      </c>
      <c r="F228" s="90">
        <v>-73.511855999999995</v>
      </c>
    </row>
    <row r="229" spans="2:6" x14ac:dyDescent="0.25">
      <c r="B229" s="90">
        <v>10166666666.667</v>
      </c>
      <c r="C229" s="90">
        <v>-50.874538000000001</v>
      </c>
      <c r="E229" s="90">
        <v>10166666666.667</v>
      </c>
      <c r="F229" s="90">
        <v>-72.027298000000002</v>
      </c>
    </row>
    <row r="230" spans="2:6" x14ac:dyDescent="0.25">
      <c r="B230" s="90">
        <v>10208333333.333</v>
      </c>
      <c r="C230" s="90">
        <v>-50.230376999999997</v>
      </c>
      <c r="E230" s="90">
        <v>10208333333.333</v>
      </c>
      <c r="F230" s="90">
        <v>-71.746986000000007</v>
      </c>
    </row>
    <row r="231" spans="2:6" x14ac:dyDescent="0.25">
      <c r="B231" s="90">
        <v>10250000000</v>
      </c>
      <c r="C231" s="90">
        <v>-50.784126000000001</v>
      </c>
      <c r="E231" s="90">
        <v>10250000000</v>
      </c>
      <c r="F231" s="90">
        <v>-71.911034000000001</v>
      </c>
    </row>
    <row r="232" spans="2:6" x14ac:dyDescent="0.25">
      <c r="B232" s="90">
        <v>10291666666.667</v>
      </c>
      <c r="C232" s="90">
        <v>-50.934570000000001</v>
      </c>
      <c r="E232" s="90">
        <v>10291666666.667</v>
      </c>
      <c r="F232" s="90">
        <v>-71.340468999999999</v>
      </c>
    </row>
    <row r="233" spans="2:6" x14ac:dyDescent="0.25">
      <c r="B233" s="90">
        <v>10333333333.333</v>
      </c>
      <c r="C233" s="90">
        <v>-51.188369999999999</v>
      </c>
      <c r="E233" s="90">
        <v>10333333333.333</v>
      </c>
      <c r="F233" s="90">
        <v>-71.824554000000006</v>
      </c>
    </row>
    <row r="234" spans="2:6" x14ac:dyDescent="0.25">
      <c r="B234" s="90">
        <v>10375000000</v>
      </c>
      <c r="C234" s="90">
        <v>-49.820129000000001</v>
      </c>
      <c r="E234" s="90">
        <v>10375000000</v>
      </c>
      <c r="F234" s="90">
        <v>-69.848381000000003</v>
      </c>
    </row>
    <row r="235" spans="2:6" x14ac:dyDescent="0.25">
      <c r="B235" s="90">
        <v>10416666666.667</v>
      </c>
      <c r="C235" s="90">
        <v>-50.600783999999997</v>
      </c>
      <c r="E235" s="90">
        <v>10416666666.667</v>
      </c>
      <c r="F235" s="90">
        <v>-70.525931999999997</v>
      </c>
    </row>
    <row r="236" spans="2:6" x14ac:dyDescent="0.25">
      <c r="B236" s="90">
        <v>10458333333.333</v>
      </c>
      <c r="C236" s="90">
        <v>-50.543007000000003</v>
      </c>
      <c r="E236" s="90">
        <v>10458333333.333</v>
      </c>
      <c r="F236" s="90">
        <v>-70.401000999999994</v>
      </c>
    </row>
    <row r="237" spans="2:6" x14ac:dyDescent="0.25">
      <c r="B237" s="90">
        <v>10500000000</v>
      </c>
      <c r="C237" s="90">
        <v>-50.329357000000002</v>
      </c>
      <c r="E237" s="90">
        <v>10500000000</v>
      </c>
      <c r="F237" s="90">
        <v>-70.589134000000001</v>
      </c>
    </row>
    <row r="238" spans="2:6" x14ac:dyDescent="0.25">
      <c r="B238" s="90">
        <v>10541666666.667</v>
      </c>
      <c r="C238" s="90">
        <v>-49.931407999999998</v>
      </c>
      <c r="E238" s="90">
        <v>10541666666.667</v>
      </c>
      <c r="F238" s="90">
        <v>-70.580696000000003</v>
      </c>
    </row>
    <row r="239" spans="2:6" x14ac:dyDescent="0.25">
      <c r="B239" s="90">
        <v>10583333333.333</v>
      </c>
      <c r="C239" s="90">
        <v>-50.872528000000003</v>
      </c>
      <c r="E239" s="90">
        <v>10583333333.333</v>
      </c>
      <c r="F239" s="90">
        <v>-70.910178999999999</v>
      </c>
    </row>
    <row r="240" spans="2:6" x14ac:dyDescent="0.25">
      <c r="B240" s="90">
        <v>10625000000</v>
      </c>
      <c r="C240" s="90">
        <v>-52.198345000000003</v>
      </c>
      <c r="E240" s="90">
        <v>10625000000</v>
      </c>
      <c r="F240" s="90">
        <v>-72.559464000000006</v>
      </c>
    </row>
    <row r="241" spans="2:6" x14ac:dyDescent="0.25">
      <c r="B241" s="90">
        <v>10666666666.667</v>
      </c>
      <c r="C241" s="90">
        <v>-49.798915999999998</v>
      </c>
      <c r="E241" s="90">
        <v>10666666666.667</v>
      </c>
      <c r="F241" s="90">
        <v>-70.250549000000007</v>
      </c>
    </row>
    <row r="242" spans="2:6" x14ac:dyDescent="0.25">
      <c r="B242" s="90">
        <v>10708333333.333</v>
      </c>
      <c r="C242" s="90">
        <v>-51.134922000000003</v>
      </c>
      <c r="E242" s="90">
        <v>10708333333.333</v>
      </c>
      <c r="F242" s="90">
        <v>-71.722565000000003</v>
      </c>
    </row>
    <row r="243" spans="2:6" x14ac:dyDescent="0.25">
      <c r="B243" s="90">
        <v>10750000000</v>
      </c>
      <c r="C243" s="90">
        <v>-51.332568999999999</v>
      </c>
      <c r="E243" s="90">
        <v>10750000000</v>
      </c>
      <c r="F243" s="90">
        <v>-71.255341000000001</v>
      </c>
    </row>
    <row r="244" spans="2:6" x14ac:dyDescent="0.25">
      <c r="B244" s="90">
        <v>10791666666.667</v>
      </c>
      <c r="C244" s="90">
        <v>-51.700660999999997</v>
      </c>
      <c r="E244" s="90">
        <v>10791666666.667</v>
      </c>
      <c r="F244" s="90">
        <v>-71.150184999999993</v>
      </c>
    </row>
    <row r="245" spans="2:6" x14ac:dyDescent="0.25">
      <c r="B245" s="90">
        <v>10833333333.333</v>
      </c>
      <c r="C245" s="90">
        <v>-50.121322999999997</v>
      </c>
      <c r="E245" s="90">
        <v>10833333333.333</v>
      </c>
      <c r="F245" s="90">
        <v>-69.536841999999993</v>
      </c>
    </row>
    <row r="246" spans="2:6" x14ac:dyDescent="0.25">
      <c r="B246" s="90">
        <v>10875000000</v>
      </c>
      <c r="C246" s="90">
        <v>-50.470184000000003</v>
      </c>
      <c r="E246" s="90">
        <v>10875000000</v>
      </c>
      <c r="F246" s="90">
        <v>-69.589950999999999</v>
      </c>
    </row>
    <row r="247" spans="2:6" x14ac:dyDescent="0.25">
      <c r="B247" s="90">
        <v>10916666666.667</v>
      </c>
      <c r="C247" s="90">
        <v>-52.638919999999999</v>
      </c>
      <c r="E247" s="90">
        <v>10916666666.667</v>
      </c>
      <c r="F247" s="90">
        <v>-70.717140000000001</v>
      </c>
    </row>
    <row r="248" spans="2:6" x14ac:dyDescent="0.25">
      <c r="B248" s="90">
        <v>10958333333.333</v>
      </c>
      <c r="C248" s="90">
        <v>-51.044922</v>
      </c>
      <c r="E248" s="90">
        <v>10958333333.333</v>
      </c>
      <c r="F248" s="90">
        <v>-69.239311000000001</v>
      </c>
    </row>
    <row r="249" spans="2:6" x14ac:dyDescent="0.25">
      <c r="B249" s="90">
        <v>11000000000</v>
      </c>
      <c r="C249" s="90">
        <v>-50.974155000000003</v>
      </c>
      <c r="E249" s="90">
        <v>11000000000</v>
      </c>
      <c r="F249" s="90">
        <v>-68.753844999999998</v>
      </c>
    </row>
    <row r="250" spans="2:6" x14ac:dyDescent="0.25">
      <c r="B250" s="90">
        <v>11041666666.667</v>
      </c>
      <c r="C250" s="90">
        <v>-50.839680000000001</v>
      </c>
      <c r="E250" s="90">
        <v>11041666666.667</v>
      </c>
      <c r="F250" s="90">
        <v>-68.266425999999996</v>
      </c>
    </row>
    <row r="251" spans="2:6" x14ac:dyDescent="0.25">
      <c r="B251" s="90">
        <v>11083333333.333</v>
      </c>
      <c r="C251" s="90">
        <v>-52.640788999999998</v>
      </c>
      <c r="E251" s="90">
        <v>11083333333.333</v>
      </c>
      <c r="F251" s="90">
        <v>-69.863906999999998</v>
      </c>
    </row>
    <row r="252" spans="2:6" x14ac:dyDescent="0.25">
      <c r="B252" s="90">
        <v>11125000000</v>
      </c>
      <c r="C252" s="90">
        <v>-52.210265999999997</v>
      </c>
      <c r="E252" s="90">
        <v>11125000000</v>
      </c>
      <c r="F252" s="90">
        <v>-69.684830000000005</v>
      </c>
    </row>
    <row r="253" spans="2:6" x14ac:dyDescent="0.25">
      <c r="B253" s="90">
        <v>11166666666.667</v>
      </c>
      <c r="C253" s="90">
        <v>-51.274920999999999</v>
      </c>
      <c r="E253" s="90">
        <v>11166666666.667</v>
      </c>
      <c r="F253" s="90">
        <v>-68.987801000000005</v>
      </c>
    </row>
    <row r="254" spans="2:6" x14ac:dyDescent="0.25">
      <c r="B254" s="90">
        <v>11208333333.333</v>
      </c>
      <c r="C254" s="90">
        <v>-51.982295999999998</v>
      </c>
      <c r="E254" s="90">
        <v>11208333333.333</v>
      </c>
      <c r="F254" s="90">
        <v>-69.901184000000001</v>
      </c>
    </row>
    <row r="255" spans="2:6" x14ac:dyDescent="0.25">
      <c r="B255" s="90">
        <v>11250000000</v>
      </c>
      <c r="C255" s="90">
        <v>-51.780997999999997</v>
      </c>
      <c r="E255" s="90">
        <v>11250000000</v>
      </c>
      <c r="F255" s="90">
        <v>-69.884688999999995</v>
      </c>
    </row>
    <row r="256" spans="2:6" x14ac:dyDescent="0.25">
      <c r="B256" s="90">
        <v>11291666666.667</v>
      </c>
      <c r="C256" s="90">
        <v>-52.112591000000002</v>
      </c>
      <c r="E256" s="90">
        <v>11291666666.667</v>
      </c>
      <c r="F256" s="90">
        <v>-70.239852999999997</v>
      </c>
    </row>
    <row r="257" spans="2:6" x14ac:dyDescent="0.25">
      <c r="B257" s="90">
        <v>11333333333.333</v>
      </c>
      <c r="C257" s="90">
        <v>-50.523552000000002</v>
      </c>
      <c r="E257" s="90">
        <v>11333333333.333</v>
      </c>
      <c r="F257" s="90">
        <v>-69.178855999999996</v>
      </c>
    </row>
    <row r="258" spans="2:6" x14ac:dyDescent="0.25">
      <c r="B258" s="90">
        <v>11375000000</v>
      </c>
      <c r="C258" s="90">
        <v>-51.401133999999999</v>
      </c>
      <c r="E258" s="90">
        <v>11375000000</v>
      </c>
      <c r="F258" s="90">
        <v>-70.474716000000001</v>
      </c>
    </row>
    <row r="259" spans="2:6" x14ac:dyDescent="0.25">
      <c r="B259" s="90">
        <v>11416666666.667</v>
      </c>
      <c r="C259" s="90">
        <v>-51.646377999999999</v>
      </c>
      <c r="E259" s="90">
        <v>11416666666.667</v>
      </c>
      <c r="F259" s="90">
        <v>-70.470657000000003</v>
      </c>
    </row>
    <row r="260" spans="2:6" x14ac:dyDescent="0.25">
      <c r="B260" s="90">
        <v>11458333333.333</v>
      </c>
      <c r="C260" s="90">
        <v>-50.371898999999999</v>
      </c>
      <c r="E260" s="90">
        <v>11458333333.333</v>
      </c>
      <c r="F260" s="90">
        <v>-69.617125999999999</v>
      </c>
    </row>
    <row r="261" spans="2:6" x14ac:dyDescent="0.25">
      <c r="B261" s="90">
        <v>11500000000</v>
      </c>
      <c r="C261" s="90">
        <v>-50.917934000000002</v>
      </c>
      <c r="E261" s="90">
        <v>11500000000</v>
      </c>
      <c r="F261" s="90">
        <v>-69.470946999999995</v>
      </c>
    </row>
    <row r="262" spans="2:6" x14ac:dyDescent="0.25">
      <c r="B262" s="90">
        <v>11541666666.667</v>
      </c>
      <c r="C262" s="90">
        <v>-51.373707000000003</v>
      </c>
      <c r="E262" s="90">
        <v>11541666666.667</v>
      </c>
      <c r="F262" s="90">
        <v>-69.211410999999998</v>
      </c>
    </row>
    <row r="263" spans="2:6" x14ac:dyDescent="0.25">
      <c r="B263" s="90">
        <v>11583333333.333</v>
      </c>
      <c r="C263" s="90">
        <v>-52.544578999999999</v>
      </c>
      <c r="E263" s="90">
        <v>11583333333.333</v>
      </c>
      <c r="F263" s="90">
        <v>-70.627785000000003</v>
      </c>
    </row>
    <row r="264" spans="2:6" x14ac:dyDescent="0.25">
      <c r="B264" s="90">
        <v>11625000000</v>
      </c>
      <c r="C264" s="90">
        <v>-50.838028000000001</v>
      </c>
      <c r="E264" s="90">
        <v>11625000000</v>
      </c>
      <c r="F264" s="90">
        <v>-68.922218000000001</v>
      </c>
    </row>
    <row r="265" spans="2:6" x14ac:dyDescent="0.25">
      <c r="B265" s="90">
        <v>11666666666.667</v>
      </c>
      <c r="C265" s="90">
        <v>-50.865746000000001</v>
      </c>
      <c r="E265" s="90">
        <v>11666666666.667</v>
      </c>
      <c r="F265" s="90">
        <v>-69.312492000000006</v>
      </c>
    </row>
    <row r="266" spans="2:6" x14ac:dyDescent="0.25">
      <c r="B266" s="90">
        <v>11708333333.333</v>
      </c>
      <c r="C266" s="90">
        <v>-51.760303</v>
      </c>
      <c r="E266" s="90">
        <v>11708333333.333</v>
      </c>
      <c r="F266" s="90">
        <v>-69.979073</v>
      </c>
    </row>
    <row r="267" spans="2:6" x14ac:dyDescent="0.25">
      <c r="B267" s="90">
        <v>11750000000</v>
      </c>
      <c r="C267" s="90">
        <v>-51.48856</v>
      </c>
      <c r="E267" s="90">
        <v>11750000000</v>
      </c>
      <c r="F267" s="90">
        <v>-69.890349999999998</v>
      </c>
    </row>
    <row r="268" spans="2:6" x14ac:dyDescent="0.25">
      <c r="B268" s="90">
        <v>11791666666.667</v>
      </c>
      <c r="C268" s="90">
        <v>-50.676537000000003</v>
      </c>
      <c r="E268" s="90">
        <v>11791666666.667</v>
      </c>
      <c r="F268" s="90">
        <v>-69.442718999999997</v>
      </c>
    </row>
    <row r="269" spans="2:6" x14ac:dyDescent="0.25">
      <c r="B269" s="90">
        <v>11833333333.333</v>
      </c>
      <c r="C269" s="90">
        <v>-50.400100999999999</v>
      </c>
      <c r="E269" s="90">
        <v>11833333333.333</v>
      </c>
      <c r="F269" s="90">
        <v>-69.749358999999998</v>
      </c>
    </row>
    <row r="270" spans="2:6" x14ac:dyDescent="0.25">
      <c r="B270" s="90">
        <v>11875000000</v>
      </c>
      <c r="C270" s="90">
        <v>-52.241458999999999</v>
      </c>
      <c r="E270" s="90">
        <v>11875000000</v>
      </c>
      <c r="F270" s="90">
        <v>-71.745987</v>
      </c>
    </row>
    <row r="271" spans="2:6" x14ac:dyDescent="0.25">
      <c r="B271" s="90">
        <v>11916666666.667</v>
      </c>
      <c r="C271" s="90">
        <v>-51.087752999999999</v>
      </c>
      <c r="E271" s="90">
        <v>11916666666.667</v>
      </c>
      <c r="F271" s="90">
        <v>-70.296242000000007</v>
      </c>
    </row>
    <row r="272" spans="2:6" x14ac:dyDescent="0.25">
      <c r="B272" s="90">
        <v>11958333333.333</v>
      </c>
      <c r="C272" s="90">
        <v>-49.563625000000002</v>
      </c>
      <c r="E272" s="90">
        <v>11958333333.333</v>
      </c>
      <c r="F272" s="90">
        <v>-69.864333999999999</v>
      </c>
    </row>
    <row r="273" spans="2:6" x14ac:dyDescent="0.25">
      <c r="B273" s="90">
        <v>12000000000</v>
      </c>
      <c r="C273" s="90">
        <v>-50.376530000000002</v>
      </c>
      <c r="E273" s="90">
        <v>12000000000</v>
      </c>
      <c r="F273" s="90">
        <v>-70.159041999999999</v>
      </c>
    </row>
    <row r="274" spans="2:6" x14ac:dyDescent="0.25">
      <c r="B274" s="90" t="s">
        <v>21</v>
      </c>
      <c r="C274" s="90"/>
      <c r="E274" s="90" t="s">
        <v>21</v>
      </c>
      <c r="F274" s="90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74"/>
  <sheetViews>
    <sheetView workbookViewId="0">
      <selection activeCell="E1" sqref="E1:F274"/>
    </sheetView>
  </sheetViews>
  <sheetFormatPr defaultRowHeight="15" x14ac:dyDescent="0.25"/>
  <cols>
    <col min="1" max="1" width="18.7109375" style="40" customWidth="1"/>
    <col min="4" max="4" width="18.71093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140625" style="47" bestFit="1" customWidth="1"/>
    <col min="23" max="23" width="2" style="26" customWidth="1"/>
  </cols>
  <sheetData>
    <row r="1" spans="1:22" x14ac:dyDescent="0.25">
      <c r="B1" s="90" t="s">
        <v>95</v>
      </c>
      <c r="C1" s="90"/>
      <c r="E1" s="90" t="s">
        <v>95</v>
      </c>
      <c r="F1" s="90"/>
      <c r="H1" s="27" t="s">
        <v>169</v>
      </c>
      <c r="I1" s="27" t="s">
        <v>3</v>
      </c>
      <c r="J1" s="27" t="s">
        <v>4</v>
      </c>
      <c r="L1" s="27" t="s">
        <v>169</v>
      </c>
      <c r="M1" s="27" t="s">
        <v>5</v>
      </c>
      <c r="N1" s="27" t="s">
        <v>6</v>
      </c>
      <c r="P1" s="27" t="s">
        <v>169</v>
      </c>
      <c r="Q1" s="47" t="s">
        <v>7</v>
      </c>
      <c r="R1" s="47" t="s">
        <v>8</v>
      </c>
      <c r="S1" s="38"/>
      <c r="T1" s="27" t="s">
        <v>169</v>
      </c>
      <c r="U1" s="47" t="s">
        <v>9</v>
      </c>
      <c r="V1" s="47" t="s">
        <v>10</v>
      </c>
    </row>
    <row r="2" spans="1:22" x14ac:dyDescent="0.25">
      <c r="A2" s="50" t="s">
        <v>197</v>
      </c>
      <c r="B2" s="90" t="s">
        <v>257</v>
      </c>
      <c r="C2" s="90" t="s">
        <v>275</v>
      </c>
      <c r="D2" s="50" t="s">
        <v>198</v>
      </c>
      <c r="E2" s="90" t="s">
        <v>257</v>
      </c>
      <c r="F2" s="90" t="s">
        <v>275</v>
      </c>
      <c r="H2" s="48"/>
      <c r="P2" s="48"/>
      <c r="S2" s="38"/>
      <c r="T2" s="48"/>
    </row>
    <row r="3" spans="1:22" x14ac:dyDescent="0.25">
      <c r="B3" s="90" t="s">
        <v>215</v>
      </c>
      <c r="C3" s="90" t="s">
        <v>312</v>
      </c>
      <c r="E3" s="90" t="s">
        <v>215</v>
      </c>
      <c r="F3" s="90" t="s">
        <v>312</v>
      </c>
      <c r="H3" s="27">
        <f t="shared" ref="H3:H34" si="0">B63/1000000000</f>
        <v>4</v>
      </c>
      <c r="I3" s="27">
        <f t="shared" ref="I3:I34" si="1">C63</f>
        <v>-59.347743999999999</v>
      </c>
      <c r="J3" s="27">
        <f t="shared" ref="J3:J34" si="2">F63</f>
        <v>-42.242621999999997</v>
      </c>
      <c r="L3" s="27">
        <f t="shared" ref="L3:L34" si="3">B117/1000000000</f>
        <v>6</v>
      </c>
      <c r="M3" s="27">
        <f t="shared" ref="M3:M34" si="4">C117</f>
        <v>-63.221043000000002</v>
      </c>
      <c r="N3" s="27">
        <f t="shared" ref="N3:N34" si="5">F117</f>
        <v>-75.649039999999999</v>
      </c>
      <c r="P3" s="47">
        <f t="shared" ref="P3:P34" si="6">B171/1000000000</f>
        <v>8</v>
      </c>
      <c r="Q3" s="27">
        <f t="shared" ref="Q3:Q34" si="7">C171</f>
        <v>-70.382637000000003</v>
      </c>
      <c r="R3" s="27">
        <f t="shared" ref="R3:R34" si="8">F171</f>
        <v>-52.200629999999997</v>
      </c>
      <c r="S3" s="38"/>
      <c r="T3" s="27">
        <f t="shared" ref="T3:T34" si="9">B225/1000000000</f>
        <v>10</v>
      </c>
      <c r="U3" s="27">
        <f t="shared" ref="U3:U34" si="10">C225</f>
        <v>-57.115658000000003</v>
      </c>
      <c r="V3" s="27">
        <f t="shared" ref="V3:V34" si="11">F225</f>
        <v>-71.185905000000005</v>
      </c>
    </row>
    <row r="4" spans="1:22" x14ac:dyDescent="0.25">
      <c r="B4" s="90" t="s">
        <v>98</v>
      </c>
      <c r="C4" s="90"/>
      <c r="E4" s="90" t="s">
        <v>98</v>
      </c>
      <c r="F4" s="90"/>
      <c r="H4" s="27">
        <f t="shared" si="0"/>
        <v>4.1666666666666998</v>
      </c>
      <c r="I4" s="27">
        <f t="shared" si="1"/>
        <v>-58.871974999999999</v>
      </c>
      <c r="J4" s="27">
        <f t="shared" si="2"/>
        <v>-42.296546999999997</v>
      </c>
      <c r="L4" s="27">
        <f t="shared" si="3"/>
        <v>6.125</v>
      </c>
      <c r="M4" s="27">
        <f t="shared" si="4"/>
        <v>-63.602139000000001</v>
      </c>
      <c r="N4" s="27">
        <f t="shared" si="5"/>
        <v>-75.109595999999996</v>
      </c>
      <c r="P4" s="47">
        <f t="shared" si="6"/>
        <v>8.0833333333333002</v>
      </c>
      <c r="Q4" s="27">
        <f t="shared" si="7"/>
        <v>-70.065308000000002</v>
      </c>
      <c r="R4" s="27">
        <f t="shared" si="8"/>
        <v>-52.194358999999999</v>
      </c>
      <c r="S4" s="38"/>
      <c r="T4" s="27">
        <f t="shared" si="9"/>
        <v>10.041666666667</v>
      </c>
      <c r="U4" s="27">
        <f t="shared" si="10"/>
        <v>-59.144440000000003</v>
      </c>
      <c r="V4" s="27">
        <f t="shared" si="11"/>
        <v>-72.267937000000003</v>
      </c>
    </row>
    <row r="5" spans="1:22" x14ac:dyDescent="0.25">
      <c r="B5" s="90"/>
      <c r="C5" s="90"/>
      <c r="E5" s="90"/>
      <c r="F5" s="90"/>
      <c r="H5" s="27">
        <f t="shared" si="0"/>
        <v>4.3333333333332993</v>
      </c>
      <c r="I5" s="27">
        <f t="shared" si="1"/>
        <v>-58.632286000000001</v>
      </c>
      <c r="J5" s="27">
        <f t="shared" si="2"/>
        <v>-42.180965</v>
      </c>
      <c r="L5" s="27">
        <f t="shared" si="3"/>
        <v>6.25</v>
      </c>
      <c r="M5" s="27">
        <f t="shared" si="4"/>
        <v>-63.734146000000003</v>
      </c>
      <c r="N5" s="27">
        <f t="shared" si="5"/>
        <v>-74.625388999999998</v>
      </c>
      <c r="P5" s="47">
        <f t="shared" si="6"/>
        <v>8.1666666666666998</v>
      </c>
      <c r="Q5" s="27">
        <f t="shared" si="7"/>
        <v>-69.987296999999998</v>
      </c>
      <c r="R5" s="27">
        <f t="shared" si="8"/>
        <v>-52.168036999999998</v>
      </c>
      <c r="S5" s="38"/>
      <c r="T5" s="27">
        <f t="shared" si="9"/>
        <v>10.083333333333</v>
      </c>
      <c r="U5" s="27">
        <f t="shared" si="10"/>
        <v>-57.528446000000002</v>
      </c>
      <c r="V5" s="27">
        <f t="shared" si="11"/>
        <v>-71.393326000000002</v>
      </c>
    </row>
    <row r="6" spans="1:22" x14ac:dyDescent="0.25">
      <c r="B6" s="90"/>
      <c r="C6" s="90"/>
      <c r="E6" s="90"/>
      <c r="F6" s="90"/>
      <c r="H6" s="27">
        <f t="shared" si="0"/>
        <v>4.5</v>
      </c>
      <c r="I6" s="27">
        <f t="shared" si="1"/>
        <v>-58.485534999999999</v>
      </c>
      <c r="J6" s="27">
        <f t="shared" si="2"/>
        <v>-42.037562999999999</v>
      </c>
      <c r="L6" s="27">
        <f t="shared" si="3"/>
        <v>6.375</v>
      </c>
      <c r="M6" s="27">
        <f t="shared" si="4"/>
        <v>-63.985317000000002</v>
      </c>
      <c r="N6" s="27">
        <f t="shared" si="5"/>
        <v>-74.307198</v>
      </c>
      <c r="P6" s="47">
        <f t="shared" si="6"/>
        <v>8.25</v>
      </c>
      <c r="Q6" s="27">
        <f t="shared" si="7"/>
        <v>-69.985061999999999</v>
      </c>
      <c r="R6" s="27">
        <f t="shared" si="8"/>
        <v>-52.079487</v>
      </c>
      <c r="S6" s="38"/>
      <c r="T6" s="27">
        <f t="shared" si="9"/>
        <v>10.125</v>
      </c>
      <c r="U6" s="27">
        <f t="shared" si="10"/>
        <v>-57.892398999999997</v>
      </c>
      <c r="V6" s="27">
        <f t="shared" si="11"/>
        <v>-72.114142999999999</v>
      </c>
    </row>
    <row r="7" spans="1:22" x14ac:dyDescent="0.25">
      <c r="B7" s="90" t="s">
        <v>18</v>
      </c>
      <c r="C7" s="90"/>
      <c r="E7" s="90" t="s">
        <v>18</v>
      </c>
      <c r="F7" s="90"/>
      <c r="H7" s="27">
        <f t="shared" si="0"/>
        <v>4.6666666666667007</v>
      </c>
      <c r="I7" s="27">
        <f t="shared" si="1"/>
        <v>-58.242161000000003</v>
      </c>
      <c r="J7" s="27">
        <f t="shared" si="2"/>
        <v>-41.707419999999999</v>
      </c>
      <c r="L7" s="27">
        <f t="shared" si="3"/>
        <v>6.5</v>
      </c>
      <c r="M7" s="27">
        <f t="shared" si="4"/>
        <v>-64.254981999999998</v>
      </c>
      <c r="N7" s="27">
        <f t="shared" si="5"/>
        <v>-74.063903999999994</v>
      </c>
      <c r="P7" s="47">
        <f t="shared" si="6"/>
        <v>8.3333333333333002</v>
      </c>
      <c r="Q7" s="27">
        <f t="shared" si="7"/>
        <v>-70.640120999999994</v>
      </c>
      <c r="R7" s="27">
        <f t="shared" si="8"/>
        <v>-52.158627000000003</v>
      </c>
      <c r="S7" s="38"/>
      <c r="T7" s="27">
        <f t="shared" si="9"/>
        <v>10.166666666667</v>
      </c>
      <c r="U7" s="27">
        <f t="shared" si="10"/>
        <v>-58.006638000000002</v>
      </c>
      <c r="V7" s="27">
        <f t="shared" si="11"/>
        <v>-71.678909000000004</v>
      </c>
    </row>
    <row r="8" spans="1:22" x14ac:dyDescent="0.25">
      <c r="B8" s="90" t="s">
        <v>19</v>
      </c>
      <c r="C8" s="90" t="s">
        <v>259</v>
      </c>
      <c r="E8" s="90" t="s">
        <v>19</v>
      </c>
      <c r="F8" s="90" t="s">
        <v>259</v>
      </c>
      <c r="H8" s="27">
        <f t="shared" si="0"/>
        <v>4.8333333333332993</v>
      </c>
      <c r="I8" s="27">
        <f t="shared" si="1"/>
        <v>-57.684460000000001</v>
      </c>
      <c r="J8" s="27">
        <f t="shared" si="2"/>
        <v>-41.355206000000003</v>
      </c>
      <c r="L8" s="27">
        <f t="shared" si="3"/>
        <v>6.625</v>
      </c>
      <c r="M8" s="27">
        <f t="shared" si="4"/>
        <v>-64.178223000000003</v>
      </c>
      <c r="N8" s="27">
        <f t="shared" si="5"/>
        <v>-73.907348999999996</v>
      </c>
      <c r="P8" s="47">
        <f t="shared" si="6"/>
        <v>8.4166666666666998</v>
      </c>
      <c r="Q8" s="27">
        <f t="shared" si="7"/>
        <v>-71.029221000000007</v>
      </c>
      <c r="R8" s="27">
        <f t="shared" si="8"/>
        <v>-52.182586999999998</v>
      </c>
      <c r="S8" s="38"/>
      <c r="T8" s="27">
        <f t="shared" si="9"/>
        <v>10.208333333333</v>
      </c>
      <c r="U8" s="27">
        <f t="shared" si="10"/>
        <v>-57.785502999999999</v>
      </c>
      <c r="V8" s="27">
        <f t="shared" si="11"/>
        <v>-70.910033999999996</v>
      </c>
    </row>
    <row r="9" spans="1:22" x14ac:dyDescent="0.25">
      <c r="B9" s="90">
        <v>2000000000</v>
      </c>
      <c r="C9" s="90">
        <v>-33.340324000000003</v>
      </c>
      <c r="E9" s="90">
        <v>2000000000</v>
      </c>
      <c r="F9" s="90">
        <v>-57.595562000000001</v>
      </c>
      <c r="H9" s="27">
        <f t="shared" si="0"/>
        <v>5</v>
      </c>
      <c r="I9" s="27">
        <f t="shared" si="1"/>
        <v>-57.578780999999999</v>
      </c>
      <c r="J9" s="27">
        <f t="shared" si="2"/>
        <v>-41.100093999999999</v>
      </c>
      <c r="L9" s="27">
        <f t="shared" si="3"/>
        <v>6.75</v>
      </c>
      <c r="M9" s="27">
        <f t="shared" si="4"/>
        <v>-63.137172999999997</v>
      </c>
      <c r="N9" s="27">
        <f t="shared" si="5"/>
        <v>-73.378722999999994</v>
      </c>
      <c r="P9" s="47">
        <f t="shared" si="6"/>
        <v>8.5</v>
      </c>
      <c r="Q9" s="27">
        <f t="shared" si="7"/>
        <v>-70.956467000000004</v>
      </c>
      <c r="R9" s="27">
        <f t="shared" si="8"/>
        <v>-52.152133999999997</v>
      </c>
      <c r="S9" s="38"/>
      <c r="T9" s="27">
        <f t="shared" si="9"/>
        <v>10.25</v>
      </c>
      <c r="U9" s="27">
        <f t="shared" si="10"/>
        <v>-57.515903000000002</v>
      </c>
      <c r="V9" s="27">
        <f t="shared" si="11"/>
        <v>-72.32029</v>
      </c>
    </row>
    <row r="10" spans="1:22" x14ac:dyDescent="0.25">
      <c r="B10" s="90">
        <v>2208333333.3333001</v>
      </c>
      <c r="C10" s="90">
        <v>-32.893546999999998</v>
      </c>
      <c r="E10" s="90">
        <v>2208333333.3333001</v>
      </c>
      <c r="F10" s="90">
        <v>-59.619723999999998</v>
      </c>
      <c r="H10" s="27">
        <f t="shared" si="0"/>
        <v>5.1666666666667007</v>
      </c>
      <c r="I10" s="27">
        <f t="shared" si="1"/>
        <v>-57.353329000000002</v>
      </c>
      <c r="J10" s="27">
        <f t="shared" si="2"/>
        <v>-40.770888999999997</v>
      </c>
      <c r="L10" s="27">
        <f t="shared" si="3"/>
        <v>6.875</v>
      </c>
      <c r="M10" s="27">
        <f t="shared" si="4"/>
        <v>-62.334473000000003</v>
      </c>
      <c r="N10" s="27">
        <f t="shared" si="5"/>
        <v>-73.233604</v>
      </c>
      <c r="P10" s="47">
        <f t="shared" si="6"/>
        <v>8.5833333333333002</v>
      </c>
      <c r="Q10" s="27">
        <f t="shared" si="7"/>
        <v>-70.612938</v>
      </c>
      <c r="R10" s="27">
        <f t="shared" si="8"/>
        <v>-52.039085</v>
      </c>
      <c r="S10" s="38"/>
      <c r="T10" s="27">
        <f t="shared" si="9"/>
        <v>10.291666666667</v>
      </c>
      <c r="U10" s="27">
        <f t="shared" si="10"/>
        <v>-58.006568999999999</v>
      </c>
      <c r="V10" s="27">
        <f t="shared" si="11"/>
        <v>-71.977012999999999</v>
      </c>
    </row>
    <row r="11" spans="1:22" x14ac:dyDescent="0.25">
      <c r="B11" s="90">
        <v>2416666666.6666999</v>
      </c>
      <c r="C11" s="90">
        <v>-32.594760999999998</v>
      </c>
      <c r="E11" s="90">
        <v>2416666666.6666999</v>
      </c>
      <c r="F11" s="90">
        <v>-63.128169999999997</v>
      </c>
      <c r="H11" s="27">
        <f t="shared" si="0"/>
        <v>5.3333333333332993</v>
      </c>
      <c r="I11" s="27">
        <f t="shared" si="1"/>
        <v>-57.194004</v>
      </c>
      <c r="J11" s="27">
        <f t="shared" si="2"/>
        <v>-40.548293999999999</v>
      </c>
      <c r="L11" s="27">
        <f t="shared" si="3"/>
        <v>7</v>
      </c>
      <c r="M11" s="27">
        <f t="shared" si="4"/>
        <v>-61.558826000000003</v>
      </c>
      <c r="N11" s="27">
        <f t="shared" si="5"/>
        <v>-72.682693</v>
      </c>
      <c r="P11" s="47">
        <f t="shared" si="6"/>
        <v>8.6666666666666998</v>
      </c>
      <c r="Q11" s="27">
        <f t="shared" si="7"/>
        <v>-70.304428000000001</v>
      </c>
      <c r="R11" s="27">
        <f t="shared" si="8"/>
        <v>-51.946944999999999</v>
      </c>
      <c r="S11" s="38"/>
      <c r="T11" s="27">
        <f t="shared" si="9"/>
        <v>10.333333333333</v>
      </c>
      <c r="U11" s="27">
        <f t="shared" si="10"/>
        <v>-59.285026999999999</v>
      </c>
      <c r="V11" s="27">
        <f t="shared" si="11"/>
        <v>-72.174537999999998</v>
      </c>
    </row>
    <row r="12" spans="1:22" x14ac:dyDescent="0.25">
      <c r="B12" s="90">
        <v>2625000000</v>
      </c>
      <c r="C12" s="90">
        <v>-32.574576999999998</v>
      </c>
      <c r="E12" s="90">
        <v>2625000000</v>
      </c>
      <c r="F12" s="90">
        <v>-64.660315999999995</v>
      </c>
      <c r="H12" s="27">
        <f t="shared" si="0"/>
        <v>5.5</v>
      </c>
      <c r="I12" s="27">
        <f t="shared" si="1"/>
        <v>-56.931725</v>
      </c>
      <c r="J12" s="27">
        <f t="shared" si="2"/>
        <v>-40.324066000000002</v>
      </c>
      <c r="L12" s="27">
        <f t="shared" si="3"/>
        <v>7.125</v>
      </c>
      <c r="M12" s="27">
        <f t="shared" si="4"/>
        <v>-61.041030999999997</v>
      </c>
      <c r="N12" s="27">
        <f t="shared" si="5"/>
        <v>-72.497146999999998</v>
      </c>
      <c r="P12" s="47">
        <f t="shared" si="6"/>
        <v>8.75</v>
      </c>
      <c r="Q12" s="27">
        <f t="shared" si="7"/>
        <v>-70.704918000000006</v>
      </c>
      <c r="R12" s="27">
        <f t="shared" si="8"/>
        <v>-51.937569000000003</v>
      </c>
      <c r="S12" s="38"/>
      <c r="T12" s="27">
        <f t="shared" si="9"/>
        <v>10.375</v>
      </c>
      <c r="U12" s="27">
        <f t="shared" si="10"/>
        <v>-58.463886000000002</v>
      </c>
      <c r="V12" s="27">
        <f t="shared" si="11"/>
        <v>-71.350089999999994</v>
      </c>
    </row>
    <row r="13" spans="1:22" x14ac:dyDescent="0.25">
      <c r="B13" s="90">
        <v>2833333333.3333001</v>
      </c>
      <c r="C13" s="90">
        <v>-33.016326999999997</v>
      </c>
      <c r="E13" s="90">
        <v>2833333333.3333001</v>
      </c>
      <c r="F13" s="90">
        <v>-64.035706000000005</v>
      </c>
      <c r="H13" s="27">
        <f t="shared" si="0"/>
        <v>5.6666666666667007</v>
      </c>
      <c r="I13" s="27">
        <f t="shared" si="1"/>
        <v>-56.836342000000002</v>
      </c>
      <c r="J13" s="27">
        <f t="shared" si="2"/>
        <v>-40.065925999999997</v>
      </c>
      <c r="L13" s="27">
        <f t="shared" si="3"/>
        <v>7.25</v>
      </c>
      <c r="M13" s="27">
        <f t="shared" si="4"/>
        <v>-60.777698999999998</v>
      </c>
      <c r="N13" s="27">
        <f t="shared" si="5"/>
        <v>-72.255500999999995</v>
      </c>
      <c r="P13" s="47">
        <f t="shared" si="6"/>
        <v>8.8333333333333002</v>
      </c>
      <c r="Q13" s="27">
        <f t="shared" si="7"/>
        <v>-71.189400000000006</v>
      </c>
      <c r="R13" s="27">
        <f t="shared" si="8"/>
        <v>-52.021286000000003</v>
      </c>
      <c r="S13" s="38"/>
      <c r="T13" s="27">
        <f t="shared" si="9"/>
        <v>10.416666666667</v>
      </c>
      <c r="U13" s="27">
        <f t="shared" si="10"/>
        <v>-58.294272999999997</v>
      </c>
      <c r="V13" s="27">
        <f t="shared" si="11"/>
        <v>-71.924132999999998</v>
      </c>
    </row>
    <row r="14" spans="1:22" x14ac:dyDescent="0.25">
      <c r="B14" s="90">
        <v>3041666666.6666999</v>
      </c>
      <c r="C14" s="90">
        <v>-33.447029000000001</v>
      </c>
      <c r="E14" s="90">
        <v>3041666666.6666999</v>
      </c>
      <c r="F14" s="90">
        <v>-61.092934</v>
      </c>
      <c r="H14" s="27">
        <f t="shared" si="0"/>
        <v>5.8333333333332993</v>
      </c>
      <c r="I14" s="27">
        <f t="shared" si="1"/>
        <v>-56.689014</v>
      </c>
      <c r="J14" s="27">
        <f t="shared" si="2"/>
        <v>-40.059157999999996</v>
      </c>
      <c r="L14" s="27">
        <f t="shared" si="3"/>
        <v>7.375</v>
      </c>
      <c r="M14" s="27">
        <f t="shared" si="4"/>
        <v>-60.814456999999997</v>
      </c>
      <c r="N14" s="27">
        <f t="shared" si="5"/>
        <v>-72.160149000000004</v>
      </c>
      <c r="P14" s="47">
        <f t="shared" si="6"/>
        <v>8.9166666666666998</v>
      </c>
      <c r="Q14" s="27">
        <f t="shared" si="7"/>
        <v>-71.691078000000005</v>
      </c>
      <c r="R14" s="27">
        <f t="shared" si="8"/>
        <v>-51.999668</v>
      </c>
      <c r="S14" s="38"/>
      <c r="T14" s="27">
        <f t="shared" si="9"/>
        <v>10.458333333333</v>
      </c>
      <c r="U14" s="27">
        <f t="shared" si="10"/>
        <v>-58.468719</v>
      </c>
      <c r="V14" s="27">
        <f t="shared" si="11"/>
        <v>-72.256325000000004</v>
      </c>
    </row>
    <row r="15" spans="1:22" x14ac:dyDescent="0.25">
      <c r="B15" s="90">
        <v>3250000000</v>
      </c>
      <c r="C15" s="90">
        <v>-34.385356999999999</v>
      </c>
      <c r="E15" s="90">
        <v>3250000000</v>
      </c>
      <c r="F15" s="90">
        <v>-59.026043000000001</v>
      </c>
      <c r="H15" s="27">
        <f t="shared" si="0"/>
        <v>6</v>
      </c>
      <c r="I15" s="27">
        <f t="shared" si="1"/>
        <v>-56.550068000000003</v>
      </c>
      <c r="J15" s="27">
        <f t="shared" si="2"/>
        <v>-40.102386000000003</v>
      </c>
      <c r="L15" s="27">
        <f t="shared" si="3"/>
        <v>7.5</v>
      </c>
      <c r="M15" s="27">
        <f t="shared" si="4"/>
        <v>-60.678027999999998</v>
      </c>
      <c r="N15" s="27">
        <f t="shared" si="5"/>
        <v>-72.182631999999998</v>
      </c>
      <c r="P15" s="47">
        <f t="shared" si="6"/>
        <v>9</v>
      </c>
      <c r="Q15" s="27">
        <f t="shared" si="7"/>
        <v>-71.598488000000003</v>
      </c>
      <c r="R15" s="27">
        <f t="shared" si="8"/>
        <v>-51.887566</v>
      </c>
      <c r="S15" s="38"/>
      <c r="T15" s="27">
        <f t="shared" si="9"/>
        <v>10.5</v>
      </c>
      <c r="U15" s="27">
        <f t="shared" si="10"/>
        <v>-57.941093000000002</v>
      </c>
      <c r="V15" s="27">
        <f t="shared" si="11"/>
        <v>-71.809348999999997</v>
      </c>
    </row>
    <row r="16" spans="1:22" x14ac:dyDescent="0.25">
      <c r="B16" s="90">
        <v>3458333333.3333001</v>
      </c>
      <c r="C16" s="90">
        <v>-35.405749999999998</v>
      </c>
      <c r="E16" s="90">
        <v>3458333333.3333001</v>
      </c>
      <c r="F16" s="90">
        <v>-57.833599</v>
      </c>
      <c r="H16" s="27">
        <f t="shared" si="0"/>
        <v>6.1666666666667007</v>
      </c>
      <c r="I16" s="27">
        <f t="shared" si="1"/>
        <v>-56.701442999999998</v>
      </c>
      <c r="J16" s="27">
        <f t="shared" si="2"/>
        <v>-40.429896999999997</v>
      </c>
      <c r="L16" s="27">
        <f t="shared" si="3"/>
        <v>7.625</v>
      </c>
      <c r="M16" s="27">
        <f t="shared" si="4"/>
        <v>-60.05003</v>
      </c>
      <c r="N16" s="27">
        <f t="shared" si="5"/>
        <v>-72.017493999999999</v>
      </c>
      <c r="P16" s="47">
        <f t="shared" si="6"/>
        <v>9.0833333333333002</v>
      </c>
      <c r="Q16" s="27">
        <f t="shared" si="7"/>
        <v>-71.15419</v>
      </c>
      <c r="R16" s="27">
        <f t="shared" si="8"/>
        <v>-51.844119999999997</v>
      </c>
      <c r="S16" s="38"/>
      <c r="T16" s="27">
        <f t="shared" si="9"/>
        <v>10.541666666667</v>
      </c>
      <c r="U16" s="27">
        <f t="shared" si="10"/>
        <v>-59.158115000000002</v>
      </c>
      <c r="V16" s="27">
        <f t="shared" si="11"/>
        <v>-71.670722999999995</v>
      </c>
    </row>
    <row r="17" spans="2:22" x14ac:dyDescent="0.25">
      <c r="B17" s="90">
        <v>3666666666.6666999</v>
      </c>
      <c r="C17" s="90">
        <v>-36.810313999999998</v>
      </c>
      <c r="E17" s="90">
        <v>3666666666.6666999</v>
      </c>
      <c r="F17" s="90">
        <v>-57.546391</v>
      </c>
      <c r="H17" s="27">
        <f t="shared" si="0"/>
        <v>6.3333333333332993</v>
      </c>
      <c r="I17" s="27">
        <f t="shared" si="1"/>
        <v>-56.817326000000001</v>
      </c>
      <c r="J17" s="27">
        <f t="shared" si="2"/>
        <v>-40.855656000000003</v>
      </c>
      <c r="L17" s="27">
        <f t="shared" si="3"/>
        <v>7.75</v>
      </c>
      <c r="M17" s="27">
        <f t="shared" si="4"/>
        <v>-59.675846</v>
      </c>
      <c r="N17" s="27">
        <f t="shared" si="5"/>
        <v>-72.031852999999998</v>
      </c>
      <c r="P17" s="47">
        <f t="shared" si="6"/>
        <v>9.1666666666666998</v>
      </c>
      <c r="Q17" s="27">
        <f t="shared" si="7"/>
        <v>-70.892905999999996</v>
      </c>
      <c r="R17" s="27">
        <f t="shared" si="8"/>
        <v>-51.693694999999998</v>
      </c>
      <c r="S17" s="38"/>
      <c r="T17" s="27">
        <f t="shared" si="9"/>
        <v>10.583333333333</v>
      </c>
      <c r="U17" s="27">
        <f t="shared" si="10"/>
        <v>-57.855857999999998</v>
      </c>
      <c r="V17" s="27">
        <f t="shared" si="11"/>
        <v>-71.595664999999997</v>
      </c>
    </row>
    <row r="18" spans="2:22" x14ac:dyDescent="0.25">
      <c r="B18" s="90">
        <v>3875000000</v>
      </c>
      <c r="C18" s="90">
        <v>-38.284408999999997</v>
      </c>
      <c r="E18" s="90">
        <v>3875000000</v>
      </c>
      <c r="F18" s="90">
        <v>-57.517277</v>
      </c>
      <c r="H18" s="27">
        <f t="shared" si="0"/>
        <v>6.5</v>
      </c>
      <c r="I18" s="27">
        <f t="shared" si="1"/>
        <v>-56.865386999999998</v>
      </c>
      <c r="J18" s="27">
        <f t="shared" si="2"/>
        <v>-41.089526999999997</v>
      </c>
      <c r="L18" s="27">
        <f t="shared" si="3"/>
        <v>7.875</v>
      </c>
      <c r="M18" s="27">
        <f t="shared" si="4"/>
        <v>-59.759075000000003</v>
      </c>
      <c r="N18" s="27">
        <f t="shared" si="5"/>
        <v>-72.100005999999993</v>
      </c>
      <c r="P18" s="47">
        <f t="shared" si="6"/>
        <v>9.25</v>
      </c>
      <c r="Q18" s="27">
        <f t="shared" si="7"/>
        <v>-70.812515000000005</v>
      </c>
      <c r="R18" s="27">
        <f t="shared" si="8"/>
        <v>-51.741978000000003</v>
      </c>
      <c r="S18" s="38"/>
      <c r="T18" s="27">
        <f t="shared" si="9"/>
        <v>10.625</v>
      </c>
      <c r="U18" s="27">
        <f t="shared" si="10"/>
        <v>-59.308059999999998</v>
      </c>
      <c r="V18" s="27">
        <f t="shared" si="11"/>
        <v>-72.57338</v>
      </c>
    </row>
    <row r="19" spans="2:22" x14ac:dyDescent="0.25">
      <c r="B19" s="90">
        <v>4083333333.3333001</v>
      </c>
      <c r="C19" s="90">
        <v>-39.868873999999998</v>
      </c>
      <c r="E19" s="90">
        <v>4083333333.3333001</v>
      </c>
      <c r="F19" s="90">
        <v>-57.667212999999997</v>
      </c>
      <c r="H19" s="27">
        <f t="shared" si="0"/>
        <v>6.6666666666667007</v>
      </c>
      <c r="I19" s="27">
        <f t="shared" si="1"/>
        <v>-56.821933999999999</v>
      </c>
      <c r="J19" s="27">
        <f t="shared" si="2"/>
        <v>-41.396903999999999</v>
      </c>
      <c r="L19" s="27">
        <f t="shared" si="3"/>
        <v>8</v>
      </c>
      <c r="M19" s="27">
        <f t="shared" si="4"/>
        <v>-59.859076999999999</v>
      </c>
      <c r="N19" s="27">
        <f t="shared" si="5"/>
        <v>-71.999313000000001</v>
      </c>
      <c r="P19" s="47">
        <f t="shared" si="6"/>
        <v>9.3333333333333002</v>
      </c>
      <c r="Q19" s="27">
        <f t="shared" si="7"/>
        <v>-71.330650000000006</v>
      </c>
      <c r="R19" s="27">
        <f t="shared" si="8"/>
        <v>-51.553787</v>
      </c>
      <c r="S19" s="38"/>
      <c r="T19" s="27">
        <f t="shared" si="9"/>
        <v>10.666666666667</v>
      </c>
      <c r="U19" s="27">
        <f t="shared" si="10"/>
        <v>-58.280304000000001</v>
      </c>
      <c r="V19" s="27">
        <f t="shared" si="11"/>
        <v>-70.864838000000006</v>
      </c>
    </row>
    <row r="20" spans="2:22" x14ac:dyDescent="0.25">
      <c r="B20" s="90">
        <v>4291666666.6666999</v>
      </c>
      <c r="C20" s="90">
        <v>-41.375267000000001</v>
      </c>
      <c r="E20" s="90">
        <v>4291666666.6666999</v>
      </c>
      <c r="F20" s="90">
        <v>-57.965328</v>
      </c>
      <c r="H20" s="27">
        <f t="shared" si="0"/>
        <v>6.8333333333332993</v>
      </c>
      <c r="I20" s="27">
        <f t="shared" si="1"/>
        <v>-56.961494000000002</v>
      </c>
      <c r="J20" s="27">
        <f t="shared" si="2"/>
        <v>-41.600338000000001</v>
      </c>
      <c r="L20" s="27">
        <f t="shared" si="3"/>
        <v>8.125</v>
      </c>
      <c r="M20" s="27">
        <f t="shared" si="4"/>
        <v>-59.803801999999997</v>
      </c>
      <c r="N20" s="27">
        <f t="shared" si="5"/>
        <v>-71.768623000000005</v>
      </c>
      <c r="P20" s="47">
        <f t="shared" si="6"/>
        <v>9.4166666666666998</v>
      </c>
      <c r="Q20" s="27">
        <f t="shared" si="7"/>
        <v>-71.616767999999993</v>
      </c>
      <c r="R20" s="27">
        <f t="shared" si="8"/>
        <v>-51.422806000000001</v>
      </c>
      <c r="S20" s="38"/>
      <c r="T20" s="27">
        <f t="shared" si="9"/>
        <v>10.708333333333</v>
      </c>
      <c r="U20" s="27">
        <f t="shared" si="10"/>
        <v>-58.369942000000002</v>
      </c>
      <c r="V20" s="27">
        <f t="shared" si="11"/>
        <v>-71.106505999999996</v>
      </c>
    </row>
    <row r="21" spans="2:22" x14ac:dyDescent="0.25">
      <c r="B21" s="90">
        <v>4500000000</v>
      </c>
      <c r="C21" s="90">
        <v>-42.755299000000001</v>
      </c>
      <c r="E21" s="90">
        <v>4500000000</v>
      </c>
      <c r="F21" s="90">
        <v>-58.453113999999999</v>
      </c>
      <c r="H21" s="27">
        <f t="shared" si="0"/>
        <v>7</v>
      </c>
      <c r="I21" s="27">
        <f t="shared" si="1"/>
        <v>-57.120761999999999</v>
      </c>
      <c r="J21" s="27">
        <f t="shared" si="2"/>
        <v>-41.920718999999998</v>
      </c>
      <c r="L21" s="27">
        <f t="shared" si="3"/>
        <v>8.25</v>
      </c>
      <c r="M21" s="27">
        <f t="shared" si="4"/>
        <v>-59.685699</v>
      </c>
      <c r="N21" s="27">
        <f t="shared" si="5"/>
        <v>-70.990859999999998</v>
      </c>
      <c r="P21" s="47">
        <f t="shared" si="6"/>
        <v>9.5</v>
      </c>
      <c r="Q21" s="27">
        <f t="shared" si="7"/>
        <v>-71.463654000000005</v>
      </c>
      <c r="R21" s="27">
        <f t="shared" si="8"/>
        <v>-51.260784000000001</v>
      </c>
      <c r="S21" s="38"/>
      <c r="T21" s="27">
        <f t="shared" si="9"/>
        <v>10.75</v>
      </c>
      <c r="U21" s="27">
        <f t="shared" si="10"/>
        <v>-57.352145999999998</v>
      </c>
      <c r="V21" s="27">
        <f t="shared" si="11"/>
        <v>-71.266555999999994</v>
      </c>
    </row>
    <row r="22" spans="2:22" x14ac:dyDescent="0.25">
      <c r="B22" s="90">
        <v>4708333333.3332996</v>
      </c>
      <c r="C22" s="90">
        <v>-44.132705999999999</v>
      </c>
      <c r="E22" s="90">
        <v>4708333333.3332996</v>
      </c>
      <c r="F22" s="90">
        <v>-59.493834999999997</v>
      </c>
      <c r="H22" s="27">
        <f t="shared" si="0"/>
        <v>7.1666666666667007</v>
      </c>
      <c r="I22" s="27">
        <f t="shared" si="1"/>
        <v>-57.427956000000002</v>
      </c>
      <c r="J22" s="27">
        <f t="shared" si="2"/>
        <v>-42.391846000000001</v>
      </c>
      <c r="L22" s="27">
        <f t="shared" si="3"/>
        <v>8.375</v>
      </c>
      <c r="M22" s="27">
        <f t="shared" si="4"/>
        <v>-59.691113000000001</v>
      </c>
      <c r="N22" s="27">
        <f t="shared" si="5"/>
        <v>-71.295058999999995</v>
      </c>
      <c r="P22" s="47">
        <f t="shared" si="6"/>
        <v>9.5833333333333002</v>
      </c>
      <c r="Q22" s="27">
        <f t="shared" si="7"/>
        <v>-71.370934000000005</v>
      </c>
      <c r="R22" s="27">
        <f t="shared" si="8"/>
        <v>-51.150440000000003</v>
      </c>
      <c r="S22" s="38"/>
      <c r="T22" s="27">
        <f t="shared" si="9"/>
        <v>10.791666666667</v>
      </c>
      <c r="U22" s="27">
        <f t="shared" si="10"/>
        <v>-56.903080000000003</v>
      </c>
      <c r="V22" s="27">
        <f t="shared" si="11"/>
        <v>-71.458115000000006</v>
      </c>
    </row>
    <row r="23" spans="2:22" x14ac:dyDescent="0.25">
      <c r="B23" s="90">
        <v>4916666666.6667004</v>
      </c>
      <c r="C23" s="90">
        <v>-45.591396000000003</v>
      </c>
      <c r="E23" s="90">
        <v>4916666666.6667004</v>
      </c>
      <c r="F23" s="90">
        <v>-61.942248999999997</v>
      </c>
      <c r="H23" s="27">
        <f t="shared" si="0"/>
        <v>7.3333333333332993</v>
      </c>
      <c r="I23" s="27">
        <f t="shared" si="1"/>
        <v>-57.711956000000001</v>
      </c>
      <c r="J23" s="27">
        <f t="shared" si="2"/>
        <v>-42.817534999999999</v>
      </c>
      <c r="L23" s="27">
        <f t="shared" si="3"/>
        <v>8.5</v>
      </c>
      <c r="M23" s="27">
        <f t="shared" si="4"/>
        <v>-59.318367000000002</v>
      </c>
      <c r="N23" s="27">
        <f t="shared" si="5"/>
        <v>-71.060364000000007</v>
      </c>
      <c r="P23" s="47">
        <f t="shared" si="6"/>
        <v>9.6666666666666998</v>
      </c>
      <c r="Q23" s="27">
        <f t="shared" si="7"/>
        <v>-71.500229000000004</v>
      </c>
      <c r="R23" s="27">
        <f t="shared" si="8"/>
        <v>-51.188107000000002</v>
      </c>
      <c r="S23" s="38"/>
      <c r="T23" s="27">
        <f t="shared" si="9"/>
        <v>10.833333333333</v>
      </c>
      <c r="U23" s="27">
        <f t="shared" si="10"/>
        <v>-58.201186999999997</v>
      </c>
      <c r="V23" s="27">
        <f t="shared" si="11"/>
        <v>-70.843704000000002</v>
      </c>
    </row>
    <row r="24" spans="2:22" x14ac:dyDescent="0.25">
      <c r="B24" s="90">
        <v>5125000000</v>
      </c>
      <c r="C24" s="90">
        <v>-46.694938999999998</v>
      </c>
      <c r="E24" s="90">
        <v>5125000000</v>
      </c>
      <c r="F24" s="90">
        <v>-62.951931000000002</v>
      </c>
      <c r="H24" s="27">
        <f t="shared" si="0"/>
        <v>7.5</v>
      </c>
      <c r="I24" s="27">
        <f t="shared" si="1"/>
        <v>-57.983367999999999</v>
      </c>
      <c r="J24" s="27">
        <f t="shared" si="2"/>
        <v>-43.288246000000001</v>
      </c>
      <c r="L24" s="27">
        <f t="shared" si="3"/>
        <v>8.625</v>
      </c>
      <c r="M24" s="27">
        <f t="shared" si="4"/>
        <v>-60.213501000000001</v>
      </c>
      <c r="N24" s="27">
        <f t="shared" si="5"/>
        <v>-71.476280000000003</v>
      </c>
      <c r="P24" s="47">
        <f t="shared" si="6"/>
        <v>9.75</v>
      </c>
      <c r="Q24" s="27">
        <f t="shared" si="7"/>
        <v>-72.243790000000004</v>
      </c>
      <c r="R24" s="27">
        <f t="shared" si="8"/>
        <v>-51.050488000000001</v>
      </c>
      <c r="S24" s="38"/>
      <c r="T24" s="27">
        <f t="shared" si="9"/>
        <v>10.875</v>
      </c>
      <c r="U24" s="27">
        <f t="shared" si="10"/>
        <v>-56.630279999999999</v>
      </c>
      <c r="V24" s="27">
        <f t="shared" si="11"/>
        <v>-70.745834000000002</v>
      </c>
    </row>
    <row r="25" spans="2:22" x14ac:dyDescent="0.25">
      <c r="B25" s="90">
        <v>5333333333.3332996</v>
      </c>
      <c r="C25" s="90">
        <v>-47.340899999999998</v>
      </c>
      <c r="E25" s="90">
        <v>5333333333.3332996</v>
      </c>
      <c r="F25" s="90">
        <v>-62.782291000000001</v>
      </c>
      <c r="H25" s="27">
        <f t="shared" si="0"/>
        <v>7.6666666666667007</v>
      </c>
      <c r="I25" s="27">
        <f t="shared" si="1"/>
        <v>-58.223351000000001</v>
      </c>
      <c r="J25" s="27">
        <f t="shared" si="2"/>
        <v>-43.691147000000001</v>
      </c>
      <c r="L25" s="27">
        <f t="shared" si="3"/>
        <v>8.75</v>
      </c>
      <c r="M25" s="27">
        <f t="shared" si="4"/>
        <v>-61.561359000000003</v>
      </c>
      <c r="N25" s="27">
        <f t="shared" si="5"/>
        <v>-71.019722000000002</v>
      </c>
      <c r="P25" s="47">
        <f t="shared" si="6"/>
        <v>9.8333333333333002</v>
      </c>
      <c r="Q25" s="27">
        <f t="shared" si="7"/>
        <v>-72.876686000000007</v>
      </c>
      <c r="R25" s="27">
        <f t="shared" si="8"/>
        <v>-51.078983000000001</v>
      </c>
      <c r="S25" s="38"/>
      <c r="T25" s="27">
        <f t="shared" si="9"/>
        <v>10.916666666667</v>
      </c>
      <c r="U25" s="27">
        <f t="shared" si="10"/>
        <v>-56.301040999999998</v>
      </c>
      <c r="V25" s="27">
        <f t="shared" si="11"/>
        <v>-72.432899000000006</v>
      </c>
    </row>
    <row r="26" spans="2:22" x14ac:dyDescent="0.25">
      <c r="B26" s="90">
        <v>5541666666.6667004</v>
      </c>
      <c r="C26" s="90">
        <v>-47.457923999999998</v>
      </c>
      <c r="E26" s="90">
        <v>5541666666.6667004</v>
      </c>
      <c r="F26" s="90">
        <v>-60.915939000000002</v>
      </c>
      <c r="H26" s="27">
        <f t="shared" si="0"/>
        <v>7.8333333333332993</v>
      </c>
      <c r="I26" s="27">
        <f t="shared" si="1"/>
        <v>-58.515819999999998</v>
      </c>
      <c r="J26" s="27">
        <f t="shared" si="2"/>
        <v>-44.033146000000002</v>
      </c>
      <c r="L26" s="27">
        <f t="shared" si="3"/>
        <v>8.875</v>
      </c>
      <c r="M26" s="27">
        <f t="shared" si="4"/>
        <v>-61.917614</v>
      </c>
      <c r="N26" s="27">
        <f t="shared" si="5"/>
        <v>-70.388167999999993</v>
      </c>
      <c r="P26" s="47">
        <f t="shared" si="6"/>
        <v>9.9166666666666998</v>
      </c>
      <c r="Q26" s="27">
        <f t="shared" si="7"/>
        <v>-72.952454000000003</v>
      </c>
      <c r="R26" s="27">
        <f t="shared" si="8"/>
        <v>-51.007384999999999</v>
      </c>
      <c r="S26" s="38"/>
      <c r="T26" s="27">
        <f t="shared" si="9"/>
        <v>10.958333333333</v>
      </c>
      <c r="U26" s="27">
        <f t="shared" si="10"/>
        <v>-55.821232000000002</v>
      </c>
      <c r="V26" s="27">
        <f t="shared" si="11"/>
        <v>-71.542229000000006</v>
      </c>
    </row>
    <row r="27" spans="2:22" x14ac:dyDescent="0.25">
      <c r="B27" s="90">
        <v>5750000000</v>
      </c>
      <c r="C27" s="90">
        <v>-47.480732000000003</v>
      </c>
      <c r="E27" s="90">
        <v>5750000000</v>
      </c>
      <c r="F27" s="90">
        <v>-60.356414999999998</v>
      </c>
      <c r="H27" s="27">
        <f t="shared" si="0"/>
        <v>8</v>
      </c>
      <c r="I27" s="27">
        <f t="shared" si="1"/>
        <v>-58.962874999999997</v>
      </c>
      <c r="J27" s="27">
        <f t="shared" si="2"/>
        <v>-44.606735</v>
      </c>
      <c r="L27" s="27">
        <f t="shared" si="3"/>
        <v>9</v>
      </c>
      <c r="M27" s="27">
        <f t="shared" si="4"/>
        <v>-60.099342</v>
      </c>
      <c r="N27" s="27">
        <f t="shared" si="5"/>
        <v>-68.861182999999997</v>
      </c>
      <c r="P27" s="47">
        <f t="shared" si="6"/>
        <v>10</v>
      </c>
      <c r="Q27" s="27">
        <f t="shared" si="7"/>
        <v>-72.901863000000006</v>
      </c>
      <c r="R27" s="27">
        <f t="shared" si="8"/>
        <v>-51.111972999999999</v>
      </c>
      <c r="S27" s="38"/>
      <c r="T27" s="27">
        <f t="shared" si="9"/>
        <v>11</v>
      </c>
      <c r="U27" s="27">
        <f t="shared" si="10"/>
        <v>-56.624808999999999</v>
      </c>
      <c r="V27" s="27">
        <f t="shared" si="11"/>
        <v>-71.286247000000003</v>
      </c>
    </row>
    <row r="28" spans="2:22" x14ac:dyDescent="0.25">
      <c r="B28" s="90">
        <v>5958333333.3332996</v>
      </c>
      <c r="C28" s="90">
        <v>-47.319302</v>
      </c>
      <c r="E28" s="90">
        <v>5958333333.3332996</v>
      </c>
      <c r="F28" s="90">
        <v>-60.534889</v>
      </c>
      <c r="H28" s="27">
        <f t="shared" si="0"/>
        <v>8.1666666666666998</v>
      </c>
      <c r="I28" s="27">
        <f t="shared" si="1"/>
        <v>-59.413947999999998</v>
      </c>
      <c r="J28" s="27">
        <f t="shared" si="2"/>
        <v>-45.154944999999998</v>
      </c>
      <c r="L28" s="27">
        <f t="shared" si="3"/>
        <v>9.125</v>
      </c>
      <c r="M28" s="27">
        <f t="shared" si="4"/>
        <v>-58.037002999999999</v>
      </c>
      <c r="N28" s="27">
        <f t="shared" si="5"/>
        <v>-67.467620999999994</v>
      </c>
      <c r="P28" s="47">
        <f t="shared" si="6"/>
        <v>10.083333333333</v>
      </c>
      <c r="Q28" s="27">
        <f t="shared" si="7"/>
        <v>-72.821762000000007</v>
      </c>
      <c r="R28" s="27">
        <f t="shared" si="8"/>
        <v>-50.950321000000002</v>
      </c>
      <c r="S28" s="38"/>
      <c r="T28" s="27">
        <f t="shared" si="9"/>
        <v>11.041666666667</v>
      </c>
      <c r="U28" s="27">
        <f t="shared" si="10"/>
        <v>-57.254280000000001</v>
      </c>
      <c r="V28" s="27">
        <f t="shared" si="11"/>
        <v>-70.845955000000004</v>
      </c>
    </row>
    <row r="29" spans="2:22" x14ac:dyDescent="0.25">
      <c r="B29" s="90">
        <v>6166666666.6667004</v>
      </c>
      <c r="C29" s="90">
        <v>-47.022896000000003</v>
      </c>
      <c r="E29" s="90">
        <v>6166666666.6667004</v>
      </c>
      <c r="F29" s="90">
        <v>-60.693221999999999</v>
      </c>
      <c r="H29" s="27">
        <f t="shared" si="0"/>
        <v>8.3333333333333002</v>
      </c>
      <c r="I29" s="27">
        <f t="shared" si="1"/>
        <v>-60.006706000000001</v>
      </c>
      <c r="J29" s="27">
        <f t="shared" si="2"/>
        <v>-45.851745999999999</v>
      </c>
      <c r="L29" s="27">
        <f t="shared" si="3"/>
        <v>9.25</v>
      </c>
      <c r="M29" s="27">
        <f t="shared" si="4"/>
        <v>-57.438308999999997</v>
      </c>
      <c r="N29" s="27">
        <f t="shared" si="5"/>
        <v>-66.728888999999995</v>
      </c>
      <c r="P29" s="47">
        <f t="shared" si="6"/>
        <v>10.166666666667</v>
      </c>
      <c r="Q29" s="27">
        <f t="shared" si="7"/>
        <v>-73.337517000000005</v>
      </c>
      <c r="R29" s="27">
        <f t="shared" si="8"/>
        <v>-50.752231999999999</v>
      </c>
      <c r="S29" s="38"/>
      <c r="T29" s="27">
        <f t="shared" si="9"/>
        <v>11.083333333333</v>
      </c>
      <c r="U29" s="27">
        <f t="shared" si="10"/>
        <v>-57.027873999999997</v>
      </c>
      <c r="V29" s="27">
        <f t="shared" si="11"/>
        <v>-72.816986</v>
      </c>
    </row>
    <row r="30" spans="2:22" x14ac:dyDescent="0.25">
      <c r="B30" s="90">
        <v>6375000000</v>
      </c>
      <c r="C30" s="90">
        <v>-46.555847</v>
      </c>
      <c r="E30" s="90">
        <v>6375000000</v>
      </c>
      <c r="F30" s="90">
        <v>-60.846885999999998</v>
      </c>
      <c r="H30" s="27">
        <f t="shared" si="0"/>
        <v>8.5</v>
      </c>
      <c r="I30" s="27">
        <f t="shared" si="1"/>
        <v>-60.430202000000001</v>
      </c>
      <c r="J30" s="27">
        <f t="shared" si="2"/>
        <v>-46.35416</v>
      </c>
      <c r="L30" s="27">
        <f t="shared" si="3"/>
        <v>9.375</v>
      </c>
      <c r="M30" s="27">
        <f t="shared" si="4"/>
        <v>-56.667178999999997</v>
      </c>
      <c r="N30" s="27">
        <f t="shared" si="5"/>
        <v>-66.189612999999994</v>
      </c>
      <c r="P30" s="47">
        <f t="shared" si="6"/>
        <v>10.25</v>
      </c>
      <c r="Q30" s="27">
        <f t="shared" si="7"/>
        <v>-74.377716000000007</v>
      </c>
      <c r="R30" s="27">
        <f t="shared" si="8"/>
        <v>-50.865313999999998</v>
      </c>
      <c r="S30" s="38"/>
      <c r="T30" s="27">
        <f t="shared" si="9"/>
        <v>11.125</v>
      </c>
      <c r="U30" s="27">
        <f t="shared" si="10"/>
        <v>-57.886634999999998</v>
      </c>
      <c r="V30" s="27">
        <f t="shared" si="11"/>
        <v>-72.389824000000004</v>
      </c>
    </row>
    <row r="31" spans="2:22" x14ac:dyDescent="0.25">
      <c r="B31" s="90">
        <v>6583333333.3332996</v>
      </c>
      <c r="C31" s="90">
        <v>-46.109034999999999</v>
      </c>
      <c r="E31" s="90">
        <v>6583333333.3332996</v>
      </c>
      <c r="F31" s="90">
        <v>-61.370426000000002</v>
      </c>
      <c r="H31" s="27">
        <f t="shared" si="0"/>
        <v>8.6666666666666998</v>
      </c>
      <c r="I31" s="27">
        <f t="shared" si="1"/>
        <v>-60.809258</v>
      </c>
      <c r="J31" s="27">
        <f t="shared" si="2"/>
        <v>-46.549599000000001</v>
      </c>
      <c r="L31" s="27">
        <f t="shared" si="3"/>
        <v>9.5</v>
      </c>
      <c r="M31" s="27">
        <f t="shared" si="4"/>
        <v>-56.069496000000001</v>
      </c>
      <c r="N31" s="27">
        <f t="shared" si="5"/>
        <v>-66.580948000000006</v>
      </c>
      <c r="P31" s="47">
        <f t="shared" si="6"/>
        <v>10.333333333333</v>
      </c>
      <c r="Q31" s="27">
        <f t="shared" si="7"/>
        <v>-74.854393000000002</v>
      </c>
      <c r="R31" s="27">
        <f t="shared" si="8"/>
        <v>-50.810760000000002</v>
      </c>
      <c r="S31" s="38"/>
      <c r="T31" s="27">
        <f t="shared" si="9"/>
        <v>11.166666666667</v>
      </c>
      <c r="U31" s="27">
        <f t="shared" si="10"/>
        <v>-58.519992999999999</v>
      </c>
      <c r="V31" s="27">
        <f t="shared" si="11"/>
        <v>-71.676413999999994</v>
      </c>
    </row>
    <row r="32" spans="2:22" x14ac:dyDescent="0.25">
      <c r="B32" s="90">
        <v>6791666666.6667004</v>
      </c>
      <c r="C32" s="90">
        <v>-45.681187000000001</v>
      </c>
      <c r="E32" s="90">
        <v>6791666666.6667004</v>
      </c>
      <c r="F32" s="90">
        <v>-64.052681000000007</v>
      </c>
      <c r="H32" s="27">
        <f t="shared" si="0"/>
        <v>8.8333333333333002</v>
      </c>
      <c r="I32" s="27">
        <f t="shared" si="1"/>
        <v>-61.122687999999997</v>
      </c>
      <c r="J32" s="27">
        <f t="shared" si="2"/>
        <v>-46.638858999999997</v>
      </c>
      <c r="L32" s="27">
        <f t="shared" si="3"/>
        <v>9.625</v>
      </c>
      <c r="M32" s="27">
        <f t="shared" si="4"/>
        <v>-55.650826000000002</v>
      </c>
      <c r="N32" s="27">
        <f t="shared" si="5"/>
        <v>-67.498940000000005</v>
      </c>
      <c r="P32" s="47">
        <f t="shared" si="6"/>
        <v>10.416666666667</v>
      </c>
      <c r="Q32" s="27">
        <f t="shared" si="7"/>
        <v>-74.952567999999999</v>
      </c>
      <c r="R32" s="27">
        <f t="shared" si="8"/>
        <v>-50.882297999999999</v>
      </c>
      <c r="S32" s="38"/>
      <c r="T32" s="27">
        <f t="shared" si="9"/>
        <v>11.208333333333</v>
      </c>
      <c r="U32" s="27">
        <f t="shared" si="10"/>
        <v>-61.005637999999998</v>
      </c>
      <c r="V32" s="27">
        <f t="shared" si="11"/>
        <v>-72.697852999999995</v>
      </c>
    </row>
    <row r="33" spans="2:22" x14ac:dyDescent="0.25">
      <c r="B33" s="90">
        <v>7000000000</v>
      </c>
      <c r="C33" s="90">
        <v>-45.499229</v>
      </c>
      <c r="E33" s="90">
        <v>7000000000</v>
      </c>
      <c r="F33" s="90">
        <v>-66.194016000000005</v>
      </c>
      <c r="H33" s="27">
        <f t="shared" si="0"/>
        <v>9</v>
      </c>
      <c r="I33" s="27">
        <f t="shared" si="1"/>
        <v>-61.602200000000003</v>
      </c>
      <c r="J33" s="27">
        <f t="shared" si="2"/>
        <v>-46.764235999999997</v>
      </c>
      <c r="L33" s="27">
        <f t="shared" si="3"/>
        <v>9.75</v>
      </c>
      <c r="M33" s="27">
        <f t="shared" si="4"/>
        <v>-55.659607000000001</v>
      </c>
      <c r="N33" s="27">
        <f t="shared" si="5"/>
        <v>-68.852874999999997</v>
      </c>
      <c r="P33" s="47">
        <f t="shared" si="6"/>
        <v>10.5</v>
      </c>
      <c r="Q33" s="27">
        <f t="shared" si="7"/>
        <v>-74.318534999999997</v>
      </c>
      <c r="R33" s="27">
        <f t="shared" si="8"/>
        <v>-50.673344</v>
      </c>
      <c r="S33" s="38"/>
      <c r="T33" s="27">
        <f t="shared" si="9"/>
        <v>11.25</v>
      </c>
      <c r="U33" s="27">
        <f t="shared" si="10"/>
        <v>-60.083568999999997</v>
      </c>
      <c r="V33" s="27">
        <f t="shared" si="11"/>
        <v>-73.074119999999994</v>
      </c>
    </row>
    <row r="34" spans="2:22" x14ac:dyDescent="0.25">
      <c r="B34" s="90">
        <v>7208333333.3332996</v>
      </c>
      <c r="C34" s="90">
        <v>-45.530830000000002</v>
      </c>
      <c r="E34" s="90">
        <v>7208333333.3332996</v>
      </c>
      <c r="F34" s="90">
        <v>-68.169815</v>
      </c>
      <c r="H34" s="27">
        <f t="shared" si="0"/>
        <v>9.1666666666666998</v>
      </c>
      <c r="I34" s="27">
        <f t="shared" si="1"/>
        <v>-62.345840000000003</v>
      </c>
      <c r="J34" s="27">
        <f t="shared" si="2"/>
        <v>-47.047916000000001</v>
      </c>
      <c r="L34" s="27">
        <f t="shared" si="3"/>
        <v>9.875</v>
      </c>
      <c r="M34" s="27">
        <f t="shared" si="4"/>
        <v>-54.074505000000002</v>
      </c>
      <c r="N34" s="27">
        <f t="shared" si="5"/>
        <v>-69.165833000000006</v>
      </c>
      <c r="P34" s="47">
        <f t="shared" si="6"/>
        <v>10.583333333333</v>
      </c>
      <c r="Q34" s="27">
        <f t="shared" si="7"/>
        <v>-74.358108999999999</v>
      </c>
      <c r="R34" s="27">
        <f t="shared" si="8"/>
        <v>-50.610199000000001</v>
      </c>
      <c r="S34" s="38"/>
      <c r="T34" s="27">
        <f t="shared" si="9"/>
        <v>11.291666666667</v>
      </c>
      <c r="U34" s="27">
        <f t="shared" si="10"/>
        <v>-60.329815000000004</v>
      </c>
      <c r="V34" s="27">
        <f t="shared" si="11"/>
        <v>-73.585693000000006</v>
      </c>
    </row>
    <row r="35" spans="2:22" x14ac:dyDescent="0.25">
      <c r="B35" s="90">
        <v>7416666666.6667004</v>
      </c>
      <c r="C35" s="90">
        <v>-45.756991999999997</v>
      </c>
      <c r="E35" s="90">
        <v>7416666666.6667004</v>
      </c>
      <c r="F35" s="90">
        <v>-69.827415000000002</v>
      </c>
      <c r="H35" s="27">
        <f t="shared" ref="H35:H51" si="12">B95/1000000000</f>
        <v>9.3333333333333002</v>
      </c>
      <c r="I35" s="27">
        <f t="shared" ref="I35:I51" si="13">C95</f>
        <v>-63.230400000000003</v>
      </c>
      <c r="J35" s="27">
        <f t="shared" ref="J35:J51" si="14">F95</f>
        <v>-47.222309000000003</v>
      </c>
      <c r="L35" s="27">
        <f t="shared" ref="L35:L51" si="15">B149/1000000000</f>
        <v>10</v>
      </c>
      <c r="M35" s="27">
        <f t="shared" ref="M35:M51" si="16">C149</f>
        <v>-52.346798</v>
      </c>
      <c r="N35" s="27">
        <f t="shared" ref="N35:N51" si="17">F149</f>
        <v>-69.401283000000006</v>
      </c>
      <c r="P35" s="47">
        <f t="shared" ref="P35:P51" si="18">B203/1000000000</f>
        <v>10.666666666667</v>
      </c>
      <c r="Q35" s="27">
        <f t="shared" ref="Q35:Q51" si="19">C203</f>
        <v>-74.460853999999998</v>
      </c>
      <c r="R35" s="27">
        <f t="shared" ref="R35:R51" si="20">F203</f>
        <v>-50.715595</v>
      </c>
      <c r="S35" s="38"/>
      <c r="T35" s="27">
        <f t="shared" ref="T35:T51" si="21">B257/1000000000</f>
        <v>11.333333333333</v>
      </c>
      <c r="U35" s="27">
        <f t="shared" ref="U35:U51" si="22">C257</f>
        <v>-63.781917999999997</v>
      </c>
      <c r="V35" s="27">
        <f t="shared" ref="V35:V51" si="23">F257</f>
        <v>-72.172295000000005</v>
      </c>
    </row>
    <row r="36" spans="2:22" x14ac:dyDescent="0.25">
      <c r="B36" s="90">
        <v>7625000000</v>
      </c>
      <c r="C36" s="90">
        <v>-45.980713000000002</v>
      </c>
      <c r="E36" s="90">
        <v>7625000000</v>
      </c>
      <c r="F36" s="90">
        <v>-73.105559999999997</v>
      </c>
      <c r="H36" s="27">
        <f t="shared" si="12"/>
        <v>9.5</v>
      </c>
      <c r="I36" s="27">
        <f t="shared" si="13"/>
        <v>-64.378631999999996</v>
      </c>
      <c r="J36" s="27">
        <f t="shared" si="14"/>
        <v>-47.203097999999997</v>
      </c>
      <c r="L36" s="27">
        <f t="shared" si="15"/>
        <v>10.125</v>
      </c>
      <c r="M36" s="27">
        <f t="shared" si="16"/>
        <v>-51.001007000000001</v>
      </c>
      <c r="N36" s="27">
        <f t="shared" si="17"/>
        <v>-69.846901000000003</v>
      </c>
      <c r="P36" s="47">
        <f t="shared" si="18"/>
        <v>10.75</v>
      </c>
      <c r="Q36" s="27">
        <f t="shared" si="19"/>
        <v>-75.163139000000001</v>
      </c>
      <c r="R36" s="27">
        <f t="shared" si="20"/>
        <v>-50.997677000000003</v>
      </c>
      <c r="S36" s="38"/>
      <c r="T36" s="27">
        <f t="shared" si="21"/>
        <v>11.375</v>
      </c>
      <c r="U36" s="27">
        <f t="shared" si="22"/>
        <v>-61.842647999999997</v>
      </c>
      <c r="V36" s="27">
        <f t="shared" si="23"/>
        <v>-73.297370999999998</v>
      </c>
    </row>
    <row r="37" spans="2:22" x14ac:dyDescent="0.25">
      <c r="B37" s="90">
        <v>7833333333.3332996</v>
      </c>
      <c r="C37" s="90">
        <v>-46.070121999999998</v>
      </c>
      <c r="E37" s="90">
        <v>7833333333.3332996</v>
      </c>
      <c r="F37" s="90">
        <v>-73.461876000000004</v>
      </c>
      <c r="H37" s="27">
        <f t="shared" si="12"/>
        <v>9.6666666666666998</v>
      </c>
      <c r="I37" s="27">
        <f t="shared" si="13"/>
        <v>-65.996978999999996</v>
      </c>
      <c r="J37" s="27">
        <f t="shared" si="14"/>
        <v>-46.981388000000003</v>
      </c>
      <c r="L37" s="27">
        <f t="shared" si="15"/>
        <v>10.25</v>
      </c>
      <c r="M37" s="27">
        <f t="shared" si="16"/>
        <v>-50.191845000000001</v>
      </c>
      <c r="N37" s="27">
        <f t="shared" si="17"/>
        <v>-70.380882</v>
      </c>
      <c r="P37" s="47">
        <f t="shared" si="18"/>
        <v>10.833333333333</v>
      </c>
      <c r="Q37" s="27">
        <f t="shared" si="19"/>
        <v>-75.437911999999997</v>
      </c>
      <c r="R37" s="27">
        <f t="shared" si="20"/>
        <v>-51.114201000000001</v>
      </c>
      <c r="S37" s="38"/>
      <c r="T37" s="27">
        <f t="shared" si="21"/>
        <v>11.416666666667</v>
      </c>
      <c r="U37" s="27">
        <f t="shared" si="22"/>
        <v>-61.308700999999999</v>
      </c>
      <c r="V37" s="27">
        <f t="shared" si="23"/>
        <v>-73.353813000000002</v>
      </c>
    </row>
    <row r="38" spans="2:22" x14ac:dyDescent="0.25">
      <c r="B38" s="90">
        <v>8041666666.6667004</v>
      </c>
      <c r="C38" s="90">
        <v>-46.137622999999998</v>
      </c>
      <c r="E38" s="90">
        <v>8041666666.6667004</v>
      </c>
      <c r="F38" s="90">
        <v>-70.350516999999996</v>
      </c>
      <c r="H38" s="27">
        <f t="shared" si="12"/>
        <v>9.8333333333333002</v>
      </c>
      <c r="I38" s="27">
        <f t="shared" si="13"/>
        <v>-69.932464999999993</v>
      </c>
      <c r="J38" s="27">
        <f t="shared" si="14"/>
        <v>-46.920192999999998</v>
      </c>
      <c r="L38" s="27">
        <f t="shared" si="15"/>
        <v>10.375</v>
      </c>
      <c r="M38" s="27">
        <f t="shared" si="16"/>
        <v>-49.381908000000003</v>
      </c>
      <c r="N38" s="27">
        <f t="shared" si="17"/>
        <v>-71.402221999999995</v>
      </c>
      <c r="P38" s="47">
        <f t="shared" si="18"/>
        <v>10.916666666667</v>
      </c>
      <c r="Q38" s="27">
        <f t="shared" si="19"/>
        <v>-75.195282000000006</v>
      </c>
      <c r="R38" s="27">
        <f t="shared" si="20"/>
        <v>-51.005070000000003</v>
      </c>
      <c r="S38" s="38"/>
      <c r="T38" s="27">
        <f t="shared" si="21"/>
        <v>11.458333333333</v>
      </c>
      <c r="U38" s="27">
        <f t="shared" si="22"/>
        <v>-60.237850000000002</v>
      </c>
      <c r="V38" s="27">
        <f t="shared" si="23"/>
        <v>-73.333793999999997</v>
      </c>
    </row>
    <row r="39" spans="2:22" x14ac:dyDescent="0.25">
      <c r="B39" s="90">
        <v>8250000000</v>
      </c>
      <c r="C39" s="90">
        <v>-46.111671000000001</v>
      </c>
      <c r="E39" s="90">
        <v>8250000000</v>
      </c>
      <c r="F39" s="90">
        <v>-66.393394000000001</v>
      </c>
      <c r="H39" s="27">
        <f t="shared" si="12"/>
        <v>10</v>
      </c>
      <c r="I39" s="27">
        <f t="shared" si="13"/>
        <v>-72.125670999999997</v>
      </c>
      <c r="J39" s="27">
        <f t="shared" si="14"/>
        <v>-47.225132000000002</v>
      </c>
      <c r="L39" s="27">
        <f t="shared" si="15"/>
        <v>10.5</v>
      </c>
      <c r="M39" s="27">
        <f t="shared" si="16"/>
        <v>-49.049438000000002</v>
      </c>
      <c r="N39" s="27">
        <f t="shared" si="17"/>
        <v>-73.119072000000003</v>
      </c>
      <c r="P39" s="47">
        <f t="shared" si="18"/>
        <v>11</v>
      </c>
      <c r="Q39" s="27">
        <f t="shared" si="19"/>
        <v>-75.313873000000001</v>
      </c>
      <c r="R39" s="27">
        <f t="shared" si="20"/>
        <v>-51.151420999999999</v>
      </c>
      <c r="S39" s="38"/>
      <c r="T39" s="27">
        <f t="shared" si="21"/>
        <v>11.5</v>
      </c>
      <c r="U39" s="27">
        <f t="shared" si="22"/>
        <v>-61.425536999999998</v>
      </c>
      <c r="V39" s="27">
        <f t="shared" si="23"/>
        <v>-73.478202999999993</v>
      </c>
    </row>
    <row r="40" spans="2:22" x14ac:dyDescent="0.25">
      <c r="B40" s="90">
        <v>8458333333.3332996</v>
      </c>
      <c r="C40" s="90">
        <v>-45.891399</v>
      </c>
      <c r="E40" s="90">
        <v>8458333333.3332996</v>
      </c>
      <c r="F40" s="90">
        <v>-64.006362999999993</v>
      </c>
      <c r="H40" s="27">
        <f t="shared" si="12"/>
        <v>10.166666666667</v>
      </c>
      <c r="I40" s="27">
        <f t="shared" si="13"/>
        <v>-71.904854</v>
      </c>
      <c r="J40" s="27">
        <f t="shared" si="14"/>
        <v>-48.289192</v>
      </c>
      <c r="L40" s="27">
        <f t="shared" si="15"/>
        <v>10.625</v>
      </c>
      <c r="M40" s="27">
        <f t="shared" si="16"/>
        <v>-48.877602000000003</v>
      </c>
      <c r="N40" s="27">
        <f t="shared" si="17"/>
        <v>-74.876716999999999</v>
      </c>
      <c r="P40" s="47">
        <f t="shared" si="18"/>
        <v>11.083333333333</v>
      </c>
      <c r="Q40" s="27">
        <f t="shared" si="19"/>
        <v>-75.087173000000007</v>
      </c>
      <c r="R40" s="27">
        <f t="shared" si="20"/>
        <v>-51.150261</v>
      </c>
      <c r="S40" s="38"/>
      <c r="T40" s="27">
        <f t="shared" si="21"/>
        <v>11.541666666667</v>
      </c>
      <c r="U40" s="27">
        <f t="shared" si="22"/>
        <v>-59.977921000000002</v>
      </c>
      <c r="V40" s="27">
        <f t="shared" si="23"/>
        <v>-73.786338999999998</v>
      </c>
    </row>
    <row r="41" spans="2:22" x14ac:dyDescent="0.25">
      <c r="B41" s="90">
        <v>8666666666.6667004</v>
      </c>
      <c r="C41" s="90">
        <v>-45.143459</v>
      </c>
      <c r="E41" s="90">
        <v>8666666666.6667004</v>
      </c>
      <c r="F41" s="90">
        <v>-62.296287999999997</v>
      </c>
      <c r="H41" s="27">
        <f t="shared" si="12"/>
        <v>10.333333333333</v>
      </c>
      <c r="I41" s="27">
        <f t="shared" si="13"/>
        <v>-68.694962000000004</v>
      </c>
      <c r="J41" s="27">
        <f t="shared" si="14"/>
        <v>-49.687354999999997</v>
      </c>
      <c r="L41" s="27">
        <f t="shared" si="15"/>
        <v>10.75</v>
      </c>
      <c r="M41" s="27">
        <f t="shared" si="16"/>
        <v>-48.207442999999998</v>
      </c>
      <c r="N41" s="27">
        <f t="shared" si="17"/>
        <v>-76.063704999999999</v>
      </c>
      <c r="P41" s="47">
        <f t="shared" si="18"/>
        <v>11.166666666667</v>
      </c>
      <c r="Q41" s="27">
        <f t="shared" si="19"/>
        <v>-75.963226000000006</v>
      </c>
      <c r="R41" s="27">
        <f t="shared" si="20"/>
        <v>-51.310558</v>
      </c>
      <c r="S41" s="38"/>
      <c r="T41" s="27">
        <f t="shared" si="21"/>
        <v>11.583333333333</v>
      </c>
      <c r="U41" s="27">
        <f t="shared" si="22"/>
        <v>-58.21228</v>
      </c>
      <c r="V41" s="27">
        <f t="shared" si="23"/>
        <v>-75.443404999999998</v>
      </c>
    </row>
    <row r="42" spans="2:22" x14ac:dyDescent="0.25">
      <c r="B42" s="90">
        <v>8875000000</v>
      </c>
      <c r="C42" s="90">
        <v>-43.923817</v>
      </c>
      <c r="E42" s="90">
        <v>8875000000</v>
      </c>
      <c r="F42" s="90">
        <v>-59.966006999999998</v>
      </c>
      <c r="H42" s="27">
        <f t="shared" si="12"/>
        <v>10.5</v>
      </c>
      <c r="I42" s="27">
        <f t="shared" si="13"/>
        <v>-66.968543999999994</v>
      </c>
      <c r="J42" s="27">
        <f t="shared" si="14"/>
        <v>-50.805275000000002</v>
      </c>
      <c r="L42" s="27">
        <f t="shared" si="15"/>
        <v>10.875</v>
      </c>
      <c r="M42" s="27">
        <f t="shared" si="16"/>
        <v>-47.227210999999997</v>
      </c>
      <c r="N42" s="27">
        <f t="shared" si="17"/>
        <v>-77.087151000000006</v>
      </c>
      <c r="P42" s="47">
        <f t="shared" si="18"/>
        <v>11.25</v>
      </c>
      <c r="Q42" s="27">
        <f t="shared" si="19"/>
        <v>-76.006568999999999</v>
      </c>
      <c r="R42" s="27">
        <f t="shared" si="20"/>
        <v>-51.061554000000001</v>
      </c>
      <c r="S42" s="38"/>
      <c r="T42" s="27">
        <f t="shared" si="21"/>
        <v>11.625</v>
      </c>
      <c r="U42" s="27">
        <f t="shared" si="22"/>
        <v>-59.249481000000003</v>
      </c>
      <c r="V42" s="27">
        <f t="shared" si="23"/>
        <v>-74.365371999999994</v>
      </c>
    </row>
    <row r="43" spans="2:22" x14ac:dyDescent="0.25">
      <c r="B43" s="90">
        <v>9083333333.3332996</v>
      </c>
      <c r="C43" s="90">
        <v>-42.565829999999998</v>
      </c>
      <c r="E43" s="90">
        <v>9083333333.3332996</v>
      </c>
      <c r="F43" s="90">
        <v>-58.343449</v>
      </c>
      <c r="H43" s="27">
        <f t="shared" si="12"/>
        <v>10.666666666667</v>
      </c>
      <c r="I43" s="27">
        <f t="shared" si="13"/>
        <v>-67.596710000000002</v>
      </c>
      <c r="J43" s="27">
        <f t="shared" si="14"/>
        <v>-51.179298000000003</v>
      </c>
      <c r="L43" s="27">
        <f t="shared" si="15"/>
        <v>11</v>
      </c>
      <c r="M43" s="27">
        <f t="shared" si="16"/>
        <v>-46.531025</v>
      </c>
      <c r="N43" s="27">
        <f t="shared" si="17"/>
        <v>-77.423987999999994</v>
      </c>
      <c r="P43" s="47">
        <f t="shared" si="18"/>
        <v>11.333333333333</v>
      </c>
      <c r="Q43" s="27">
        <f t="shared" si="19"/>
        <v>-76.031136000000004</v>
      </c>
      <c r="R43" s="27">
        <f t="shared" si="20"/>
        <v>-50.893013000000003</v>
      </c>
      <c r="S43" s="38"/>
      <c r="T43" s="27">
        <f t="shared" si="21"/>
        <v>11.666666666667</v>
      </c>
      <c r="U43" s="27">
        <f t="shared" si="22"/>
        <v>-60.734431999999998</v>
      </c>
      <c r="V43" s="27">
        <f t="shared" si="23"/>
        <v>-75.104477000000003</v>
      </c>
    </row>
    <row r="44" spans="2:22" x14ac:dyDescent="0.25">
      <c r="B44" s="90">
        <v>9291666666.6667004</v>
      </c>
      <c r="C44" s="90">
        <v>-41.171799</v>
      </c>
      <c r="E44" s="90">
        <v>9291666666.6667004</v>
      </c>
      <c r="F44" s="90">
        <v>-57.200820999999998</v>
      </c>
      <c r="H44" s="27">
        <f t="shared" si="12"/>
        <v>10.833333333333</v>
      </c>
      <c r="I44" s="27">
        <f t="shared" si="13"/>
        <v>-69.081451000000001</v>
      </c>
      <c r="J44" s="27">
        <f t="shared" si="14"/>
        <v>-50.202235999999999</v>
      </c>
      <c r="L44" s="27">
        <f t="shared" si="15"/>
        <v>11.125</v>
      </c>
      <c r="M44" s="27">
        <f t="shared" si="16"/>
        <v>-46.130927999999997</v>
      </c>
      <c r="N44" s="27">
        <f t="shared" si="17"/>
        <v>-77.892899</v>
      </c>
      <c r="P44" s="47">
        <f t="shared" si="18"/>
        <v>11.416666666667</v>
      </c>
      <c r="Q44" s="27">
        <f t="shared" si="19"/>
        <v>-75.274269000000004</v>
      </c>
      <c r="R44" s="27">
        <f t="shared" si="20"/>
        <v>-50.940533000000002</v>
      </c>
      <c r="S44" s="38"/>
      <c r="T44" s="27">
        <f t="shared" si="21"/>
        <v>11.708333333333</v>
      </c>
      <c r="U44" s="27">
        <f t="shared" si="22"/>
        <v>-61.191063</v>
      </c>
      <c r="V44" s="27">
        <f t="shared" si="23"/>
        <v>-75.733101000000005</v>
      </c>
    </row>
    <row r="45" spans="2:22" x14ac:dyDescent="0.25">
      <c r="B45" s="90">
        <v>9500000000</v>
      </c>
      <c r="C45" s="90">
        <v>-39.681908</v>
      </c>
      <c r="E45" s="90">
        <v>9500000000</v>
      </c>
      <c r="F45" s="90">
        <v>-55.782536</v>
      </c>
      <c r="H45" s="27">
        <f t="shared" si="12"/>
        <v>11</v>
      </c>
      <c r="I45" s="27">
        <f t="shared" si="13"/>
        <v>-70.549781999999993</v>
      </c>
      <c r="J45" s="27">
        <f t="shared" si="14"/>
        <v>-49.043545000000002</v>
      </c>
      <c r="L45" s="27">
        <f t="shared" si="15"/>
        <v>11.25</v>
      </c>
      <c r="M45" s="27">
        <f t="shared" si="16"/>
        <v>-45.626984</v>
      </c>
      <c r="N45" s="27">
        <f t="shared" si="17"/>
        <v>-78.039124000000001</v>
      </c>
      <c r="P45" s="47">
        <f t="shared" si="18"/>
        <v>11.5</v>
      </c>
      <c r="Q45" s="27">
        <f t="shared" si="19"/>
        <v>-74.982292000000001</v>
      </c>
      <c r="R45" s="27">
        <f t="shared" si="20"/>
        <v>-50.948456</v>
      </c>
      <c r="S45" s="38"/>
      <c r="T45" s="27">
        <f t="shared" si="21"/>
        <v>11.75</v>
      </c>
      <c r="U45" s="27">
        <f t="shared" si="22"/>
        <v>-58.518917000000002</v>
      </c>
      <c r="V45" s="27">
        <f t="shared" si="23"/>
        <v>-76.429564999999997</v>
      </c>
    </row>
    <row r="46" spans="2:22" x14ac:dyDescent="0.25">
      <c r="B46" s="90">
        <v>9708333333.3332996</v>
      </c>
      <c r="C46" s="90">
        <v>-37.910384999999998</v>
      </c>
      <c r="E46" s="90">
        <v>9708333333.3332996</v>
      </c>
      <c r="F46" s="90">
        <v>-54.210566999999998</v>
      </c>
      <c r="H46" s="27">
        <f t="shared" si="12"/>
        <v>11.166666666667</v>
      </c>
      <c r="I46" s="27">
        <f t="shared" si="13"/>
        <v>-70.810417000000001</v>
      </c>
      <c r="J46" s="27">
        <f t="shared" si="14"/>
        <v>-48.088379000000003</v>
      </c>
      <c r="L46" s="27">
        <f t="shared" si="15"/>
        <v>11.375</v>
      </c>
      <c r="M46" s="27">
        <f t="shared" si="16"/>
        <v>-45.498336999999999</v>
      </c>
      <c r="N46" s="27">
        <f t="shared" si="17"/>
        <v>-78.135200999999995</v>
      </c>
      <c r="P46" s="47">
        <f t="shared" si="18"/>
        <v>11.583333333333</v>
      </c>
      <c r="Q46" s="27">
        <f t="shared" si="19"/>
        <v>-75.339095999999998</v>
      </c>
      <c r="R46" s="27">
        <f t="shared" si="20"/>
        <v>-50.793334999999999</v>
      </c>
      <c r="S46" s="38"/>
      <c r="T46" s="27">
        <f t="shared" si="21"/>
        <v>11.791666666667</v>
      </c>
      <c r="U46" s="27">
        <f t="shared" si="22"/>
        <v>-61.477862999999999</v>
      </c>
      <c r="V46" s="27">
        <f t="shared" si="23"/>
        <v>-76.251716999999999</v>
      </c>
    </row>
    <row r="47" spans="2:22" x14ac:dyDescent="0.25">
      <c r="B47" s="90">
        <v>9916666666.6667004</v>
      </c>
      <c r="C47" s="90">
        <v>-36.149749999999997</v>
      </c>
      <c r="E47" s="90">
        <v>9916666666.6667004</v>
      </c>
      <c r="F47" s="90">
        <v>-53.045310999999998</v>
      </c>
      <c r="H47" s="27">
        <f t="shared" si="12"/>
        <v>11.333333333333</v>
      </c>
      <c r="I47" s="27">
        <f t="shared" si="13"/>
        <v>-69.835662999999997</v>
      </c>
      <c r="J47" s="27">
        <f t="shared" si="14"/>
        <v>-48.351188999999998</v>
      </c>
      <c r="L47" s="27">
        <f t="shared" si="15"/>
        <v>11.5</v>
      </c>
      <c r="M47" s="27">
        <f t="shared" si="16"/>
        <v>-45.425114000000001</v>
      </c>
      <c r="N47" s="27">
        <f t="shared" si="17"/>
        <v>-77.577370000000002</v>
      </c>
      <c r="P47" s="47">
        <f t="shared" si="18"/>
        <v>11.666666666667</v>
      </c>
      <c r="Q47" s="27">
        <f t="shared" si="19"/>
        <v>-75.390854000000004</v>
      </c>
      <c r="R47" s="27">
        <f t="shared" si="20"/>
        <v>-50.720001000000003</v>
      </c>
      <c r="S47" s="38"/>
      <c r="T47" s="27">
        <f t="shared" si="21"/>
        <v>11.833333333333</v>
      </c>
      <c r="U47" s="27">
        <f t="shared" si="22"/>
        <v>-62.417957000000001</v>
      </c>
      <c r="V47" s="27">
        <f t="shared" si="23"/>
        <v>-75.048271</v>
      </c>
    </row>
    <row r="48" spans="2:22" x14ac:dyDescent="0.25">
      <c r="B48" s="90">
        <v>10125000000</v>
      </c>
      <c r="C48" s="90">
        <v>-34.449516000000003</v>
      </c>
      <c r="E48" s="90">
        <v>10125000000</v>
      </c>
      <c r="F48" s="90">
        <v>-52.718238999999997</v>
      </c>
      <c r="H48" s="27">
        <f t="shared" si="12"/>
        <v>11.5</v>
      </c>
      <c r="I48" s="27">
        <f t="shared" si="13"/>
        <v>-68.111794000000003</v>
      </c>
      <c r="J48" s="27">
        <f t="shared" si="14"/>
        <v>-49.113075000000002</v>
      </c>
      <c r="L48" s="27">
        <f t="shared" si="15"/>
        <v>11.625</v>
      </c>
      <c r="M48" s="27">
        <f t="shared" si="16"/>
        <v>-45.591000000000001</v>
      </c>
      <c r="N48" s="27">
        <f t="shared" si="17"/>
        <v>-76.437965000000005</v>
      </c>
      <c r="P48" s="47">
        <f t="shared" si="18"/>
        <v>11.75</v>
      </c>
      <c r="Q48" s="27">
        <f t="shared" si="19"/>
        <v>-75.613831000000005</v>
      </c>
      <c r="R48" s="27">
        <f t="shared" si="20"/>
        <v>-50.628452000000003</v>
      </c>
      <c r="S48" s="38"/>
      <c r="T48" s="27">
        <f t="shared" si="21"/>
        <v>11.875</v>
      </c>
      <c r="U48" s="27">
        <f t="shared" si="22"/>
        <v>-61.987099000000001</v>
      </c>
      <c r="V48" s="27">
        <f t="shared" si="23"/>
        <v>-76.963448</v>
      </c>
    </row>
    <row r="49" spans="2:22" x14ac:dyDescent="0.25">
      <c r="B49" s="90">
        <v>10333333333.333</v>
      </c>
      <c r="C49" s="90">
        <v>-32.936584000000003</v>
      </c>
      <c r="E49" s="90">
        <v>10333333333.333</v>
      </c>
      <c r="F49" s="90">
        <v>-52.992683</v>
      </c>
      <c r="H49" s="27">
        <f t="shared" si="12"/>
        <v>11.666666666667</v>
      </c>
      <c r="I49" s="27">
        <f t="shared" si="13"/>
        <v>-66.450851</v>
      </c>
      <c r="J49" s="27">
        <f t="shared" si="14"/>
        <v>-50.370846</v>
      </c>
      <c r="L49" s="27">
        <f t="shared" si="15"/>
        <v>11.75</v>
      </c>
      <c r="M49" s="27">
        <f t="shared" si="16"/>
        <v>-45.782974000000003</v>
      </c>
      <c r="N49" s="27">
        <f t="shared" si="17"/>
        <v>-75.530899000000005</v>
      </c>
      <c r="P49" s="47">
        <f t="shared" si="18"/>
        <v>11.833333333333</v>
      </c>
      <c r="Q49" s="27">
        <f t="shared" si="19"/>
        <v>-74.429839999999999</v>
      </c>
      <c r="R49" s="27">
        <f t="shared" si="20"/>
        <v>-50.945247999999999</v>
      </c>
      <c r="S49" s="38"/>
      <c r="T49" s="27">
        <f t="shared" si="21"/>
        <v>11.916666666667</v>
      </c>
      <c r="U49" s="27">
        <f t="shared" si="22"/>
        <v>-62.386001999999998</v>
      </c>
      <c r="V49" s="27">
        <f t="shared" si="23"/>
        <v>-75.182075999999995</v>
      </c>
    </row>
    <row r="50" spans="2:22" x14ac:dyDescent="0.25">
      <c r="B50" s="90">
        <v>10541666666.667</v>
      </c>
      <c r="C50" s="90">
        <v>-31.53163</v>
      </c>
      <c r="E50" s="90">
        <v>10541666666.667</v>
      </c>
      <c r="F50" s="90">
        <v>-53.533397999999998</v>
      </c>
      <c r="H50" s="27">
        <f t="shared" si="12"/>
        <v>11.833333333333</v>
      </c>
      <c r="I50" s="27">
        <f t="shared" si="13"/>
        <v>-65.129165999999998</v>
      </c>
      <c r="J50" s="27">
        <f t="shared" si="14"/>
        <v>-51.659756000000002</v>
      </c>
      <c r="L50" s="27">
        <f t="shared" si="15"/>
        <v>11.875</v>
      </c>
      <c r="M50" s="27">
        <f t="shared" si="16"/>
        <v>-46.332904999999997</v>
      </c>
      <c r="N50" s="27">
        <f t="shared" si="17"/>
        <v>-74.174819999999997</v>
      </c>
      <c r="P50" s="47">
        <f t="shared" si="18"/>
        <v>11.916666666667</v>
      </c>
      <c r="Q50" s="27">
        <f t="shared" si="19"/>
        <v>-73.562293999999994</v>
      </c>
      <c r="R50" s="27">
        <f t="shared" si="20"/>
        <v>-51.13073</v>
      </c>
      <c r="S50" s="38"/>
      <c r="T50" s="27">
        <f t="shared" si="21"/>
        <v>11.958333333333</v>
      </c>
      <c r="U50" s="27">
        <f t="shared" si="22"/>
        <v>-62.992229000000002</v>
      </c>
      <c r="V50" s="27">
        <f t="shared" si="23"/>
        <v>-74.703795999999997</v>
      </c>
    </row>
    <row r="51" spans="2:22" x14ac:dyDescent="0.25">
      <c r="B51" s="90">
        <v>10750000000</v>
      </c>
      <c r="C51" s="90">
        <v>-30.322592</v>
      </c>
      <c r="E51" s="90">
        <v>10750000000</v>
      </c>
      <c r="F51" s="90">
        <v>-53.944159999999997</v>
      </c>
      <c r="H51" s="27">
        <f t="shared" si="12"/>
        <v>12</v>
      </c>
      <c r="I51" s="27">
        <f t="shared" si="13"/>
        <v>-64.366446999999994</v>
      </c>
      <c r="J51" s="27">
        <f t="shared" si="14"/>
        <v>-52.604042</v>
      </c>
      <c r="L51" s="27">
        <f t="shared" si="15"/>
        <v>12</v>
      </c>
      <c r="M51" s="27">
        <f t="shared" si="16"/>
        <v>-46.746586000000001</v>
      </c>
      <c r="N51" s="27">
        <f t="shared" si="17"/>
        <v>-72.935164999999998</v>
      </c>
      <c r="P51" s="47">
        <f t="shared" si="18"/>
        <v>12</v>
      </c>
      <c r="Q51" s="27">
        <f t="shared" si="19"/>
        <v>-72.001853999999994</v>
      </c>
      <c r="R51" s="27">
        <f t="shared" si="20"/>
        <v>-51.317889999999998</v>
      </c>
      <c r="S51" s="38"/>
      <c r="T51" s="27">
        <f t="shared" si="21"/>
        <v>12</v>
      </c>
      <c r="U51" s="27">
        <f t="shared" si="22"/>
        <v>-63.228149000000002</v>
      </c>
      <c r="V51" s="27">
        <f t="shared" si="23"/>
        <v>-73.269783000000004</v>
      </c>
    </row>
    <row r="52" spans="2:22" x14ac:dyDescent="0.25">
      <c r="B52" s="90">
        <v>10958333333.333</v>
      </c>
      <c r="C52" s="90">
        <v>-29.400126</v>
      </c>
      <c r="E52" s="90">
        <v>10958333333.333</v>
      </c>
      <c r="F52" s="90">
        <v>-54.329276999999998</v>
      </c>
    </row>
    <row r="53" spans="2:22" x14ac:dyDescent="0.25">
      <c r="B53" s="90">
        <v>11166666666.667</v>
      </c>
      <c r="C53" s="90">
        <v>-28.624593999999998</v>
      </c>
      <c r="E53" s="90">
        <v>11166666666.667</v>
      </c>
      <c r="F53" s="90">
        <v>-54.939224000000003</v>
      </c>
    </row>
    <row r="54" spans="2:22" x14ac:dyDescent="0.25">
      <c r="B54" s="90">
        <v>11375000000</v>
      </c>
      <c r="C54" s="90">
        <v>-27.961624</v>
      </c>
      <c r="E54" s="90">
        <v>11375000000</v>
      </c>
      <c r="F54" s="90">
        <v>-55.506100000000004</v>
      </c>
    </row>
    <row r="55" spans="2:22" x14ac:dyDescent="0.25">
      <c r="B55" s="90">
        <v>11583333333.333</v>
      </c>
      <c r="C55" s="90">
        <v>-27.368662</v>
      </c>
      <c r="E55" s="90">
        <v>11583333333.333</v>
      </c>
      <c r="F55" s="90">
        <v>-55.352829</v>
      </c>
    </row>
    <row r="56" spans="2:22" x14ac:dyDescent="0.25">
      <c r="B56" s="90">
        <v>11791666666.667</v>
      </c>
      <c r="C56" s="90">
        <v>-26.904667</v>
      </c>
      <c r="E56" s="90">
        <v>11791666666.667</v>
      </c>
      <c r="F56" s="90">
        <v>-54.790188000000001</v>
      </c>
    </row>
    <row r="57" spans="2:22" x14ac:dyDescent="0.25">
      <c r="B57" s="90">
        <v>12000000000</v>
      </c>
      <c r="C57" s="90">
        <v>-26.667546999999999</v>
      </c>
      <c r="E57" s="90">
        <v>12000000000</v>
      </c>
      <c r="F57" s="90">
        <v>-54.245800000000003</v>
      </c>
    </row>
    <row r="58" spans="2:22" x14ac:dyDescent="0.25">
      <c r="B58" s="90" t="s">
        <v>21</v>
      </c>
      <c r="C58" s="90"/>
      <c r="E58" s="90" t="s">
        <v>21</v>
      </c>
      <c r="F58" s="90"/>
    </row>
    <row r="59" spans="2:22" x14ac:dyDescent="0.25">
      <c r="B59" s="90"/>
      <c r="C59" s="90"/>
      <c r="E59" s="90"/>
      <c r="F59" s="90"/>
    </row>
    <row r="60" spans="2:22" x14ac:dyDescent="0.25">
      <c r="B60" s="90"/>
      <c r="C60" s="90"/>
      <c r="E60" s="90"/>
      <c r="F60" s="90"/>
    </row>
    <row r="61" spans="2:22" x14ac:dyDescent="0.25">
      <c r="B61" s="90" t="s">
        <v>22</v>
      </c>
      <c r="C61" s="90"/>
      <c r="E61" s="90" t="s">
        <v>22</v>
      </c>
      <c r="F61" s="90"/>
    </row>
    <row r="62" spans="2:22" x14ac:dyDescent="0.25">
      <c r="B62" s="90" t="s">
        <v>19</v>
      </c>
      <c r="C62" s="90" t="s">
        <v>260</v>
      </c>
      <c r="E62" s="90" t="s">
        <v>19</v>
      </c>
      <c r="F62" s="90" t="s">
        <v>260</v>
      </c>
    </row>
    <row r="63" spans="2:22" x14ac:dyDescent="0.25">
      <c r="B63" s="90">
        <v>4000000000</v>
      </c>
      <c r="C63" s="90">
        <v>-59.347743999999999</v>
      </c>
      <c r="E63" s="90">
        <v>4000000000</v>
      </c>
      <c r="F63" s="90">
        <v>-42.242621999999997</v>
      </c>
    </row>
    <row r="64" spans="2:22" x14ac:dyDescent="0.25">
      <c r="B64" s="90">
        <v>4166666666.6666999</v>
      </c>
      <c r="C64" s="90">
        <v>-58.871974999999999</v>
      </c>
      <c r="E64" s="90">
        <v>4166666666.6666999</v>
      </c>
      <c r="F64" s="90">
        <v>-42.296546999999997</v>
      </c>
    </row>
    <row r="65" spans="2:6" x14ac:dyDescent="0.25">
      <c r="B65" s="90">
        <v>4333333333.3332996</v>
      </c>
      <c r="C65" s="90">
        <v>-58.632286000000001</v>
      </c>
      <c r="E65" s="90">
        <v>4333333333.3332996</v>
      </c>
      <c r="F65" s="90">
        <v>-42.180965</v>
      </c>
    </row>
    <row r="66" spans="2:6" x14ac:dyDescent="0.25">
      <c r="B66" s="90">
        <v>4500000000</v>
      </c>
      <c r="C66" s="90">
        <v>-58.485534999999999</v>
      </c>
      <c r="E66" s="90">
        <v>4500000000</v>
      </c>
      <c r="F66" s="90">
        <v>-42.037562999999999</v>
      </c>
    </row>
    <row r="67" spans="2:6" x14ac:dyDescent="0.25">
      <c r="B67" s="90">
        <v>4666666666.6667004</v>
      </c>
      <c r="C67" s="90">
        <v>-58.242161000000003</v>
      </c>
      <c r="E67" s="90">
        <v>4666666666.6667004</v>
      </c>
      <c r="F67" s="90">
        <v>-41.707419999999999</v>
      </c>
    </row>
    <row r="68" spans="2:6" x14ac:dyDescent="0.25">
      <c r="B68" s="90">
        <v>4833333333.3332996</v>
      </c>
      <c r="C68" s="90">
        <v>-57.684460000000001</v>
      </c>
      <c r="E68" s="90">
        <v>4833333333.3332996</v>
      </c>
      <c r="F68" s="90">
        <v>-41.355206000000003</v>
      </c>
    </row>
    <row r="69" spans="2:6" x14ac:dyDescent="0.25">
      <c r="B69" s="90">
        <v>5000000000</v>
      </c>
      <c r="C69" s="90">
        <v>-57.578780999999999</v>
      </c>
      <c r="E69" s="90">
        <v>5000000000</v>
      </c>
      <c r="F69" s="90">
        <v>-41.100093999999999</v>
      </c>
    </row>
    <row r="70" spans="2:6" x14ac:dyDescent="0.25">
      <c r="B70" s="90">
        <v>5166666666.6667004</v>
      </c>
      <c r="C70" s="90">
        <v>-57.353329000000002</v>
      </c>
      <c r="E70" s="90">
        <v>5166666666.6667004</v>
      </c>
      <c r="F70" s="90">
        <v>-40.770888999999997</v>
      </c>
    </row>
    <row r="71" spans="2:6" x14ac:dyDescent="0.25">
      <c r="B71" s="90">
        <v>5333333333.3332996</v>
      </c>
      <c r="C71" s="90">
        <v>-57.194004</v>
      </c>
      <c r="E71" s="90">
        <v>5333333333.3332996</v>
      </c>
      <c r="F71" s="90">
        <v>-40.548293999999999</v>
      </c>
    </row>
    <row r="72" spans="2:6" x14ac:dyDescent="0.25">
      <c r="B72" s="90">
        <v>5500000000</v>
      </c>
      <c r="C72" s="90">
        <v>-56.931725</v>
      </c>
      <c r="E72" s="90">
        <v>5500000000</v>
      </c>
      <c r="F72" s="90">
        <v>-40.324066000000002</v>
      </c>
    </row>
    <row r="73" spans="2:6" x14ac:dyDescent="0.25">
      <c r="B73" s="90">
        <v>5666666666.6667004</v>
      </c>
      <c r="C73" s="90">
        <v>-56.836342000000002</v>
      </c>
      <c r="E73" s="90">
        <v>5666666666.6667004</v>
      </c>
      <c r="F73" s="90">
        <v>-40.065925999999997</v>
      </c>
    </row>
    <row r="74" spans="2:6" x14ac:dyDescent="0.25">
      <c r="B74" s="90">
        <v>5833333333.3332996</v>
      </c>
      <c r="C74" s="90">
        <v>-56.689014</v>
      </c>
      <c r="E74" s="90">
        <v>5833333333.3332996</v>
      </c>
      <c r="F74" s="90">
        <v>-40.059157999999996</v>
      </c>
    </row>
    <row r="75" spans="2:6" x14ac:dyDescent="0.25">
      <c r="B75" s="90">
        <v>6000000000</v>
      </c>
      <c r="C75" s="90">
        <v>-56.550068000000003</v>
      </c>
      <c r="E75" s="90">
        <v>6000000000</v>
      </c>
      <c r="F75" s="90">
        <v>-40.102386000000003</v>
      </c>
    </row>
    <row r="76" spans="2:6" x14ac:dyDescent="0.25">
      <c r="B76" s="90">
        <v>6166666666.6667004</v>
      </c>
      <c r="C76" s="90">
        <v>-56.701442999999998</v>
      </c>
      <c r="E76" s="90">
        <v>6166666666.6667004</v>
      </c>
      <c r="F76" s="90">
        <v>-40.429896999999997</v>
      </c>
    </row>
    <row r="77" spans="2:6" x14ac:dyDescent="0.25">
      <c r="B77" s="90">
        <v>6333333333.3332996</v>
      </c>
      <c r="C77" s="90">
        <v>-56.817326000000001</v>
      </c>
      <c r="E77" s="90">
        <v>6333333333.3332996</v>
      </c>
      <c r="F77" s="90">
        <v>-40.855656000000003</v>
      </c>
    </row>
    <row r="78" spans="2:6" x14ac:dyDescent="0.25">
      <c r="B78" s="90">
        <v>6500000000</v>
      </c>
      <c r="C78" s="90">
        <v>-56.865386999999998</v>
      </c>
      <c r="E78" s="90">
        <v>6500000000</v>
      </c>
      <c r="F78" s="90">
        <v>-41.089526999999997</v>
      </c>
    </row>
    <row r="79" spans="2:6" x14ac:dyDescent="0.25">
      <c r="B79" s="90">
        <v>6666666666.6667004</v>
      </c>
      <c r="C79" s="90">
        <v>-56.821933999999999</v>
      </c>
      <c r="E79" s="90">
        <v>6666666666.6667004</v>
      </c>
      <c r="F79" s="90">
        <v>-41.396903999999999</v>
      </c>
    </row>
    <row r="80" spans="2:6" x14ac:dyDescent="0.25">
      <c r="B80" s="90">
        <v>6833333333.3332996</v>
      </c>
      <c r="C80" s="90">
        <v>-56.961494000000002</v>
      </c>
      <c r="E80" s="90">
        <v>6833333333.3332996</v>
      </c>
      <c r="F80" s="90">
        <v>-41.600338000000001</v>
      </c>
    </row>
    <row r="81" spans="2:6" x14ac:dyDescent="0.25">
      <c r="B81" s="90">
        <v>7000000000</v>
      </c>
      <c r="C81" s="90">
        <v>-57.120761999999999</v>
      </c>
      <c r="E81" s="90">
        <v>7000000000</v>
      </c>
      <c r="F81" s="90">
        <v>-41.920718999999998</v>
      </c>
    </row>
    <row r="82" spans="2:6" x14ac:dyDescent="0.25">
      <c r="B82" s="90">
        <v>7166666666.6667004</v>
      </c>
      <c r="C82" s="90">
        <v>-57.427956000000002</v>
      </c>
      <c r="E82" s="90">
        <v>7166666666.6667004</v>
      </c>
      <c r="F82" s="90">
        <v>-42.391846000000001</v>
      </c>
    </row>
    <row r="83" spans="2:6" x14ac:dyDescent="0.25">
      <c r="B83" s="90">
        <v>7333333333.3332996</v>
      </c>
      <c r="C83" s="90">
        <v>-57.711956000000001</v>
      </c>
      <c r="E83" s="90">
        <v>7333333333.3332996</v>
      </c>
      <c r="F83" s="90">
        <v>-42.817534999999999</v>
      </c>
    </row>
    <row r="84" spans="2:6" x14ac:dyDescent="0.25">
      <c r="B84" s="90">
        <v>7500000000</v>
      </c>
      <c r="C84" s="90">
        <v>-57.983367999999999</v>
      </c>
      <c r="E84" s="90">
        <v>7500000000</v>
      </c>
      <c r="F84" s="90">
        <v>-43.288246000000001</v>
      </c>
    </row>
    <row r="85" spans="2:6" x14ac:dyDescent="0.25">
      <c r="B85" s="90">
        <v>7666666666.6667004</v>
      </c>
      <c r="C85" s="90">
        <v>-58.223351000000001</v>
      </c>
      <c r="E85" s="90">
        <v>7666666666.6667004</v>
      </c>
      <c r="F85" s="90">
        <v>-43.691147000000001</v>
      </c>
    </row>
    <row r="86" spans="2:6" x14ac:dyDescent="0.25">
      <c r="B86" s="90">
        <v>7833333333.3332996</v>
      </c>
      <c r="C86" s="90">
        <v>-58.515819999999998</v>
      </c>
      <c r="E86" s="90">
        <v>7833333333.3332996</v>
      </c>
      <c r="F86" s="90">
        <v>-44.033146000000002</v>
      </c>
    </row>
    <row r="87" spans="2:6" x14ac:dyDescent="0.25">
      <c r="B87" s="90">
        <v>8000000000</v>
      </c>
      <c r="C87" s="90">
        <v>-58.962874999999997</v>
      </c>
      <c r="E87" s="90">
        <v>8000000000</v>
      </c>
      <c r="F87" s="90">
        <v>-44.606735</v>
      </c>
    </row>
    <row r="88" spans="2:6" x14ac:dyDescent="0.25">
      <c r="B88" s="90">
        <v>8166666666.6667004</v>
      </c>
      <c r="C88" s="90">
        <v>-59.413947999999998</v>
      </c>
      <c r="E88" s="90">
        <v>8166666666.6667004</v>
      </c>
      <c r="F88" s="90">
        <v>-45.154944999999998</v>
      </c>
    </row>
    <row r="89" spans="2:6" x14ac:dyDescent="0.25">
      <c r="B89" s="90">
        <v>8333333333.3332996</v>
      </c>
      <c r="C89" s="90">
        <v>-60.006706000000001</v>
      </c>
      <c r="E89" s="90">
        <v>8333333333.3332996</v>
      </c>
      <c r="F89" s="90">
        <v>-45.851745999999999</v>
      </c>
    </row>
    <row r="90" spans="2:6" x14ac:dyDescent="0.25">
      <c r="B90" s="90">
        <v>8500000000</v>
      </c>
      <c r="C90" s="90">
        <v>-60.430202000000001</v>
      </c>
      <c r="E90" s="90">
        <v>8500000000</v>
      </c>
      <c r="F90" s="90">
        <v>-46.35416</v>
      </c>
    </row>
    <row r="91" spans="2:6" x14ac:dyDescent="0.25">
      <c r="B91" s="90">
        <v>8666666666.6667004</v>
      </c>
      <c r="C91" s="90">
        <v>-60.809258</v>
      </c>
      <c r="E91" s="90">
        <v>8666666666.6667004</v>
      </c>
      <c r="F91" s="90">
        <v>-46.549599000000001</v>
      </c>
    </row>
    <row r="92" spans="2:6" x14ac:dyDescent="0.25">
      <c r="B92" s="90">
        <v>8833333333.3332996</v>
      </c>
      <c r="C92" s="90">
        <v>-61.122687999999997</v>
      </c>
      <c r="E92" s="90">
        <v>8833333333.3332996</v>
      </c>
      <c r="F92" s="90">
        <v>-46.638858999999997</v>
      </c>
    </row>
    <row r="93" spans="2:6" x14ac:dyDescent="0.25">
      <c r="B93" s="90">
        <v>9000000000</v>
      </c>
      <c r="C93" s="90">
        <v>-61.602200000000003</v>
      </c>
      <c r="E93" s="90">
        <v>9000000000</v>
      </c>
      <c r="F93" s="90">
        <v>-46.764235999999997</v>
      </c>
    </row>
    <row r="94" spans="2:6" x14ac:dyDescent="0.25">
      <c r="B94" s="90">
        <v>9166666666.6667004</v>
      </c>
      <c r="C94" s="90">
        <v>-62.345840000000003</v>
      </c>
      <c r="E94" s="90">
        <v>9166666666.6667004</v>
      </c>
      <c r="F94" s="90">
        <v>-47.047916000000001</v>
      </c>
    </row>
    <row r="95" spans="2:6" x14ac:dyDescent="0.25">
      <c r="B95" s="90">
        <v>9333333333.3332996</v>
      </c>
      <c r="C95" s="90">
        <v>-63.230400000000003</v>
      </c>
      <c r="E95" s="90">
        <v>9333333333.3332996</v>
      </c>
      <c r="F95" s="90">
        <v>-47.222309000000003</v>
      </c>
    </row>
    <row r="96" spans="2:6" x14ac:dyDescent="0.25">
      <c r="B96" s="90">
        <v>9500000000</v>
      </c>
      <c r="C96" s="90">
        <v>-64.378631999999996</v>
      </c>
      <c r="E96" s="90">
        <v>9500000000</v>
      </c>
      <c r="F96" s="90">
        <v>-47.203097999999997</v>
      </c>
    </row>
    <row r="97" spans="2:6" x14ac:dyDescent="0.25">
      <c r="B97" s="90">
        <v>9666666666.6667004</v>
      </c>
      <c r="C97" s="90">
        <v>-65.996978999999996</v>
      </c>
      <c r="E97" s="90">
        <v>9666666666.6667004</v>
      </c>
      <c r="F97" s="90">
        <v>-46.981388000000003</v>
      </c>
    </row>
    <row r="98" spans="2:6" x14ac:dyDescent="0.25">
      <c r="B98" s="90">
        <v>9833333333.3332996</v>
      </c>
      <c r="C98" s="90">
        <v>-69.932464999999993</v>
      </c>
      <c r="E98" s="90">
        <v>9833333333.3332996</v>
      </c>
      <c r="F98" s="90">
        <v>-46.920192999999998</v>
      </c>
    </row>
    <row r="99" spans="2:6" x14ac:dyDescent="0.25">
      <c r="B99" s="90">
        <v>10000000000</v>
      </c>
      <c r="C99" s="90">
        <v>-72.125670999999997</v>
      </c>
      <c r="E99" s="90">
        <v>10000000000</v>
      </c>
      <c r="F99" s="90">
        <v>-47.225132000000002</v>
      </c>
    </row>
    <row r="100" spans="2:6" x14ac:dyDescent="0.25">
      <c r="B100" s="90">
        <v>10166666666.667</v>
      </c>
      <c r="C100" s="90">
        <v>-71.904854</v>
      </c>
      <c r="E100" s="90">
        <v>10166666666.667</v>
      </c>
      <c r="F100" s="90">
        <v>-48.289192</v>
      </c>
    </row>
    <row r="101" spans="2:6" x14ac:dyDescent="0.25">
      <c r="B101" s="90">
        <v>10333333333.333</v>
      </c>
      <c r="C101" s="90">
        <v>-68.694962000000004</v>
      </c>
      <c r="E101" s="90">
        <v>10333333333.333</v>
      </c>
      <c r="F101" s="90">
        <v>-49.687354999999997</v>
      </c>
    </row>
    <row r="102" spans="2:6" x14ac:dyDescent="0.25">
      <c r="B102" s="90">
        <v>10500000000</v>
      </c>
      <c r="C102" s="90">
        <v>-66.968543999999994</v>
      </c>
      <c r="E102" s="90">
        <v>10500000000</v>
      </c>
      <c r="F102" s="90">
        <v>-50.805275000000002</v>
      </c>
    </row>
    <row r="103" spans="2:6" x14ac:dyDescent="0.25">
      <c r="B103" s="90">
        <v>10666666666.667</v>
      </c>
      <c r="C103" s="90">
        <v>-67.596710000000002</v>
      </c>
      <c r="E103" s="90">
        <v>10666666666.667</v>
      </c>
      <c r="F103" s="90">
        <v>-51.179298000000003</v>
      </c>
    </row>
    <row r="104" spans="2:6" x14ac:dyDescent="0.25">
      <c r="B104" s="90">
        <v>10833333333.333</v>
      </c>
      <c r="C104" s="90">
        <v>-69.081451000000001</v>
      </c>
      <c r="E104" s="90">
        <v>10833333333.333</v>
      </c>
      <c r="F104" s="90">
        <v>-50.202235999999999</v>
      </c>
    </row>
    <row r="105" spans="2:6" x14ac:dyDescent="0.25">
      <c r="B105" s="90">
        <v>11000000000</v>
      </c>
      <c r="C105" s="90">
        <v>-70.549781999999993</v>
      </c>
      <c r="E105" s="90">
        <v>11000000000</v>
      </c>
      <c r="F105" s="90">
        <v>-49.043545000000002</v>
      </c>
    </row>
    <row r="106" spans="2:6" x14ac:dyDescent="0.25">
      <c r="B106" s="90">
        <v>11166666666.667</v>
      </c>
      <c r="C106" s="90">
        <v>-70.810417000000001</v>
      </c>
      <c r="E106" s="90">
        <v>11166666666.667</v>
      </c>
      <c r="F106" s="90">
        <v>-48.088379000000003</v>
      </c>
    </row>
    <row r="107" spans="2:6" x14ac:dyDescent="0.25">
      <c r="B107" s="90">
        <v>11333333333.333</v>
      </c>
      <c r="C107" s="90">
        <v>-69.835662999999997</v>
      </c>
      <c r="E107" s="90">
        <v>11333333333.333</v>
      </c>
      <c r="F107" s="90">
        <v>-48.351188999999998</v>
      </c>
    </row>
    <row r="108" spans="2:6" x14ac:dyDescent="0.25">
      <c r="B108" s="90">
        <v>11500000000</v>
      </c>
      <c r="C108" s="90">
        <v>-68.111794000000003</v>
      </c>
      <c r="E108" s="90">
        <v>11500000000</v>
      </c>
      <c r="F108" s="90">
        <v>-49.113075000000002</v>
      </c>
    </row>
    <row r="109" spans="2:6" x14ac:dyDescent="0.25">
      <c r="B109" s="90">
        <v>11666666666.667</v>
      </c>
      <c r="C109" s="90">
        <v>-66.450851</v>
      </c>
      <c r="E109" s="90">
        <v>11666666666.667</v>
      </c>
      <c r="F109" s="90">
        <v>-50.370846</v>
      </c>
    </row>
    <row r="110" spans="2:6" x14ac:dyDescent="0.25">
      <c r="B110" s="90">
        <v>11833333333.333</v>
      </c>
      <c r="C110" s="90">
        <v>-65.129165999999998</v>
      </c>
      <c r="E110" s="90">
        <v>11833333333.333</v>
      </c>
      <c r="F110" s="90">
        <v>-51.659756000000002</v>
      </c>
    </row>
    <row r="111" spans="2:6" x14ac:dyDescent="0.25">
      <c r="B111" s="90">
        <v>12000000000</v>
      </c>
      <c r="C111" s="90">
        <v>-64.366446999999994</v>
      </c>
      <c r="E111" s="90">
        <v>12000000000</v>
      </c>
      <c r="F111" s="90">
        <v>-52.604042</v>
      </c>
    </row>
    <row r="112" spans="2:6" x14ac:dyDescent="0.25">
      <c r="B112" s="90" t="s">
        <v>21</v>
      </c>
      <c r="C112" s="90"/>
      <c r="E112" s="90" t="s">
        <v>21</v>
      </c>
      <c r="F112" s="90"/>
    </row>
    <row r="113" spans="2:6" x14ac:dyDescent="0.25">
      <c r="B113" s="90"/>
      <c r="C113" s="90"/>
      <c r="E113" s="90"/>
      <c r="F113" s="90"/>
    </row>
    <row r="114" spans="2:6" x14ac:dyDescent="0.25">
      <c r="B114" s="90"/>
      <c r="C114" s="90"/>
      <c r="E114" s="90"/>
      <c r="F114" s="90"/>
    </row>
    <row r="115" spans="2:6" x14ac:dyDescent="0.25">
      <c r="B115" s="90" t="s">
        <v>23</v>
      </c>
      <c r="C115" s="90"/>
      <c r="E115" s="90" t="s">
        <v>23</v>
      </c>
      <c r="F115" s="90"/>
    </row>
    <row r="116" spans="2:6" x14ac:dyDescent="0.25">
      <c r="B116" s="90" t="s">
        <v>19</v>
      </c>
      <c r="C116" s="90" t="s">
        <v>261</v>
      </c>
      <c r="E116" s="90" t="s">
        <v>19</v>
      </c>
      <c r="F116" s="90" t="s">
        <v>261</v>
      </c>
    </row>
    <row r="117" spans="2:6" x14ac:dyDescent="0.25">
      <c r="B117" s="90">
        <v>6000000000</v>
      </c>
      <c r="C117" s="90">
        <v>-63.221043000000002</v>
      </c>
      <c r="E117" s="90">
        <v>6000000000</v>
      </c>
      <c r="F117" s="90">
        <v>-75.649039999999999</v>
      </c>
    </row>
    <row r="118" spans="2:6" x14ac:dyDescent="0.25">
      <c r="B118" s="90">
        <v>6125000000</v>
      </c>
      <c r="C118" s="90">
        <v>-63.602139000000001</v>
      </c>
      <c r="E118" s="90">
        <v>6125000000</v>
      </c>
      <c r="F118" s="90">
        <v>-75.109595999999996</v>
      </c>
    </row>
    <row r="119" spans="2:6" x14ac:dyDescent="0.25">
      <c r="B119" s="90">
        <v>6250000000</v>
      </c>
      <c r="C119" s="90">
        <v>-63.734146000000003</v>
      </c>
      <c r="E119" s="90">
        <v>6250000000</v>
      </c>
      <c r="F119" s="90">
        <v>-74.625388999999998</v>
      </c>
    </row>
    <row r="120" spans="2:6" x14ac:dyDescent="0.25">
      <c r="B120" s="90">
        <v>6375000000</v>
      </c>
      <c r="C120" s="90">
        <v>-63.985317000000002</v>
      </c>
      <c r="E120" s="90">
        <v>6375000000</v>
      </c>
      <c r="F120" s="90">
        <v>-74.307198</v>
      </c>
    </row>
    <row r="121" spans="2:6" x14ac:dyDescent="0.25">
      <c r="B121" s="90">
        <v>6500000000</v>
      </c>
      <c r="C121" s="90">
        <v>-64.254981999999998</v>
      </c>
      <c r="E121" s="90">
        <v>6500000000</v>
      </c>
      <c r="F121" s="90">
        <v>-74.063903999999994</v>
      </c>
    </row>
    <row r="122" spans="2:6" x14ac:dyDescent="0.25">
      <c r="B122" s="90">
        <v>6625000000</v>
      </c>
      <c r="C122" s="90">
        <v>-64.178223000000003</v>
      </c>
      <c r="E122" s="90">
        <v>6625000000</v>
      </c>
      <c r="F122" s="90">
        <v>-73.907348999999996</v>
      </c>
    </row>
    <row r="123" spans="2:6" x14ac:dyDescent="0.25">
      <c r="B123" s="90">
        <v>6750000000</v>
      </c>
      <c r="C123" s="90">
        <v>-63.137172999999997</v>
      </c>
      <c r="E123" s="90">
        <v>6750000000</v>
      </c>
      <c r="F123" s="90">
        <v>-73.378722999999994</v>
      </c>
    </row>
    <row r="124" spans="2:6" x14ac:dyDescent="0.25">
      <c r="B124" s="90">
        <v>6875000000</v>
      </c>
      <c r="C124" s="90">
        <v>-62.334473000000003</v>
      </c>
      <c r="E124" s="90">
        <v>6875000000</v>
      </c>
      <c r="F124" s="90">
        <v>-73.233604</v>
      </c>
    </row>
    <row r="125" spans="2:6" x14ac:dyDescent="0.25">
      <c r="B125" s="90">
        <v>7000000000</v>
      </c>
      <c r="C125" s="90">
        <v>-61.558826000000003</v>
      </c>
      <c r="E125" s="90">
        <v>7000000000</v>
      </c>
      <c r="F125" s="90">
        <v>-72.682693</v>
      </c>
    </row>
    <row r="126" spans="2:6" x14ac:dyDescent="0.25">
      <c r="B126" s="90">
        <v>7125000000</v>
      </c>
      <c r="C126" s="90">
        <v>-61.041030999999997</v>
      </c>
      <c r="E126" s="90">
        <v>7125000000</v>
      </c>
      <c r="F126" s="90">
        <v>-72.497146999999998</v>
      </c>
    </row>
    <row r="127" spans="2:6" x14ac:dyDescent="0.25">
      <c r="B127" s="90">
        <v>7250000000</v>
      </c>
      <c r="C127" s="90">
        <v>-60.777698999999998</v>
      </c>
      <c r="E127" s="90">
        <v>7250000000</v>
      </c>
      <c r="F127" s="90">
        <v>-72.255500999999995</v>
      </c>
    </row>
    <row r="128" spans="2:6" x14ac:dyDescent="0.25">
      <c r="B128" s="90">
        <v>7375000000</v>
      </c>
      <c r="C128" s="90">
        <v>-60.814456999999997</v>
      </c>
      <c r="E128" s="90">
        <v>7375000000</v>
      </c>
      <c r="F128" s="90">
        <v>-72.160149000000004</v>
      </c>
    </row>
    <row r="129" spans="2:6" x14ac:dyDescent="0.25">
      <c r="B129" s="90">
        <v>7500000000</v>
      </c>
      <c r="C129" s="90">
        <v>-60.678027999999998</v>
      </c>
      <c r="E129" s="90">
        <v>7500000000</v>
      </c>
      <c r="F129" s="90">
        <v>-72.182631999999998</v>
      </c>
    </row>
    <row r="130" spans="2:6" x14ac:dyDescent="0.25">
      <c r="B130" s="90">
        <v>7625000000</v>
      </c>
      <c r="C130" s="90">
        <v>-60.05003</v>
      </c>
      <c r="E130" s="90">
        <v>7625000000</v>
      </c>
      <c r="F130" s="90">
        <v>-72.017493999999999</v>
      </c>
    </row>
    <row r="131" spans="2:6" x14ac:dyDescent="0.25">
      <c r="B131" s="90">
        <v>7750000000</v>
      </c>
      <c r="C131" s="90">
        <v>-59.675846</v>
      </c>
      <c r="E131" s="90">
        <v>7750000000</v>
      </c>
      <c r="F131" s="90">
        <v>-72.031852999999998</v>
      </c>
    </row>
    <row r="132" spans="2:6" x14ac:dyDescent="0.25">
      <c r="B132" s="90">
        <v>7875000000</v>
      </c>
      <c r="C132" s="90">
        <v>-59.759075000000003</v>
      </c>
      <c r="E132" s="90">
        <v>7875000000</v>
      </c>
      <c r="F132" s="90">
        <v>-72.100005999999993</v>
      </c>
    </row>
    <row r="133" spans="2:6" x14ac:dyDescent="0.25">
      <c r="B133" s="90">
        <v>8000000000</v>
      </c>
      <c r="C133" s="90">
        <v>-59.859076999999999</v>
      </c>
      <c r="E133" s="90">
        <v>8000000000</v>
      </c>
      <c r="F133" s="90">
        <v>-71.999313000000001</v>
      </c>
    </row>
    <row r="134" spans="2:6" x14ac:dyDescent="0.25">
      <c r="B134" s="90">
        <v>8125000000</v>
      </c>
      <c r="C134" s="90">
        <v>-59.803801999999997</v>
      </c>
      <c r="E134" s="90">
        <v>8125000000</v>
      </c>
      <c r="F134" s="90">
        <v>-71.768623000000005</v>
      </c>
    </row>
    <row r="135" spans="2:6" x14ac:dyDescent="0.25">
      <c r="B135" s="90">
        <v>8250000000</v>
      </c>
      <c r="C135" s="90">
        <v>-59.685699</v>
      </c>
      <c r="E135" s="90">
        <v>8250000000</v>
      </c>
      <c r="F135" s="90">
        <v>-70.990859999999998</v>
      </c>
    </row>
    <row r="136" spans="2:6" x14ac:dyDescent="0.25">
      <c r="B136" s="90">
        <v>8375000000</v>
      </c>
      <c r="C136" s="90">
        <v>-59.691113000000001</v>
      </c>
      <c r="E136" s="90">
        <v>8375000000</v>
      </c>
      <c r="F136" s="90">
        <v>-71.295058999999995</v>
      </c>
    </row>
    <row r="137" spans="2:6" x14ac:dyDescent="0.25">
      <c r="B137" s="90">
        <v>8500000000</v>
      </c>
      <c r="C137" s="90">
        <v>-59.318367000000002</v>
      </c>
      <c r="E137" s="90">
        <v>8500000000</v>
      </c>
      <c r="F137" s="90">
        <v>-71.060364000000007</v>
      </c>
    </row>
    <row r="138" spans="2:6" x14ac:dyDescent="0.25">
      <c r="B138" s="90">
        <v>8625000000</v>
      </c>
      <c r="C138" s="90">
        <v>-60.213501000000001</v>
      </c>
      <c r="E138" s="90">
        <v>8625000000</v>
      </c>
      <c r="F138" s="90">
        <v>-71.476280000000003</v>
      </c>
    </row>
    <row r="139" spans="2:6" x14ac:dyDescent="0.25">
      <c r="B139" s="90">
        <v>8750000000</v>
      </c>
      <c r="C139" s="90">
        <v>-61.561359000000003</v>
      </c>
      <c r="E139" s="90">
        <v>8750000000</v>
      </c>
      <c r="F139" s="90">
        <v>-71.019722000000002</v>
      </c>
    </row>
    <row r="140" spans="2:6" x14ac:dyDescent="0.25">
      <c r="B140" s="90">
        <v>8875000000</v>
      </c>
      <c r="C140" s="90">
        <v>-61.917614</v>
      </c>
      <c r="E140" s="90">
        <v>8875000000</v>
      </c>
      <c r="F140" s="90">
        <v>-70.388167999999993</v>
      </c>
    </row>
    <row r="141" spans="2:6" x14ac:dyDescent="0.25">
      <c r="B141" s="90">
        <v>9000000000</v>
      </c>
      <c r="C141" s="90">
        <v>-60.099342</v>
      </c>
      <c r="E141" s="90">
        <v>9000000000</v>
      </c>
      <c r="F141" s="90">
        <v>-68.861182999999997</v>
      </c>
    </row>
    <row r="142" spans="2:6" x14ac:dyDescent="0.25">
      <c r="B142" s="90">
        <v>9125000000</v>
      </c>
      <c r="C142" s="90">
        <v>-58.037002999999999</v>
      </c>
      <c r="E142" s="90">
        <v>9125000000</v>
      </c>
      <c r="F142" s="90">
        <v>-67.467620999999994</v>
      </c>
    </row>
    <row r="143" spans="2:6" x14ac:dyDescent="0.25">
      <c r="B143" s="90">
        <v>9250000000</v>
      </c>
      <c r="C143" s="90">
        <v>-57.438308999999997</v>
      </c>
      <c r="E143" s="90">
        <v>9250000000</v>
      </c>
      <c r="F143" s="90">
        <v>-66.728888999999995</v>
      </c>
    </row>
    <row r="144" spans="2:6" x14ac:dyDescent="0.25">
      <c r="B144" s="90">
        <v>9375000000</v>
      </c>
      <c r="C144" s="90">
        <v>-56.667178999999997</v>
      </c>
      <c r="E144" s="90">
        <v>9375000000</v>
      </c>
      <c r="F144" s="90">
        <v>-66.189612999999994</v>
      </c>
    </row>
    <row r="145" spans="2:6" x14ac:dyDescent="0.25">
      <c r="B145" s="90">
        <v>9500000000</v>
      </c>
      <c r="C145" s="90">
        <v>-56.069496000000001</v>
      </c>
      <c r="E145" s="90">
        <v>9500000000</v>
      </c>
      <c r="F145" s="90">
        <v>-66.580948000000006</v>
      </c>
    </row>
    <row r="146" spans="2:6" x14ac:dyDescent="0.25">
      <c r="B146" s="90">
        <v>9625000000</v>
      </c>
      <c r="C146" s="90">
        <v>-55.650826000000002</v>
      </c>
      <c r="E146" s="90">
        <v>9625000000</v>
      </c>
      <c r="F146" s="90">
        <v>-67.498940000000005</v>
      </c>
    </row>
    <row r="147" spans="2:6" x14ac:dyDescent="0.25">
      <c r="B147" s="90">
        <v>9750000000</v>
      </c>
      <c r="C147" s="90">
        <v>-55.659607000000001</v>
      </c>
      <c r="E147" s="90">
        <v>9750000000</v>
      </c>
      <c r="F147" s="90">
        <v>-68.852874999999997</v>
      </c>
    </row>
    <row r="148" spans="2:6" x14ac:dyDescent="0.25">
      <c r="B148" s="90">
        <v>9875000000</v>
      </c>
      <c r="C148" s="90">
        <v>-54.074505000000002</v>
      </c>
      <c r="E148" s="90">
        <v>9875000000</v>
      </c>
      <c r="F148" s="90">
        <v>-69.165833000000006</v>
      </c>
    </row>
    <row r="149" spans="2:6" x14ac:dyDescent="0.25">
      <c r="B149" s="90">
        <v>10000000000</v>
      </c>
      <c r="C149" s="90">
        <v>-52.346798</v>
      </c>
      <c r="E149" s="90">
        <v>10000000000</v>
      </c>
      <c r="F149" s="90">
        <v>-69.401283000000006</v>
      </c>
    </row>
    <row r="150" spans="2:6" x14ac:dyDescent="0.25">
      <c r="B150" s="90">
        <v>10125000000</v>
      </c>
      <c r="C150" s="90">
        <v>-51.001007000000001</v>
      </c>
      <c r="E150" s="90">
        <v>10125000000</v>
      </c>
      <c r="F150" s="90">
        <v>-69.846901000000003</v>
      </c>
    </row>
    <row r="151" spans="2:6" x14ac:dyDescent="0.25">
      <c r="B151" s="90">
        <v>10250000000</v>
      </c>
      <c r="C151" s="90">
        <v>-50.191845000000001</v>
      </c>
      <c r="E151" s="90">
        <v>10250000000</v>
      </c>
      <c r="F151" s="90">
        <v>-70.380882</v>
      </c>
    </row>
    <row r="152" spans="2:6" x14ac:dyDescent="0.25">
      <c r="B152" s="90">
        <v>10375000000</v>
      </c>
      <c r="C152" s="90">
        <v>-49.381908000000003</v>
      </c>
      <c r="E152" s="90">
        <v>10375000000</v>
      </c>
      <c r="F152" s="90">
        <v>-71.402221999999995</v>
      </c>
    </row>
    <row r="153" spans="2:6" x14ac:dyDescent="0.25">
      <c r="B153" s="90">
        <v>10500000000</v>
      </c>
      <c r="C153" s="90">
        <v>-49.049438000000002</v>
      </c>
      <c r="E153" s="90">
        <v>10500000000</v>
      </c>
      <c r="F153" s="90">
        <v>-73.119072000000003</v>
      </c>
    </row>
    <row r="154" spans="2:6" x14ac:dyDescent="0.25">
      <c r="B154" s="90">
        <v>10625000000</v>
      </c>
      <c r="C154" s="90">
        <v>-48.877602000000003</v>
      </c>
      <c r="E154" s="90">
        <v>10625000000</v>
      </c>
      <c r="F154" s="90">
        <v>-74.876716999999999</v>
      </c>
    </row>
    <row r="155" spans="2:6" x14ac:dyDescent="0.25">
      <c r="B155" s="90">
        <v>10750000000</v>
      </c>
      <c r="C155" s="90">
        <v>-48.207442999999998</v>
      </c>
      <c r="E155" s="90">
        <v>10750000000</v>
      </c>
      <c r="F155" s="90">
        <v>-76.063704999999999</v>
      </c>
    </row>
    <row r="156" spans="2:6" x14ac:dyDescent="0.25">
      <c r="B156" s="90">
        <v>10875000000</v>
      </c>
      <c r="C156" s="90">
        <v>-47.227210999999997</v>
      </c>
      <c r="E156" s="90">
        <v>10875000000</v>
      </c>
      <c r="F156" s="90">
        <v>-77.087151000000006</v>
      </c>
    </row>
    <row r="157" spans="2:6" x14ac:dyDescent="0.25">
      <c r="B157" s="90">
        <v>11000000000</v>
      </c>
      <c r="C157" s="90">
        <v>-46.531025</v>
      </c>
      <c r="E157" s="90">
        <v>11000000000</v>
      </c>
      <c r="F157" s="90">
        <v>-77.423987999999994</v>
      </c>
    </row>
    <row r="158" spans="2:6" x14ac:dyDescent="0.25">
      <c r="B158" s="90">
        <v>11125000000</v>
      </c>
      <c r="C158" s="90">
        <v>-46.130927999999997</v>
      </c>
      <c r="E158" s="90">
        <v>11125000000</v>
      </c>
      <c r="F158" s="90">
        <v>-77.892899</v>
      </c>
    </row>
    <row r="159" spans="2:6" x14ac:dyDescent="0.25">
      <c r="B159" s="90">
        <v>11250000000</v>
      </c>
      <c r="C159" s="90">
        <v>-45.626984</v>
      </c>
      <c r="E159" s="90">
        <v>11250000000</v>
      </c>
      <c r="F159" s="90">
        <v>-78.039124000000001</v>
      </c>
    </row>
    <row r="160" spans="2:6" x14ac:dyDescent="0.25">
      <c r="B160" s="90">
        <v>11375000000</v>
      </c>
      <c r="C160" s="90">
        <v>-45.498336999999999</v>
      </c>
      <c r="E160" s="90">
        <v>11375000000</v>
      </c>
      <c r="F160" s="90">
        <v>-78.135200999999995</v>
      </c>
    </row>
    <row r="161" spans="2:6" x14ac:dyDescent="0.25">
      <c r="B161" s="90">
        <v>11500000000</v>
      </c>
      <c r="C161" s="90">
        <v>-45.425114000000001</v>
      </c>
      <c r="E161" s="90">
        <v>11500000000</v>
      </c>
      <c r="F161" s="90">
        <v>-77.577370000000002</v>
      </c>
    </row>
    <row r="162" spans="2:6" x14ac:dyDescent="0.25">
      <c r="B162" s="90">
        <v>11625000000</v>
      </c>
      <c r="C162" s="90">
        <v>-45.591000000000001</v>
      </c>
      <c r="E162" s="90">
        <v>11625000000</v>
      </c>
      <c r="F162" s="90">
        <v>-76.437965000000005</v>
      </c>
    </row>
    <row r="163" spans="2:6" x14ac:dyDescent="0.25">
      <c r="B163" s="90">
        <v>11750000000</v>
      </c>
      <c r="C163" s="90">
        <v>-45.782974000000003</v>
      </c>
      <c r="E163" s="90">
        <v>11750000000</v>
      </c>
      <c r="F163" s="90">
        <v>-75.530899000000005</v>
      </c>
    </row>
    <row r="164" spans="2:6" x14ac:dyDescent="0.25">
      <c r="B164" s="90">
        <v>11875000000</v>
      </c>
      <c r="C164" s="90">
        <v>-46.332904999999997</v>
      </c>
      <c r="E164" s="90">
        <v>11875000000</v>
      </c>
      <c r="F164" s="90">
        <v>-74.174819999999997</v>
      </c>
    </row>
    <row r="165" spans="2:6" x14ac:dyDescent="0.25">
      <c r="B165" s="90">
        <v>12000000000</v>
      </c>
      <c r="C165" s="90">
        <v>-46.746586000000001</v>
      </c>
      <c r="E165" s="90">
        <v>12000000000</v>
      </c>
      <c r="F165" s="90">
        <v>-72.935164999999998</v>
      </c>
    </row>
    <row r="166" spans="2:6" x14ac:dyDescent="0.25">
      <c r="B166" s="90" t="s">
        <v>21</v>
      </c>
      <c r="C166" s="90"/>
      <c r="E166" s="90" t="s">
        <v>21</v>
      </c>
      <c r="F166" s="90"/>
    </row>
    <row r="167" spans="2:6" x14ac:dyDescent="0.25">
      <c r="B167" s="90"/>
      <c r="C167" s="90"/>
      <c r="E167" s="90"/>
      <c r="F167" s="90"/>
    </row>
    <row r="168" spans="2:6" x14ac:dyDescent="0.25">
      <c r="B168" s="90"/>
      <c r="C168" s="90"/>
      <c r="E168" s="90"/>
      <c r="F168" s="90"/>
    </row>
    <row r="169" spans="2:6" x14ac:dyDescent="0.25">
      <c r="B169" s="90" t="s">
        <v>24</v>
      </c>
      <c r="C169" s="90"/>
      <c r="E169" s="90" t="s">
        <v>24</v>
      </c>
      <c r="F169" s="90"/>
    </row>
    <row r="170" spans="2:6" x14ac:dyDescent="0.25">
      <c r="B170" s="90" t="s">
        <v>19</v>
      </c>
      <c r="C170" s="90" t="s">
        <v>270</v>
      </c>
      <c r="E170" s="90" t="s">
        <v>19</v>
      </c>
      <c r="F170" s="90" t="s">
        <v>270</v>
      </c>
    </row>
    <row r="171" spans="2:6" x14ac:dyDescent="0.25">
      <c r="B171" s="90">
        <v>8000000000</v>
      </c>
      <c r="C171" s="90">
        <v>-70.382637000000003</v>
      </c>
      <c r="E171" s="90">
        <v>8000000000</v>
      </c>
      <c r="F171" s="90">
        <v>-52.200629999999997</v>
      </c>
    </row>
    <row r="172" spans="2:6" x14ac:dyDescent="0.25">
      <c r="B172" s="90">
        <v>8083333333.3332996</v>
      </c>
      <c r="C172" s="90">
        <v>-70.065308000000002</v>
      </c>
      <c r="E172" s="90">
        <v>8083333333.3332996</v>
      </c>
      <c r="F172" s="90">
        <v>-52.194358999999999</v>
      </c>
    </row>
    <row r="173" spans="2:6" x14ac:dyDescent="0.25">
      <c r="B173" s="90">
        <v>8166666666.6667004</v>
      </c>
      <c r="C173" s="90">
        <v>-69.987296999999998</v>
      </c>
      <c r="E173" s="90">
        <v>8166666666.6667004</v>
      </c>
      <c r="F173" s="90">
        <v>-52.168036999999998</v>
      </c>
    </row>
    <row r="174" spans="2:6" x14ac:dyDescent="0.25">
      <c r="B174" s="90">
        <v>8250000000</v>
      </c>
      <c r="C174" s="90">
        <v>-69.985061999999999</v>
      </c>
      <c r="E174" s="90">
        <v>8250000000</v>
      </c>
      <c r="F174" s="90">
        <v>-52.079487</v>
      </c>
    </row>
    <row r="175" spans="2:6" x14ac:dyDescent="0.25">
      <c r="B175" s="90">
        <v>8333333333.3332996</v>
      </c>
      <c r="C175" s="90">
        <v>-70.640120999999994</v>
      </c>
      <c r="E175" s="90">
        <v>8333333333.3332996</v>
      </c>
      <c r="F175" s="90">
        <v>-52.158627000000003</v>
      </c>
    </row>
    <row r="176" spans="2:6" x14ac:dyDescent="0.25">
      <c r="B176" s="90">
        <v>8416666666.6667004</v>
      </c>
      <c r="C176" s="90">
        <v>-71.029221000000007</v>
      </c>
      <c r="E176" s="90">
        <v>8416666666.6667004</v>
      </c>
      <c r="F176" s="90">
        <v>-52.182586999999998</v>
      </c>
    </row>
    <row r="177" spans="2:6" x14ac:dyDescent="0.25">
      <c r="B177" s="90">
        <v>8500000000</v>
      </c>
      <c r="C177" s="90">
        <v>-70.956467000000004</v>
      </c>
      <c r="E177" s="90">
        <v>8500000000</v>
      </c>
      <c r="F177" s="90">
        <v>-52.152133999999997</v>
      </c>
    </row>
    <row r="178" spans="2:6" x14ac:dyDescent="0.25">
      <c r="B178" s="90">
        <v>8583333333.3332996</v>
      </c>
      <c r="C178" s="90">
        <v>-70.612938</v>
      </c>
      <c r="E178" s="90">
        <v>8583333333.3332996</v>
      </c>
      <c r="F178" s="90">
        <v>-52.039085</v>
      </c>
    </row>
    <row r="179" spans="2:6" x14ac:dyDescent="0.25">
      <c r="B179" s="90">
        <v>8666666666.6667004</v>
      </c>
      <c r="C179" s="90">
        <v>-70.304428000000001</v>
      </c>
      <c r="E179" s="90">
        <v>8666666666.6667004</v>
      </c>
      <c r="F179" s="90">
        <v>-51.946944999999999</v>
      </c>
    </row>
    <row r="180" spans="2:6" x14ac:dyDescent="0.25">
      <c r="B180" s="90">
        <v>8750000000</v>
      </c>
      <c r="C180" s="90">
        <v>-70.704918000000006</v>
      </c>
      <c r="E180" s="90">
        <v>8750000000</v>
      </c>
      <c r="F180" s="90">
        <v>-51.937569000000003</v>
      </c>
    </row>
    <row r="181" spans="2:6" x14ac:dyDescent="0.25">
      <c r="B181" s="90">
        <v>8833333333.3332996</v>
      </c>
      <c r="C181" s="90">
        <v>-71.189400000000006</v>
      </c>
      <c r="E181" s="90">
        <v>8833333333.3332996</v>
      </c>
      <c r="F181" s="90">
        <v>-52.021286000000003</v>
      </c>
    </row>
    <row r="182" spans="2:6" x14ac:dyDescent="0.25">
      <c r="B182" s="90">
        <v>8916666666.6667004</v>
      </c>
      <c r="C182" s="90">
        <v>-71.691078000000005</v>
      </c>
      <c r="E182" s="90">
        <v>8916666666.6667004</v>
      </c>
      <c r="F182" s="90">
        <v>-51.999668</v>
      </c>
    </row>
    <row r="183" spans="2:6" x14ac:dyDescent="0.25">
      <c r="B183" s="90">
        <v>9000000000</v>
      </c>
      <c r="C183" s="90">
        <v>-71.598488000000003</v>
      </c>
      <c r="E183" s="90">
        <v>9000000000</v>
      </c>
      <c r="F183" s="90">
        <v>-51.887566</v>
      </c>
    </row>
    <row r="184" spans="2:6" x14ac:dyDescent="0.25">
      <c r="B184" s="90">
        <v>9083333333.3332996</v>
      </c>
      <c r="C184" s="90">
        <v>-71.15419</v>
      </c>
      <c r="E184" s="90">
        <v>9083333333.3332996</v>
      </c>
      <c r="F184" s="90">
        <v>-51.844119999999997</v>
      </c>
    </row>
    <row r="185" spans="2:6" x14ac:dyDescent="0.25">
      <c r="B185" s="90">
        <v>9166666666.6667004</v>
      </c>
      <c r="C185" s="90">
        <v>-70.892905999999996</v>
      </c>
      <c r="E185" s="90">
        <v>9166666666.6667004</v>
      </c>
      <c r="F185" s="90">
        <v>-51.693694999999998</v>
      </c>
    </row>
    <row r="186" spans="2:6" x14ac:dyDescent="0.25">
      <c r="B186" s="90">
        <v>9250000000</v>
      </c>
      <c r="C186" s="90">
        <v>-70.812515000000005</v>
      </c>
      <c r="E186" s="90">
        <v>9250000000</v>
      </c>
      <c r="F186" s="90">
        <v>-51.741978000000003</v>
      </c>
    </row>
    <row r="187" spans="2:6" x14ac:dyDescent="0.25">
      <c r="B187" s="90">
        <v>9333333333.3332996</v>
      </c>
      <c r="C187" s="90">
        <v>-71.330650000000006</v>
      </c>
      <c r="E187" s="90">
        <v>9333333333.3332996</v>
      </c>
      <c r="F187" s="90">
        <v>-51.553787</v>
      </c>
    </row>
    <row r="188" spans="2:6" x14ac:dyDescent="0.25">
      <c r="B188" s="90">
        <v>9416666666.6667004</v>
      </c>
      <c r="C188" s="90">
        <v>-71.616767999999993</v>
      </c>
      <c r="E188" s="90">
        <v>9416666666.6667004</v>
      </c>
      <c r="F188" s="90">
        <v>-51.422806000000001</v>
      </c>
    </row>
    <row r="189" spans="2:6" x14ac:dyDescent="0.25">
      <c r="B189" s="90">
        <v>9500000000</v>
      </c>
      <c r="C189" s="90">
        <v>-71.463654000000005</v>
      </c>
      <c r="E189" s="90">
        <v>9500000000</v>
      </c>
      <c r="F189" s="90">
        <v>-51.260784000000001</v>
      </c>
    </row>
    <row r="190" spans="2:6" x14ac:dyDescent="0.25">
      <c r="B190" s="90">
        <v>9583333333.3332996</v>
      </c>
      <c r="C190" s="90">
        <v>-71.370934000000005</v>
      </c>
      <c r="E190" s="90">
        <v>9583333333.3332996</v>
      </c>
      <c r="F190" s="90">
        <v>-51.150440000000003</v>
      </c>
    </row>
    <row r="191" spans="2:6" x14ac:dyDescent="0.25">
      <c r="B191" s="90">
        <v>9666666666.6667004</v>
      </c>
      <c r="C191" s="90">
        <v>-71.500229000000004</v>
      </c>
      <c r="E191" s="90">
        <v>9666666666.6667004</v>
      </c>
      <c r="F191" s="90">
        <v>-51.188107000000002</v>
      </c>
    </row>
    <row r="192" spans="2:6" x14ac:dyDescent="0.25">
      <c r="B192" s="90">
        <v>9750000000</v>
      </c>
      <c r="C192" s="90">
        <v>-72.243790000000004</v>
      </c>
      <c r="E192" s="90">
        <v>9750000000</v>
      </c>
      <c r="F192" s="90">
        <v>-51.050488000000001</v>
      </c>
    </row>
    <row r="193" spans="2:6" x14ac:dyDescent="0.25">
      <c r="B193" s="90">
        <v>9833333333.3332996</v>
      </c>
      <c r="C193" s="90">
        <v>-72.876686000000007</v>
      </c>
      <c r="E193" s="90">
        <v>9833333333.3332996</v>
      </c>
      <c r="F193" s="90">
        <v>-51.078983000000001</v>
      </c>
    </row>
    <row r="194" spans="2:6" x14ac:dyDescent="0.25">
      <c r="B194" s="90">
        <v>9916666666.6667004</v>
      </c>
      <c r="C194" s="90">
        <v>-72.952454000000003</v>
      </c>
      <c r="E194" s="90">
        <v>9916666666.6667004</v>
      </c>
      <c r="F194" s="90">
        <v>-51.007384999999999</v>
      </c>
    </row>
    <row r="195" spans="2:6" x14ac:dyDescent="0.25">
      <c r="B195" s="90">
        <v>10000000000</v>
      </c>
      <c r="C195" s="90">
        <v>-72.901863000000006</v>
      </c>
      <c r="E195" s="90">
        <v>10000000000</v>
      </c>
      <c r="F195" s="90">
        <v>-51.111972999999999</v>
      </c>
    </row>
    <row r="196" spans="2:6" x14ac:dyDescent="0.25">
      <c r="B196" s="90">
        <v>10083333333.333</v>
      </c>
      <c r="C196" s="90">
        <v>-72.821762000000007</v>
      </c>
      <c r="E196" s="90">
        <v>10083333333.333</v>
      </c>
      <c r="F196" s="90">
        <v>-50.950321000000002</v>
      </c>
    </row>
    <row r="197" spans="2:6" x14ac:dyDescent="0.25">
      <c r="B197" s="90">
        <v>10166666666.667</v>
      </c>
      <c r="C197" s="90">
        <v>-73.337517000000005</v>
      </c>
      <c r="E197" s="90">
        <v>10166666666.667</v>
      </c>
      <c r="F197" s="90">
        <v>-50.752231999999999</v>
      </c>
    </row>
    <row r="198" spans="2:6" x14ac:dyDescent="0.25">
      <c r="B198" s="90">
        <v>10250000000</v>
      </c>
      <c r="C198" s="90">
        <v>-74.377716000000007</v>
      </c>
      <c r="E198" s="90">
        <v>10250000000</v>
      </c>
      <c r="F198" s="90">
        <v>-50.865313999999998</v>
      </c>
    </row>
    <row r="199" spans="2:6" x14ac:dyDescent="0.25">
      <c r="B199" s="90">
        <v>10333333333.333</v>
      </c>
      <c r="C199" s="90">
        <v>-74.854393000000002</v>
      </c>
      <c r="E199" s="90">
        <v>10333333333.333</v>
      </c>
      <c r="F199" s="90">
        <v>-50.810760000000002</v>
      </c>
    </row>
    <row r="200" spans="2:6" x14ac:dyDescent="0.25">
      <c r="B200" s="90">
        <v>10416666666.667</v>
      </c>
      <c r="C200" s="90">
        <v>-74.952567999999999</v>
      </c>
      <c r="E200" s="90">
        <v>10416666666.667</v>
      </c>
      <c r="F200" s="90">
        <v>-50.882297999999999</v>
      </c>
    </row>
    <row r="201" spans="2:6" x14ac:dyDescent="0.25">
      <c r="B201" s="90">
        <v>10500000000</v>
      </c>
      <c r="C201" s="90">
        <v>-74.318534999999997</v>
      </c>
      <c r="E201" s="90">
        <v>10500000000</v>
      </c>
      <c r="F201" s="90">
        <v>-50.673344</v>
      </c>
    </row>
    <row r="202" spans="2:6" x14ac:dyDescent="0.25">
      <c r="B202" s="90">
        <v>10583333333.333</v>
      </c>
      <c r="C202" s="90">
        <v>-74.358108999999999</v>
      </c>
      <c r="E202" s="90">
        <v>10583333333.333</v>
      </c>
      <c r="F202" s="90">
        <v>-50.610199000000001</v>
      </c>
    </row>
    <row r="203" spans="2:6" x14ac:dyDescent="0.25">
      <c r="B203" s="90">
        <v>10666666666.667</v>
      </c>
      <c r="C203" s="90">
        <v>-74.460853999999998</v>
      </c>
      <c r="E203" s="90">
        <v>10666666666.667</v>
      </c>
      <c r="F203" s="90">
        <v>-50.715595</v>
      </c>
    </row>
    <row r="204" spans="2:6" x14ac:dyDescent="0.25">
      <c r="B204" s="90">
        <v>10750000000</v>
      </c>
      <c r="C204" s="90">
        <v>-75.163139000000001</v>
      </c>
      <c r="E204" s="90">
        <v>10750000000</v>
      </c>
      <c r="F204" s="90">
        <v>-50.997677000000003</v>
      </c>
    </row>
    <row r="205" spans="2:6" x14ac:dyDescent="0.25">
      <c r="B205" s="90">
        <v>10833333333.333</v>
      </c>
      <c r="C205" s="90">
        <v>-75.437911999999997</v>
      </c>
      <c r="E205" s="90">
        <v>10833333333.333</v>
      </c>
      <c r="F205" s="90">
        <v>-51.114201000000001</v>
      </c>
    </row>
    <row r="206" spans="2:6" x14ac:dyDescent="0.25">
      <c r="B206" s="90">
        <v>10916666666.667</v>
      </c>
      <c r="C206" s="90">
        <v>-75.195282000000006</v>
      </c>
      <c r="E206" s="90">
        <v>10916666666.667</v>
      </c>
      <c r="F206" s="90">
        <v>-51.005070000000003</v>
      </c>
    </row>
    <row r="207" spans="2:6" x14ac:dyDescent="0.25">
      <c r="B207" s="90">
        <v>11000000000</v>
      </c>
      <c r="C207" s="90">
        <v>-75.313873000000001</v>
      </c>
      <c r="E207" s="90">
        <v>11000000000</v>
      </c>
      <c r="F207" s="90">
        <v>-51.151420999999999</v>
      </c>
    </row>
    <row r="208" spans="2:6" x14ac:dyDescent="0.25">
      <c r="B208" s="90">
        <v>11083333333.333</v>
      </c>
      <c r="C208" s="90">
        <v>-75.087173000000007</v>
      </c>
      <c r="E208" s="90">
        <v>11083333333.333</v>
      </c>
      <c r="F208" s="90">
        <v>-51.150261</v>
      </c>
    </row>
    <row r="209" spans="2:6" x14ac:dyDescent="0.25">
      <c r="B209" s="90">
        <v>11166666666.667</v>
      </c>
      <c r="C209" s="90">
        <v>-75.963226000000006</v>
      </c>
      <c r="E209" s="90">
        <v>11166666666.667</v>
      </c>
      <c r="F209" s="90">
        <v>-51.310558</v>
      </c>
    </row>
    <row r="210" spans="2:6" x14ac:dyDescent="0.25">
      <c r="B210" s="90">
        <v>11250000000</v>
      </c>
      <c r="C210" s="90">
        <v>-76.006568999999999</v>
      </c>
      <c r="E210" s="90">
        <v>11250000000</v>
      </c>
      <c r="F210" s="90">
        <v>-51.061554000000001</v>
      </c>
    </row>
    <row r="211" spans="2:6" x14ac:dyDescent="0.25">
      <c r="B211" s="90">
        <v>11333333333.333</v>
      </c>
      <c r="C211" s="90">
        <v>-76.031136000000004</v>
      </c>
      <c r="E211" s="90">
        <v>11333333333.333</v>
      </c>
      <c r="F211" s="90">
        <v>-50.893013000000003</v>
      </c>
    </row>
    <row r="212" spans="2:6" x14ac:dyDescent="0.25">
      <c r="B212" s="90">
        <v>11416666666.667</v>
      </c>
      <c r="C212" s="90">
        <v>-75.274269000000004</v>
      </c>
      <c r="E212" s="90">
        <v>11416666666.667</v>
      </c>
      <c r="F212" s="90">
        <v>-50.940533000000002</v>
      </c>
    </row>
    <row r="213" spans="2:6" x14ac:dyDescent="0.25">
      <c r="B213" s="90">
        <v>11500000000</v>
      </c>
      <c r="C213" s="90">
        <v>-74.982292000000001</v>
      </c>
      <c r="E213" s="90">
        <v>11500000000</v>
      </c>
      <c r="F213" s="90">
        <v>-50.948456</v>
      </c>
    </row>
    <row r="214" spans="2:6" x14ac:dyDescent="0.25">
      <c r="B214" s="90">
        <v>11583333333.333</v>
      </c>
      <c r="C214" s="90">
        <v>-75.339095999999998</v>
      </c>
      <c r="E214" s="90">
        <v>11583333333.333</v>
      </c>
      <c r="F214" s="90">
        <v>-50.793334999999999</v>
      </c>
    </row>
    <row r="215" spans="2:6" x14ac:dyDescent="0.25">
      <c r="B215" s="90">
        <v>11666666666.667</v>
      </c>
      <c r="C215" s="90">
        <v>-75.390854000000004</v>
      </c>
      <c r="E215" s="90">
        <v>11666666666.667</v>
      </c>
      <c r="F215" s="90">
        <v>-50.720001000000003</v>
      </c>
    </row>
    <row r="216" spans="2:6" x14ac:dyDescent="0.25">
      <c r="B216" s="90">
        <v>11750000000</v>
      </c>
      <c r="C216" s="90">
        <v>-75.613831000000005</v>
      </c>
      <c r="E216" s="90">
        <v>11750000000</v>
      </c>
      <c r="F216" s="90">
        <v>-50.628452000000003</v>
      </c>
    </row>
    <row r="217" spans="2:6" x14ac:dyDescent="0.25">
      <c r="B217" s="90">
        <v>11833333333.333</v>
      </c>
      <c r="C217" s="90">
        <v>-74.429839999999999</v>
      </c>
      <c r="E217" s="90">
        <v>11833333333.333</v>
      </c>
      <c r="F217" s="90">
        <v>-50.945247999999999</v>
      </c>
    </row>
    <row r="218" spans="2:6" x14ac:dyDescent="0.25">
      <c r="B218" s="90">
        <v>11916666666.667</v>
      </c>
      <c r="C218" s="90">
        <v>-73.562293999999994</v>
      </c>
      <c r="E218" s="90">
        <v>11916666666.667</v>
      </c>
      <c r="F218" s="90">
        <v>-51.13073</v>
      </c>
    </row>
    <row r="219" spans="2:6" x14ac:dyDescent="0.25">
      <c r="B219" s="90">
        <v>12000000000</v>
      </c>
      <c r="C219" s="90">
        <v>-72.001853999999994</v>
      </c>
      <c r="E219" s="90">
        <v>12000000000</v>
      </c>
      <c r="F219" s="90">
        <v>-51.317889999999998</v>
      </c>
    </row>
    <row r="220" spans="2:6" x14ac:dyDescent="0.25">
      <c r="B220" s="90" t="s">
        <v>21</v>
      </c>
      <c r="C220" s="90"/>
      <c r="E220" s="90" t="s">
        <v>21</v>
      </c>
      <c r="F220" s="90"/>
    </row>
    <row r="221" spans="2:6" x14ac:dyDescent="0.25">
      <c r="B221" s="90"/>
      <c r="C221" s="90"/>
      <c r="E221" s="90"/>
      <c r="F221" s="90"/>
    </row>
    <row r="222" spans="2:6" x14ac:dyDescent="0.25">
      <c r="B222" s="90"/>
      <c r="C222" s="90"/>
      <c r="E222" s="90"/>
      <c r="F222" s="90"/>
    </row>
    <row r="223" spans="2:6" x14ac:dyDescent="0.25">
      <c r="B223" s="90" t="s">
        <v>25</v>
      </c>
      <c r="C223" s="90"/>
      <c r="E223" s="90" t="s">
        <v>25</v>
      </c>
      <c r="F223" s="90"/>
    </row>
    <row r="224" spans="2:6" x14ac:dyDescent="0.25">
      <c r="B224" s="90" t="s">
        <v>19</v>
      </c>
      <c r="C224" s="90" t="s">
        <v>280</v>
      </c>
      <c r="E224" s="90" t="s">
        <v>19</v>
      </c>
      <c r="F224" s="90" t="s">
        <v>280</v>
      </c>
    </row>
    <row r="225" spans="2:6" x14ac:dyDescent="0.25">
      <c r="B225" s="90">
        <v>10000000000</v>
      </c>
      <c r="C225" s="90">
        <v>-57.115658000000003</v>
      </c>
      <c r="E225" s="90">
        <v>10000000000</v>
      </c>
      <c r="F225" s="90">
        <v>-71.185905000000005</v>
      </c>
    </row>
    <row r="226" spans="2:6" x14ac:dyDescent="0.25">
      <c r="B226" s="90">
        <v>10041666666.667</v>
      </c>
      <c r="C226" s="90">
        <v>-59.144440000000003</v>
      </c>
      <c r="E226" s="90">
        <v>10041666666.667</v>
      </c>
      <c r="F226" s="90">
        <v>-72.267937000000003</v>
      </c>
    </row>
    <row r="227" spans="2:6" x14ac:dyDescent="0.25">
      <c r="B227" s="90">
        <v>10083333333.333</v>
      </c>
      <c r="C227" s="90">
        <v>-57.528446000000002</v>
      </c>
      <c r="E227" s="90">
        <v>10083333333.333</v>
      </c>
      <c r="F227" s="90">
        <v>-71.393326000000002</v>
      </c>
    </row>
    <row r="228" spans="2:6" x14ac:dyDescent="0.25">
      <c r="B228" s="90">
        <v>10125000000</v>
      </c>
      <c r="C228" s="90">
        <v>-57.892398999999997</v>
      </c>
      <c r="E228" s="90">
        <v>10125000000</v>
      </c>
      <c r="F228" s="90">
        <v>-72.114142999999999</v>
      </c>
    </row>
    <row r="229" spans="2:6" x14ac:dyDescent="0.25">
      <c r="B229" s="90">
        <v>10166666666.667</v>
      </c>
      <c r="C229" s="90">
        <v>-58.006638000000002</v>
      </c>
      <c r="E229" s="90">
        <v>10166666666.667</v>
      </c>
      <c r="F229" s="90">
        <v>-71.678909000000004</v>
      </c>
    </row>
    <row r="230" spans="2:6" x14ac:dyDescent="0.25">
      <c r="B230" s="90">
        <v>10208333333.333</v>
      </c>
      <c r="C230" s="90">
        <v>-57.785502999999999</v>
      </c>
      <c r="E230" s="90">
        <v>10208333333.333</v>
      </c>
      <c r="F230" s="90">
        <v>-70.910033999999996</v>
      </c>
    </row>
    <row r="231" spans="2:6" x14ac:dyDescent="0.25">
      <c r="B231" s="90">
        <v>10250000000</v>
      </c>
      <c r="C231" s="90">
        <v>-57.515903000000002</v>
      </c>
      <c r="E231" s="90">
        <v>10250000000</v>
      </c>
      <c r="F231" s="90">
        <v>-72.32029</v>
      </c>
    </row>
    <row r="232" spans="2:6" x14ac:dyDescent="0.25">
      <c r="B232" s="90">
        <v>10291666666.667</v>
      </c>
      <c r="C232" s="90">
        <v>-58.006568999999999</v>
      </c>
      <c r="E232" s="90">
        <v>10291666666.667</v>
      </c>
      <c r="F232" s="90">
        <v>-71.977012999999999</v>
      </c>
    </row>
    <row r="233" spans="2:6" x14ac:dyDescent="0.25">
      <c r="B233" s="90">
        <v>10333333333.333</v>
      </c>
      <c r="C233" s="90">
        <v>-59.285026999999999</v>
      </c>
      <c r="E233" s="90">
        <v>10333333333.333</v>
      </c>
      <c r="F233" s="90">
        <v>-72.174537999999998</v>
      </c>
    </row>
    <row r="234" spans="2:6" x14ac:dyDescent="0.25">
      <c r="B234" s="90">
        <v>10375000000</v>
      </c>
      <c r="C234" s="90">
        <v>-58.463886000000002</v>
      </c>
      <c r="E234" s="90">
        <v>10375000000</v>
      </c>
      <c r="F234" s="90">
        <v>-71.350089999999994</v>
      </c>
    </row>
    <row r="235" spans="2:6" x14ac:dyDescent="0.25">
      <c r="B235" s="90">
        <v>10416666666.667</v>
      </c>
      <c r="C235" s="90">
        <v>-58.294272999999997</v>
      </c>
      <c r="E235" s="90">
        <v>10416666666.667</v>
      </c>
      <c r="F235" s="90">
        <v>-71.924132999999998</v>
      </c>
    </row>
    <row r="236" spans="2:6" x14ac:dyDescent="0.25">
      <c r="B236" s="90">
        <v>10458333333.333</v>
      </c>
      <c r="C236" s="90">
        <v>-58.468719</v>
      </c>
      <c r="E236" s="90">
        <v>10458333333.333</v>
      </c>
      <c r="F236" s="90">
        <v>-72.256325000000004</v>
      </c>
    </row>
    <row r="237" spans="2:6" x14ac:dyDescent="0.25">
      <c r="B237" s="90">
        <v>10500000000</v>
      </c>
      <c r="C237" s="90">
        <v>-57.941093000000002</v>
      </c>
      <c r="E237" s="90">
        <v>10500000000</v>
      </c>
      <c r="F237" s="90">
        <v>-71.809348999999997</v>
      </c>
    </row>
    <row r="238" spans="2:6" x14ac:dyDescent="0.25">
      <c r="B238" s="90">
        <v>10541666666.667</v>
      </c>
      <c r="C238" s="90">
        <v>-59.158115000000002</v>
      </c>
      <c r="E238" s="90">
        <v>10541666666.667</v>
      </c>
      <c r="F238" s="90">
        <v>-71.670722999999995</v>
      </c>
    </row>
    <row r="239" spans="2:6" x14ac:dyDescent="0.25">
      <c r="B239" s="90">
        <v>10583333333.333</v>
      </c>
      <c r="C239" s="90">
        <v>-57.855857999999998</v>
      </c>
      <c r="E239" s="90">
        <v>10583333333.333</v>
      </c>
      <c r="F239" s="90">
        <v>-71.595664999999997</v>
      </c>
    </row>
    <row r="240" spans="2:6" x14ac:dyDescent="0.25">
      <c r="B240" s="90">
        <v>10625000000</v>
      </c>
      <c r="C240" s="90">
        <v>-59.308059999999998</v>
      </c>
      <c r="E240" s="90">
        <v>10625000000</v>
      </c>
      <c r="F240" s="90">
        <v>-72.57338</v>
      </c>
    </row>
    <row r="241" spans="2:6" x14ac:dyDescent="0.25">
      <c r="B241" s="90">
        <v>10666666666.667</v>
      </c>
      <c r="C241" s="90">
        <v>-58.280304000000001</v>
      </c>
      <c r="E241" s="90">
        <v>10666666666.667</v>
      </c>
      <c r="F241" s="90">
        <v>-70.864838000000006</v>
      </c>
    </row>
    <row r="242" spans="2:6" x14ac:dyDescent="0.25">
      <c r="B242" s="90">
        <v>10708333333.333</v>
      </c>
      <c r="C242" s="90">
        <v>-58.369942000000002</v>
      </c>
      <c r="E242" s="90">
        <v>10708333333.333</v>
      </c>
      <c r="F242" s="90">
        <v>-71.106505999999996</v>
      </c>
    </row>
    <row r="243" spans="2:6" x14ac:dyDescent="0.25">
      <c r="B243" s="90">
        <v>10750000000</v>
      </c>
      <c r="C243" s="90">
        <v>-57.352145999999998</v>
      </c>
      <c r="E243" s="90">
        <v>10750000000</v>
      </c>
      <c r="F243" s="90">
        <v>-71.266555999999994</v>
      </c>
    </row>
    <row r="244" spans="2:6" x14ac:dyDescent="0.25">
      <c r="B244" s="90">
        <v>10791666666.667</v>
      </c>
      <c r="C244" s="90">
        <v>-56.903080000000003</v>
      </c>
      <c r="E244" s="90">
        <v>10791666666.667</v>
      </c>
      <c r="F244" s="90">
        <v>-71.458115000000006</v>
      </c>
    </row>
    <row r="245" spans="2:6" x14ac:dyDescent="0.25">
      <c r="B245" s="90">
        <v>10833333333.333</v>
      </c>
      <c r="C245" s="90">
        <v>-58.201186999999997</v>
      </c>
      <c r="E245" s="90">
        <v>10833333333.333</v>
      </c>
      <c r="F245" s="90">
        <v>-70.843704000000002</v>
      </c>
    </row>
    <row r="246" spans="2:6" x14ac:dyDescent="0.25">
      <c r="B246" s="90">
        <v>10875000000</v>
      </c>
      <c r="C246" s="90">
        <v>-56.630279999999999</v>
      </c>
      <c r="E246" s="90">
        <v>10875000000</v>
      </c>
      <c r="F246" s="90">
        <v>-70.745834000000002</v>
      </c>
    </row>
    <row r="247" spans="2:6" x14ac:dyDescent="0.25">
      <c r="B247" s="90">
        <v>10916666666.667</v>
      </c>
      <c r="C247" s="90">
        <v>-56.301040999999998</v>
      </c>
      <c r="E247" s="90">
        <v>10916666666.667</v>
      </c>
      <c r="F247" s="90">
        <v>-72.432899000000006</v>
      </c>
    </row>
    <row r="248" spans="2:6" x14ac:dyDescent="0.25">
      <c r="B248" s="90">
        <v>10958333333.333</v>
      </c>
      <c r="C248" s="90">
        <v>-55.821232000000002</v>
      </c>
      <c r="E248" s="90">
        <v>10958333333.333</v>
      </c>
      <c r="F248" s="90">
        <v>-71.542229000000006</v>
      </c>
    </row>
    <row r="249" spans="2:6" x14ac:dyDescent="0.25">
      <c r="B249" s="90">
        <v>11000000000</v>
      </c>
      <c r="C249" s="90">
        <v>-56.624808999999999</v>
      </c>
      <c r="E249" s="90">
        <v>11000000000</v>
      </c>
      <c r="F249" s="90">
        <v>-71.286247000000003</v>
      </c>
    </row>
    <row r="250" spans="2:6" x14ac:dyDescent="0.25">
      <c r="B250" s="90">
        <v>11041666666.667</v>
      </c>
      <c r="C250" s="90">
        <v>-57.254280000000001</v>
      </c>
      <c r="E250" s="90">
        <v>11041666666.667</v>
      </c>
      <c r="F250" s="90">
        <v>-70.845955000000004</v>
      </c>
    </row>
    <row r="251" spans="2:6" x14ac:dyDescent="0.25">
      <c r="B251" s="90">
        <v>11083333333.333</v>
      </c>
      <c r="C251" s="90">
        <v>-57.027873999999997</v>
      </c>
      <c r="E251" s="90">
        <v>11083333333.333</v>
      </c>
      <c r="F251" s="90">
        <v>-72.816986</v>
      </c>
    </row>
    <row r="252" spans="2:6" x14ac:dyDescent="0.25">
      <c r="B252" s="90">
        <v>11125000000</v>
      </c>
      <c r="C252" s="90">
        <v>-57.886634999999998</v>
      </c>
      <c r="E252" s="90">
        <v>11125000000</v>
      </c>
      <c r="F252" s="90">
        <v>-72.389824000000004</v>
      </c>
    </row>
    <row r="253" spans="2:6" x14ac:dyDescent="0.25">
      <c r="B253" s="90">
        <v>11166666666.667</v>
      </c>
      <c r="C253" s="90">
        <v>-58.519992999999999</v>
      </c>
      <c r="E253" s="90">
        <v>11166666666.667</v>
      </c>
      <c r="F253" s="90">
        <v>-71.676413999999994</v>
      </c>
    </row>
    <row r="254" spans="2:6" x14ac:dyDescent="0.25">
      <c r="B254" s="90">
        <v>11208333333.333</v>
      </c>
      <c r="C254" s="90">
        <v>-61.005637999999998</v>
      </c>
      <c r="E254" s="90">
        <v>11208333333.333</v>
      </c>
      <c r="F254" s="90">
        <v>-72.697852999999995</v>
      </c>
    </row>
    <row r="255" spans="2:6" x14ac:dyDescent="0.25">
      <c r="B255" s="90">
        <v>11250000000</v>
      </c>
      <c r="C255" s="90">
        <v>-60.083568999999997</v>
      </c>
      <c r="E255" s="90">
        <v>11250000000</v>
      </c>
      <c r="F255" s="90">
        <v>-73.074119999999994</v>
      </c>
    </row>
    <row r="256" spans="2:6" x14ac:dyDescent="0.25">
      <c r="B256" s="90">
        <v>11291666666.667</v>
      </c>
      <c r="C256" s="90">
        <v>-60.329815000000004</v>
      </c>
      <c r="E256" s="90">
        <v>11291666666.667</v>
      </c>
      <c r="F256" s="90">
        <v>-73.585693000000006</v>
      </c>
    </row>
    <row r="257" spans="2:6" x14ac:dyDescent="0.25">
      <c r="B257" s="90">
        <v>11333333333.333</v>
      </c>
      <c r="C257" s="90">
        <v>-63.781917999999997</v>
      </c>
      <c r="E257" s="90">
        <v>11333333333.333</v>
      </c>
      <c r="F257" s="90">
        <v>-72.172295000000005</v>
      </c>
    </row>
    <row r="258" spans="2:6" x14ac:dyDescent="0.25">
      <c r="B258" s="90">
        <v>11375000000</v>
      </c>
      <c r="C258" s="90">
        <v>-61.842647999999997</v>
      </c>
      <c r="E258" s="90">
        <v>11375000000</v>
      </c>
      <c r="F258" s="90">
        <v>-73.297370999999998</v>
      </c>
    </row>
    <row r="259" spans="2:6" x14ac:dyDescent="0.25">
      <c r="B259" s="90">
        <v>11416666666.667</v>
      </c>
      <c r="C259" s="90">
        <v>-61.308700999999999</v>
      </c>
      <c r="E259" s="90">
        <v>11416666666.667</v>
      </c>
      <c r="F259" s="90">
        <v>-73.353813000000002</v>
      </c>
    </row>
    <row r="260" spans="2:6" x14ac:dyDescent="0.25">
      <c r="B260" s="90">
        <v>11458333333.333</v>
      </c>
      <c r="C260" s="90">
        <v>-60.237850000000002</v>
      </c>
      <c r="E260" s="90">
        <v>11458333333.333</v>
      </c>
      <c r="F260" s="90">
        <v>-73.333793999999997</v>
      </c>
    </row>
    <row r="261" spans="2:6" x14ac:dyDescent="0.25">
      <c r="B261" s="90">
        <v>11500000000</v>
      </c>
      <c r="C261" s="90">
        <v>-61.425536999999998</v>
      </c>
      <c r="E261" s="90">
        <v>11500000000</v>
      </c>
      <c r="F261" s="90">
        <v>-73.478202999999993</v>
      </c>
    </row>
    <row r="262" spans="2:6" x14ac:dyDescent="0.25">
      <c r="B262" s="90">
        <v>11541666666.667</v>
      </c>
      <c r="C262" s="90">
        <v>-59.977921000000002</v>
      </c>
      <c r="E262" s="90">
        <v>11541666666.667</v>
      </c>
      <c r="F262" s="90">
        <v>-73.786338999999998</v>
      </c>
    </row>
    <row r="263" spans="2:6" x14ac:dyDescent="0.25">
      <c r="B263" s="90">
        <v>11583333333.333</v>
      </c>
      <c r="C263" s="90">
        <v>-58.21228</v>
      </c>
      <c r="E263" s="90">
        <v>11583333333.333</v>
      </c>
      <c r="F263" s="90">
        <v>-75.443404999999998</v>
      </c>
    </row>
    <row r="264" spans="2:6" x14ac:dyDescent="0.25">
      <c r="B264" s="90">
        <v>11625000000</v>
      </c>
      <c r="C264" s="90">
        <v>-59.249481000000003</v>
      </c>
      <c r="E264" s="90">
        <v>11625000000</v>
      </c>
      <c r="F264" s="90">
        <v>-74.365371999999994</v>
      </c>
    </row>
    <row r="265" spans="2:6" x14ac:dyDescent="0.25">
      <c r="B265" s="90">
        <v>11666666666.667</v>
      </c>
      <c r="C265" s="90">
        <v>-60.734431999999998</v>
      </c>
      <c r="E265" s="90">
        <v>11666666666.667</v>
      </c>
      <c r="F265" s="90">
        <v>-75.104477000000003</v>
      </c>
    </row>
    <row r="266" spans="2:6" x14ac:dyDescent="0.25">
      <c r="B266" s="90">
        <v>11708333333.333</v>
      </c>
      <c r="C266" s="90">
        <v>-61.191063</v>
      </c>
      <c r="E266" s="90">
        <v>11708333333.333</v>
      </c>
      <c r="F266" s="90">
        <v>-75.733101000000005</v>
      </c>
    </row>
    <row r="267" spans="2:6" x14ac:dyDescent="0.25">
      <c r="B267" s="90">
        <v>11750000000</v>
      </c>
      <c r="C267" s="90">
        <v>-58.518917000000002</v>
      </c>
      <c r="E267" s="90">
        <v>11750000000</v>
      </c>
      <c r="F267" s="90">
        <v>-76.429564999999997</v>
      </c>
    </row>
    <row r="268" spans="2:6" x14ac:dyDescent="0.25">
      <c r="B268" s="90">
        <v>11791666666.667</v>
      </c>
      <c r="C268" s="90">
        <v>-61.477862999999999</v>
      </c>
      <c r="E268" s="90">
        <v>11791666666.667</v>
      </c>
      <c r="F268" s="90">
        <v>-76.251716999999999</v>
      </c>
    </row>
    <row r="269" spans="2:6" x14ac:dyDescent="0.25">
      <c r="B269" s="90">
        <v>11833333333.333</v>
      </c>
      <c r="C269" s="90">
        <v>-62.417957000000001</v>
      </c>
      <c r="E269" s="90">
        <v>11833333333.333</v>
      </c>
      <c r="F269" s="90">
        <v>-75.048271</v>
      </c>
    </row>
    <row r="270" spans="2:6" x14ac:dyDescent="0.25">
      <c r="B270" s="90">
        <v>11875000000</v>
      </c>
      <c r="C270" s="90">
        <v>-61.987099000000001</v>
      </c>
      <c r="E270" s="90">
        <v>11875000000</v>
      </c>
      <c r="F270" s="90">
        <v>-76.963448</v>
      </c>
    </row>
    <row r="271" spans="2:6" x14ac:dyDescent="0.25">
      <c r="B271" s="90">
        <v>11916666666.667</v>
      </c>
      <c r="C271" s="90">
        <v>-62.386001999999998</v>
      </c>
      <c r="E271" s="90">
        <v>11916666666.667</v>
      </c>
      <c r="F271" s="90">
        <v>-75.182075999999995</v>
      </c>
    </row>
    <row r="272" spans="2:6" x14ac:dyDescent="0.25">
      <c r="B272" s="90">
        <v>11958333333.333</v>
      </c>
      <c r="C272" s="90">
        <v>-62.992229000000002</v>
      </c>
      <c r="E272" s="90">
        <v>11958333333.333</v>
      </c>
      <c r="F272" s="90">
        <v>-74.703795999999997</v>
      </c>
    </row>
    <row r="273" spans="2:6" x14ac:dyDescent="0.25">
      <c r="B273" s="90">
        <v>12000000000</v>
      </c>
      <c r="C273" s="90">
        <v>-63.228149000000002</v>
      </c>
      <c r="E273" s="90">
        <v>12000000000</v>
      </c>
      <c r="F273" s="90">
        <v>-73.269783000000004</v>
      </c>
    </row>
    <row r="274" spans="2:6" x14ac:dyDescent="0.25">
      <c r="B274" s="90" t="s">
        <v>21</v>
      </c>
      <c r="C274" s="90"/>
      <c r="E274" s="90" t="s">
        <v>21</v>
      </c>
      <c r="F274" s="90"/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2"/>
  <sheetViews>
    <sheetView workbookViewId="0">
      <selection activeCell="B1" sqref="B1:D212"/>
    </sheetView>
  </sheetViews>
  <sheetFormatPr defaultRowHeight="15" x14ac:dyDescent="0.25"/>
  <cols>
    <col min="1" max="1" width="13.7109375" style="40" customWidth="1"/>
    <col min="2" max="4" width="9.140625" style="87"/>
    <col min="5" max="5" width="2.7109375" style="81" customWidth="1"/>
    <col min="6" max="6" width="12.85546875" style="6" bestFit="1" customWidth="1"/>
    <col min="7" max="7" width="18.5703125" style="12" bestFit="1" customWidth="1"/>
    <col min="8" max="8" width="21.140625" style="12" bestFit="1" customWidth="1"/>
    <col min="9" max="9" width="13.7109375" style="40" customWidth="1"/>
    <col min="10" max="12" width="9.140625" style="87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1.140625" style="12" bestFit="1" customWidth="1"/>
    <col min="17" max="17" width="2.7109375" style="9" customWidth="1"/>
  </cols>
  <sheetData>
    <row r="1" spans="1:17" x14ac:dyDescent="0.25">
      <c r="B1" s="90" t="s">
        <v>95</v>
      </c>
      <c r="C1" s="90"/>
      <c r="D1" s="90"/>
      <c r="F1" s="6" t="s">
        <v>2</v>
      </c>
      <c r="G1" s="13" t="s">
        <v>112</v>
      </c>
      <c r="H1" s="44" t="str">
        <f>D112</f>
        <v>2Rx2L dBc Log Mag(dB)</v>
      </c>
      <c r="J1" s="90" t="s">
        <v>95</v>
      </c>
      <c r="K1" s="90"/>
      <c r="L1" s="90"/>
      <c r="N1" s="6" t="s">
        <v>2</v>
      </c>
      <c r="O1" s="13" t="s">
        <v>112</v>
      </c>
      <c r="P1" s="44" t="str">
        <f>L112</f>
        <v>2Rx2L dBc Log Mag(dB)</v>
      </c>
    </row>
    <row r="2" spans="1:17" x14ac:dyDescent="0.25">
      <c r="A2" s="50" t="s">
        <v>111</v>
      </c>
      <c r="B2" s="90" t="s">
        <v>257</v>
      </c>
      <c r="C2" s="90" t="s">
        <v>275</v>
      </c>
      <c r="D2" s="90" t="s">
        <v>276</v>
      </c>
      <c r="E2" s="81" t="s">
        <v>209</v>
      </c>
      <c r="H2" s="11"/>
      <c r="I2" s="50" t="s">
        <v>108</v>
      </c>
      <c r="J2" s="90" t="s">
        <v>257</v>
      </c>
      <c r="K2" s="90" t="s">
        <v>275</v>
      </c>
      <c r="L2" s="90" t="s">
        <v>276</v>
      </c>
      <c r="P2" s="11"/>
    </row>
    <row r="3" spans="1:17" s="15" customFormat="1" x14ac:dyDescent="0.25">
      <c r="A3" s="40"/>
      <c r="B3" s="90" t="s">
        <v>264</v>
      </c>
      <c r="C3" s="90" t="s">
        <v>294</v>
      </c>
      <c r="D3" s="90" t="s">
        <v>300</v>
      </c>
      <c r="E3" s="81"/>
      <c r="F3" s="13" t="s">
        <v>12</v>
      </c>
      <c r="G3" s="13">
        <f>ABS(AVERAGE(G5:G103))</f>
        <v>81.024065717171723</v>
      </c>
      <c r="H3" s="82" t="s">
        <v>255</v>
      </c>
      <c r="I3" s="40"/>
      <c r="J3" s="90" t="s">
        <v>264</v>
      </c>
      <c r="K3" s="90" t="s">
        <v>294</v>
      </c>
      <c r="L3" s="90" t="s">
        <v>301</v>
      </c>
      <c r="M3" s="14"/>
      <c r="N3" s="13" t="s">
        <v>12</v>
      </c>
      <c r="O3" s="13">
        <f>ABS(AVERAGE(O5:O103))</f>
        <v>82.2936385151515</v>
      </c>
      <c r="P3" s="82" t="s">
        <v>255</v>
      </c>
      <c r="Q3" s="14"/>
    </row>
    <row r="4" spans="1:17" x14ac:dyDescent="0.25">
      <c r="B4" s="90" t="s">
        <v>98</v>
      </c>
      <c r="C4" s="90"/>
      <c r="D4" s="90"/>
      <c r="G4" s="11"/>
      <c r="H4" s="11"/>
      <c r="J4" s="90" t="s">
        <v>98</v>
      </c>
      <c r="K4" s="90"/>
      <c r="L4" s="90"/>
      <c r="O4" s="11"/>
      <c r="P4" s="11"/>
    </row>
    <row r="5" spans="1:17" x14ac:dyDescent="0.25">
      <c r="B5" s="90"/>
      <c r="C5" s="90"/>
      <c r="D5" s="90"/>
      <c r="F5" s="6">
        <f t="shared" ref="F5:F36" si="0">B113/1000000000</f>
        <v>2</v>
      </c>
      <c r="G5" s="11">
        <f>H5-5</f>
        <v>-73.816139000000007</v>
      </c>
      <c r="H5" s="6">
        <f t="shared" ref="H5:H36" si="1">D113</f>
        <v>-68.816139000000007</v>
      </c>
      <c r="J5" s="90"/>
      <c r="K5" s="90"/>
      <c r="L5" s="90"/>
      <c r="N5" s="6">
        <f t="shared" ref="N5:N36" si="2">J113/1000000000</f>
        <v>2</v>
      </c>
      <c r="O5" s="11">
        <f>P5-5</f>
        <v>-77.949630999999997</v>
      </c>
      <c r="P5" s="6">
        <f t="shared" ref="P5:P36" si="3">L113</f>
        <v>-72.949630999999997</v>
      </c>
    </row>
    <row r="6" spans="1:17" x14ac:dyDescent="0.25">
      <c r="B6" s="90"/>
      <c r="C6" s="90"/>
      <c r="D6" s="90"/>
      <c r="F6" s="6">
        <f t="shared" si="0"/>
        <v>2.1020408163264999</v>
      </c>
      <c r="G6" s="11">
        <f t="shared" ref="G6:G69" si="4">H6-5</f>
        <v>-71.834641000000005</v>
      </c>
      <c r="H6" s="6">
        <f t="shared" si="1"/>
        <v>-66.834641000000005</v>
      </c>
      <c r="J6" s="90"/>
      <c r="K6" s="90"/>
      <c r="L6" s="90"/>
      <c r="N6" s="6">
        <f t="shared" si="2"/>
        <v>2.1020408163264999</v>
      </c>
      <c r="O6" s="11">
        <f t="shared" ref="O6:O69" si="5">P6-5</f>
        <v>-76.243774000000002</v>
      </c>
      <c r="P6" s="6">
        <f t="shared" si="3"/>
        <v>-71.243774000000002</v>
      </c>
    </row>
    <row r="7" spans="1:17" x14ac:dyDescent="0.25">
      <c r="B7" s="90" t="s">
        <v>99</v>
      </c>
      <c r="C7" s="90"/>
      <c r="D7" s="90"/>
      <c r="F7" s="6">
        <f t="shared" si="0"/>
        <v>2.2040816326531001</v>
      </c>
      <c r="G7" s="11">
        <f t="shared" si="4"/>
        <v>-68.45863700000001</v>
      </c>
      <c r="H7" s="6">
        <f t="shared" si="1"/>
        <v>-63.458637000000003</v>
      </c>
      <c r="J7" s="90" t="s">
        <v>99</v>
      </c>
      <c r="K7" s="90"/>
      <c r="L7" s="90"/>
      <c r="N7" s="6">
        <f t="shared" si="2"/>
        <v>2.2040816326531001</v>
      </c>
      <c r="O7" s="11">
        <f t="shared" si="5"/>
        <v>-74.544585999999995</v>
      </c>
      <c r="P7" s="6">
        <f t="shared" si="3"/>
        <v>-69.544585999999995</v>
      </c>
    </row>
    <row r="8" spans="1:17" x14ac:dyDescent="0.25">
      <c r="B8" s="90" t="s">
        <v>19</v>
      </c>
      <c r="C8" s="90" t="s">
        <v>113</v>
      </c>
      <c r="D8" s="90"/>
      <c r="F8" s="6">
        <f t="shared" si="0"/>
        <v>2.3061224489795999</v>
      </c>
      <c r="G8" s="11">
        <f t="shared" si="4"/>
        <v>-66.415863000000002</v>
      </c>
      <c r="H8" s="6">
        <f t="shared" si="1"/>
        <v>-61.415863000000002</v>
      </c>
      <c r="J8" s="90" t="s">
        <v>19</v>
      </c>
      <c r="K8" s="90" t="s">
        <v>113</v>
      </c>
      <c r="L8" s="90"/>
      <c r="N8" s="6">
        <f t="shared" si="2"/>
        <v>2.3061224489795999</v>
      </c>
      <c r="O8" s="11">
        <f t="shared" si="5"/>
        <v>-74.151077000000001</v>
      </c>
      <c r="P8" s="6">
        <f t="shared" si="3"/>
        <v>-69.151077000000001</v>
      </c>
    </row>
    <row r="9" spans="1:17" x14ac:dyDescent="0.25">
      <c r="B9" s="90">
        <v>2000000000</v>
      </c>
      <c r="C9" s="90">
        <v>-7.4876933000000001</v>
      </c>
      <c r="D9" s="90"/>
      <c r="F9" s="6">
        <f t="shared" si="0"/>
        <v>2.4081632653060998</v>
      </c>
      <c r="G9" s="11">
        <f t="shared" si="4"/>
        <v>-65.217376999999999</v>
      </c>
      <c r="H9" s="6">
        <f t="shared" si="1"/>
        <v>-60.217376999999999</v>
      </c>
      <c r="J9" s="90">
        <v>2000000000</v>
      </c>
      <c r="K9" s="90">
        <v>-7.4876933000000001</v>
      </c>
      <c r="L9" s="90"/>
      <c r="N9" s="6">
        <f t="shared" si="2"/>
        <v>2.4081632653060998</v>
      </c>
      <c r="O9" s="11">
        <f t="shared" si="5"/>
        <v>-73.416245000000004</v>
      </c>
      <c r="P9" s="6">
        <f t="shared" si="3"/>
        <v>-68.416245000000004</v>
      </c>
    </row>
    <row r="10" spans="1:17" x14ac:dyDescent="0.25">
      <c r="B10" s="90">
        <v>2102040816.3264999</v>
      </c>
      <c r="C10" s="90">
        <v>-6.2133956000000001</v>
      </c>
      <c r="D10" s="90"/>
      <c r="F10" s="6">
        <f t="shared" si="0"/>
        <v>2.5102040816327</v>
      </c>
      <c r="G10" s="11">
        <f t="shared" si="4"/>
        <v>-66.168530000000004</v>
      </c>
      <c r="H10" s="6">
        <f t="shared" si="1"/>
        <v>-61.168529999999997</v>
      </c>
      <c r="J10" s="90">
        <v>2102040816.3264999</v>
      </c>
      <c r="K10" s="90">
        <v>-6.2133956000000001</v>
      </c>
      <c r="L10" s="90"/>
      <c r="N10" s="6">
        <f t="shared" si="2"/>
        <v>2.5102040816327</v>
      </c>
      <c r="O10" s="11">
        <f t="shared" si="5"/>
        <v>-72.058334000000002</v>
      </c>
      <c r="P10" s="6">
        <f t="shared" si="3"/>
        <v>-67.058334000000002</v>
      </c>
    </row>
    <row r="11" spans="1:17" x14ac:dyDescent="0.25">
      <c r="B11" s="90">
        <v>2204081632.6531</v>
      </c>
      <c r="C11" s="90">
        <v>-6.4669961999999996</v>
      </c>
      <c r="D11" s="90"/>
      <c r="F11" s="6">
        <f t="shared" si="0"/>
        <v>2.6122448979591999</v>
      </c>
      <c r="G11" s="11">
        <f t="shared" si="4"/>
        <v>-66.772038000000009</v>
      </c>
      <c r="H11" s="6">
        <f t="shared" si="1"/>
        <v>-61.772038000000002</v>
      </c>
      <c r="J11" s="90">
        <v>2204081632.6531</v>
      </c>
      <c r="K11" s="90">
        <v>-6.4669961999999996</v>
      </c>
      <c r="L11" s="90"/>
      <c r="N11" s="6">
        <f t="shared" si="2"/>
        <v>2.6122448979591999</v>
      </c>
      <c r="O11" s="11">
        <f t="shared" si="5"/>
        <v>-72.623001000000002</v>
      </c>
      <c r="P11" s="6">
        <f t="shared" si="3"/>
        <v>-67.623001000000002</v>
      </c>
    </row>
    <row r="12" spans="1:17" x14ac:dyDescent="0.25">
      <c r="B12" s="90">
        <v>2306122448.9796</v>
      </c>
      <c r="C12" s="90">
        <v>-7.5342722000000002</v>
      </c>
      <c r="D12" s="90"/>
      <c r="F12" s="6">
        <f t="shared" si="0"/>
        <v>2.7142857142856998</v>
      </c>
      <c r="G12" s="11">
        <f t="shared" si="4"/>
        <v>-67.61164500000001</v>
      </c>
      <c r="H12" s="6">
        <f t="shared" si="1"/>
        <v>-62.611645000000003</v>
      </c>
      <c r="J12" s="90">
        <v>2306122448.9796</v>
      </c>
      <c r="K12" s="90">
        <v>-7.5342722000000002</v>
      </c>
      <c r="L12" s="90"/>
      <c r="N12" s="6">
        <f t="shared" si="2"/>
        <v>2.7142857142856998</v>
      </c>
      <c r="O12" s="11">
        <f t="shared" si="5"/>
        <v>-73.167686000000003</v>
      </c>
      <c r="P12" s="6">
        <f t="shared" si="3"/>
        <v>-68.167686000000003</v>
      </c>
    </row>
    <row r="13" spans="1:17" x14ac:dyDescent="0.25">
      <c r="B13" s="90">
        <v>2408163265.3060999</v>
      </c>
      <c r="C13" s="90">
        <v>-7.6030097000000003</v>
      </c>
      <c r="D13" s="90"/>
      <c r="F13" s="6">
        <f t="shared" si="0"/>
        <v>2.8163265306121996</v>
      </c>
      <c r="G13" s="11">
        <f t="shared" si="4"/>
        <v>-68.93063699999999</v>
      </c>
      <c r="H13" s="6">
        <f t="shared" si="1"/>
        <v>-63.930636999999997</v>
      </c>
      <c r="J13" s="90">
        <v>2408163265.3060999</v>
      </c>
      <c r="K13" s="90">
        <v>-7.6030097000000003</v>
      </c>
      <c r="L13" s="90"/>
      <c r="N13" s="6">
        <f t="shared" si="2"/>
        <v>2.8163265306121996</v>
      </c>
      <c r="O13" s="11">
        <f t="shared" si="5"/>
        <v>-75.089164999999994</v>
      </c>
      <c r="P13" s="6">
        <f t="shared" si="3"/>
        <v>-70.089164999999994</v>
      </c>
    </row>
    <row r="14" spans="1:17" x14ac:dyDescent="0.25">
      <c r="B14" s="90">
        <v>2510204081.6327</v>
      </c>
      <c r="C14" s="90">
        <v>-7.9305662999999997</v>
      </c>
      <c r="D14" s="90"/>
      <c r="F14" s="6">
        <f t="shared" si="0"/>
        <v>2.9183673469387998</v>
      </c>
      <c r="G14" s="11">
        <f t="shared" si="4"/>
        <v>-69.579932999999997</v>
      </c>
      <c r="H14" s="6">
        <f t="shared" si="1"/>
        <v>-64.579932999999997</v>
      </c>
      <c r="J14" s="90">
        <v>2510204081.6327</v>
      </c>
      <c r="K14" s="90">
        <v>-7.9305662999999997</v>
      </c>
      <c r="L14" s="90"/>
      <c r="N14" s="6">
        <f t="shared" si="2"/>
        <v>2.9183673469387998</v>
      </c>
      <c r="O14" s="11">
        <f t="shared" si="5"/>
        <v>-74.138771000000006</v>
      </c>
      <c r="P14" s="6">
        <f t="shared" si="3"/>
        <v>-69.138771000000006</v>
      </c>
    </row>
    <row r="15" spans="1:17" x14ac:dyDescent="0.25">
      <c r="B15" s="90">
        <v>2612244897.9591999</v>
      </c>
      <c r="C15" s="90">
        <v>-7.9955907000000002</v>
      </c>
      <c r="D15" s="90"/>
      <c r="F15" s="6">
        <f t="shared" si="0"/>
        <v>3.0204081632652997</v>
      </c>
      <c r="G15" s="11">
        <f t="shared" si="4"/>
        <v>-71.662139999999994</v>
      </c>
      <c r="H15" s="6">
        <f t="shared" si="1"/>
        <v>-66.662139999999994</v>
      </c>
      <c r="J15" s="90">
        <v>2612244897.9591999</v>
      </c>
      <c r="K15" s="90">
        <v>-7.9955907000000002</v>
      </c>
      <c r="L15" s="90"/>
      <c r="N15" s="6">
        <f t="shared" si="2"/>
        <v>3.0204081632652997</v>
      </c>
      <c r="O15" s="11">
        <f t="shared" si="5"/>
        <v>-75.465950000000007</v>
      </c>
      <c r="P15" s="6">
        <f t="shared" si="3"/>
        <v>-70.465950000000007</v>
      </c>
    </row>
    <row r="16" spans="1:17" x14ac:dyDescent="0.25">
      <c r="B16" s="90">
        <v>2714285714.2856998</v>
      </c>
      <c r="C16" s="90">
        <v>-7.9382362000000004</v>
      </c>
      <c r="D16" s="90"/>
      <c r="F16" s="6">
        <f t="shared" si="0"/>
        <v>3.1224489795918</v>
      </c>
      <c r="G16" s="11">
        <f t="shared" si="4"/>
        <v>-72.695076</v>
      </c>
      <c r="H16" s="6">
        <f t="shared" si="1"/>
        <v>-67.695076</v>
      </c>
      <c r="J16" s="90">
        <v>2714285714.2856998</v>
      </c>
      <c r="K16" s="90">
        <v>-7.9382362000000004</v>
      </c>
      <c r="L16" s="90"/>
      <c r="N16" s="6">
        <f t="shared" si="2"/>
        <v>3.1224489795918</v>
      </c>
      <c r="O16" s="11">
        <f t="shared" si="5"/>
        <v>-76.768851999999995</v>
      </c>
      <c r="P16" s="6">
        <f t="shared" si="3"/>
        <v>-71.768851999999995</v>
      </c>
    </row>
    <row r="17" spans="2:16" x14ac:dyDescent="0.25">
      <c r="B17" s="90">
        <v>2816326530.6121998</v>
      </c>
      <c r="C17" s="90">
        <v>-8.3337602999999998</v>
      </c>
      <c r="D17" s="90"/>
      <c r="F17" s="6">
        <f t="shared" si="0"/>
        <v>3.2244897959183998</v>
      </c>
      <c r="G17" s="11">
        <f t="shared" si="4"/>
        <v>-73.189339000000004</v>
      </c>
      <c r="H17" s="6">
        <f t="shared" si="1"/>
        <v>-68.189339000000004</v>
      </c>
      <c r="J17" s="90">
        <v>2816326530.6121998</v>
      </c>
      <c r="K17" s="90">
        <v>-8.3337602999999998</v>
      </c>
      <c r="L17" s="90"/>
      <c r="N17" s="6">
        <f t="shared" si="2"/>
        <v>3.2244897959183998</v>
      </c>
      <c r="O17" s="11">
        <f t="shared" si="5"/>
        <v>-79.879386999999994</v>
      </c>
      <c r="P17" s="6">
        <f t="shared" si="3"/>
        <v>-74.879386999999994</v>
      </c>
    </row>
    <row r="18" spans="2:16" x14ac:dyDescent="0.25">
      <c r="B18" s="90">
        <v>2918367346.9387999</v>
      </c>
      <c r="C18" s="90">
        <v>-8.0715561000000005</v>
      </c>
      <c r="D18" s="90"/>
      <c r="F18" s="6">
        <f t="shared" si="0"/>
        <v>3.3265306122449001</v>
      </c>
      <c r="G18" s="11">
        <f t="shared" si="4"/>
        <v>-72.748604</v>
      </c>
      <c r="H18" s="6">
        <f t="shared" si="1"/>
        <v>-67.748604</v>
      </c>
      <c r="J18" s="90">
        <v>2918367346.9387999</v>
      </c>
      <c r="K18" s="90">
        <v>-8.0715561000000005</v>
      </c>
      <c r="L18" s="90"/>
      <c r="N18" s="6">
        <f t="shared" si="2"/>
        <v>3.3265306122449001</v>
      </c>
      <c r="O18" s="11">
        <f t="shared" si="5"/>
        <v>-79.527839999999998</v>
      </c>
      <c r="P18" s="6">
        <f t="shared" si="3"/>
        <v>-74.527839999999998</v>
      </c>
    </row>
    <row r="19" spans="2:16" x14ac:dyDescent="0.25">
      <c r="B19" s="90">
        <v>3020408163.2652998</v>
      </c>
      <c r="C19" s="90">
        <v>-8.3482227000000009</v>
      </c>
      <c r="D19" s="90"/>
      <c r="F19" s="6">
        <f t="shared" si="0"/>
        <v>3.4285714285714</v>
      </c>
      <c r="G19" s="11">
        <f t="shared" si="4"/>
        <v>-74.130675999999994</v>
      </c>
      <c r="H19" s="6">
        <f t="shared" si="1"/>
        <v>-69.130675999999994</v>
      </c>
      <c r="J19" s="90">
        <v>3020408163.2652998</v>
      </c>
      <c r="K19" s="90">
        <v>-8.3482227000000009</v>
      </c>
      <c r="L19" s="90"/>
      <c r="N19" s="6">
        <f t="shared" si="2"/>
        <v>3.4285714285714</v>
      </c>
      <c r="O19" s="11">
        <f t="shared" si="5"/>
        <v>-79.965652000000006</v>
      </c>
      <c r="P19" s="6">
        <f t="shared" si="3"/>
        <v>-74.965652000000006</v>
      </c>
    </row>
    <row r="20" spans="2:16" x14ac:dyDescent="0.25">
      <c r="B20" s="90">
        <v>3122448979.5918002</v>
      </c>
      <c r="C20" s="90">
        <v>-8.1917515000000005</v>
      </c>
      <c r="D20" s="90"/>
      <c r="F20" s="6">
        <f t="shared" si="0"/>
        <v>3.5306122448979997</v>
      </c>
      <c r="G20" s="11">
        <f t="shared" si="4"/>
        <v>-79.223572000000004</v>
      </c>
      <c r="H20" s="6">
        <f t="shared" si="1"/>
        <v>-74.223572000000004</v>
      </c>
      <c r="J20" s="90">
        <v>3122448979.5918002</v>
      </c>
      <c r="K20" s="90">
        <v>-8.1917515000000005</v>
      </c>
      <c r="L20" s="90"/>
      <c r="N20" s="6">
        <f t="shared" si="2"/>
        <v>3.5306122448979997</v>
      </c>
      <c r="O20" s="11">
        <f t="shared" si="5"/>
        <v>-80.737449999999995</v>
      </c>
      <c r="P20" s="6">
        <f t="shared" si="3"/>
        <v>-75.737449999999995</v>
      </c>
    </row>
    <row r="21" spans="2:16" x14ac:dyDescent="0.25">
      <c r="B21" s="90">
        <v>3224489795.9183998</v>
      </c>
      <c r="C21" s="90">
        <v>-8.1620244999999993</v>
      </c>
      <c r="D21" s="90"/>
      <c r="F21" s="6">
        <f t="shared" si="0"/>
        <v>3.6326530612245</v>
      </c>
      <c r="G21" s="11">
        <f t="shared" si="4"/>
        <v>-82.698295999999999</v>
      </c>
      <c r="H21" s="6">
        <f t="shared" si="1"/>
        <v>-77.698295999999999</v>
      </c>
      <c r="J21" s="90">
        <v>3224489795.9183998</v>
      </c>
      <c r="K21" s="90">
        <v>-8.1620244999999993</v>
      </c>
      <c r="L21" s="90"/>
      <c r="N21" s="6">
        <f t="shared" si="2"/>
        <v>3.6326530612245</v>
      </c>
      <c r="O21" s="11">
        <f t="shared" si="5"/>
        <v>-84.243301000000002</v>
      </c>
      <c r="P21" s="6">
        <f t="shared" si="3"/>
        <v>-79.243301000000002</v>
      </c>
    </row>
    <row r="22" spans="2:16" x14ac:dyDescent="0.25">
      <c r="B22" s="90">
        <v>3326530612.2449002</v>
      </c>
      <c r="C22" s="90">
        <v>-8.3169488999999999</v>
      </c>
      <c r="D22" s="90"/>
      <c r="F22" s="6">
        <f t="shared" si="0"/>
        <v>3.7346938775509999</v>
      </c>
      <c r="G22" s="11">
        <f t="shared" si="4"/>
        <v>-85.238388</v>
      </c>
      <c r="H22" s="6">
        <f t="shared" si="1"/>
        <v>-80.238388</v>
      </c>
      <c r="J22" s="90">
        <v>3326530612.2449002</v>
      </c>
      <c r="K22" s="90">
        <v>-8.3169488999999999</v>
      </c>
      <c r="L22" s="90"/>
      <c r="N22" s="6">
        <f t="shared" si="2"/>
        <v>3.7346938775509999</v>
      </c>
      <c r="O22" s="11">
        <f t="shared" si="5"/>
        <v>-89.902694999999994</v>
      </c>
      <c r="P22" s="6">
        <f t="shared" si="3"/>
        <v>-84.902694999999994</v>
      </c>
    </row>
    <row r="23" spans="2:16" x14ac:dyDescent="0.25">
      <c r="B23" s="90">
        <v>3428571428.5714002</v>
      </c>
      <c r="C23" s="90">
        <v>-8.2842216000000004</v>
      </c>
      <c r="D23" s="90"/>
      <c r="F23" s="6">
        <f t="shared" si="0"/>
        <v>3.8367346938776001</v>
      </c>
      <c r="G23" s="11">
        <f t="shared" si="4"/>
        <v>-83.910858000000005</v>
      </c>
      <c r="H23" s="6">
        <f t="shared" si="1"/>
        <v>-78.910858000000005</v>
      </c>
      <c r="J23" s="90">
        <v>3428571428.5714002</v>
      </c>
      <c r="K23" s="90">
        <v>-8.2842216000000004</v>
      </c>
      <c r="L23" s="90"/>
      <c r="N23" s="6">
        <f t="shared" si="2"/>
        <v>3.8367346938776001</v>
      </c>
      <c r="O23" s="11">
        <f t="shared" si="5"/>
        <v>-91.49633</v>
      </c>
      <c r="P23" s="6">
        <f t="shared" si="3"/>
        <v>-86.49633</v>
      </c>
    </row>
    <row r="24" spans="2:16" x14ac:dyDescent="0.25">
      <c r="B24" s="90">
        <v>3530612244.8979998</v>
      </c>
      <c r="C24" s="90">
        <v>-8.3178415000000001</v>
      </c>
      <c r="D24" s="90"/>
      <c r="F24" s="6">
        <f t="shared" si="0"/>
        <v>3.9387755102041</v>
      </c>
      <c r="G24" s="11">
        <f t="shared" si="4"/>
        <v>-84.083961000000002</v>
      </c>
      <c r="H24" s="6">
        <f t="shared" si="1"/>
        <v>-79.083961000000002</v>
      </c>
      <c r="J24" s="90">
        <v>3530612244.8979998</v>
      </c>
      <c r="K24" s="90">
        <v>-8.3178415000000001</v>
      </c>
      <c r="L24" s="90"/>
      <c r="N24" s="6">
        <f t="shared" si="2"/>
        <v>3.9387755102041</v>
      </c>
      <c r="O24" s="11">
        <f t="shared" si="5"/>
        <v>-90.157416999999995</v>
      </c>
      <c r="P24" s="6">
        <f t="shared" si="3"/>
        <v>-85.157416999999995</v>
      </c>
    </row>
    <row r="25" spans="2:16" x14ac:dyDescent="0.25">
      <c r="B25" s="90">
        <v>3632653061.2245002</v>
      </c>
      <c r="C25" s="90">
        <v>-7.8923782999999998</v>
      </c>
      <c r="D25" s="90"/>
      <c r="F25" s="6">
        <f t="shared" si="0"/>
        <v>4.0408163265306003</v>
      </c>
      <c r="G25" s="11">
        <f t="shared" si="4"/>
        <v>-83.699698999999995</v>
      </c>
      <c r="H25" s="6">
        <f t="shared" si="1"/>
        <v>-78.699698999999995</v>
      </c>
      <c r="J25" s="90">
        <v>3632653061.2245002</v>
      </c>
      <c r="K25" s="90">
        <v>-7.8923782999999998</v>
      </c>
      <c r="L25" s="90"/>
      <c r="N25" s="6">
        <f t="shared" si="2"/>
        <v>4.0408163265306003</v>
      </c>
      <c r="O25" s="11">
        <f t="shared" si="5"/>
        <v>-85.231719999999996</v>
      </c>
      <c r="P25" s="6">
        <f t="shared" si="3"/>
        <v>-80.231719999999996</v>
      </c>
    </row>
    <row r="26" spans="2:16" x14ac:dyDescent="0.25">
      <c r="B26" s="90">
        <v>3734693877.5510001</v>
      </c>
      <c r="C26" s="90">
        <v>-7.8875321999999999</v>
      </c>
      <c r="D26" s="90"/>
      <c r="F26" s="6">
        <f t="shared" si="0"/>
        <v>4.1428571428570997</v>
      </c>
      <c r="G26" s="11">
        <f t="shared" si="4"/>
        <v>-84.286582999999993</v>
      </c>
      <c r="H26" s="6">
        <f t="shared" si="1"/>
        <v>-79.286582999999993</v>
      </c>
      <c r="J26" s="90">
        <v>3734693877.5510001</v>
      </c>
      <c r="K26" s="90">
        <v>-7.8875321999999999</v>
      </c>
      <c r="L26" s="90"/>
      <c r="N26" s="6">
        <f t="shared" si="2"/>
        <v>4.1428571428570997</v>
      </c>
      <c r="O26" s="11">
        <f t="shared" si="5"/>
        <v>-84.795699999999997</v>
      </c>
      <c r="P26" s="6">
        <f t="shared" si="3"/>
        <v>-79.795699999999997</v>
      </c>
    </row>
    <row r="27" spans="2:16" x14ac:dyDescent="0.25">
      <c r="B27" s="90">
        <v>3836734693.8776002</v>
      </c>
      <c r="C27" s="90">
        <v>-8.0232495999999998</v>
      </c>
      <c r="D27" s="90"/>
      <c r="F27" s="6">
        <f t="shared" si="0"/>
        <v>4.2448979591837004</v>
      </c>
      <c r="G27" s="11">
        <f t="shared" si="4"/>
        <v>-86.933150999999995</v>
      </c>
      <c r="H27" s="6">
        <f t="shared" si="1"/>
        <v>-81.933150999999995</v>
      </c>
      <c r="J27" s="90">
        <v>3836734693.8776002</v>
      </c>
      <c r="K27" s="90">
        <v>-8.0232495999999998</v>
      </c>
      <c r="L27" s="90"/>
      <c r="N27" s="6">
        <f t="shared" si="2"/>
        <v>4.2448979591837004</v>
      </c>
      <c r="O27" s="11">
        <f t="shared" si="5"/>
        <v>-86.833243999999993</v>
      </c>
      <c r="P27" s="6">
        <f t="shared" si="3"/>
        <v>-81.833243999999993</v>
      </c>
    </row>
    <row r="28" spans="2:16" x14ac:dyDescent="0.25">
      <c r="B28" s="90">
        <v>3938775510.2041001</v>
      </c>
      <c r="C28" s="90">
        <v>-7.7768416</v>
      </c>
      <c r="D28" s="90"/>
      <c r="F28" s="6">
        <f t="shared" si="0"/>
        <v>4.3469387755101998</v>
      </c>
      <c r="G28" s="11">
        <f t="shared" si="4"/>
        <v>-86.462624000000005</v>
      </c>
      <c r="H28" s="6">
        <f t="shared" si="1"/>
        <v>-81.462624000000005</v>
      </c>
      <c r="J28" s="90">
        <v>3938775510.2041001</v>
      </c>
      <c r="K28" s="90">
        <v>-7.7768416</v>
      </c>
      <c r="L28" s="90"/>
      <c r="N28" s="6">
        <f t="shared" si="2"/>
        <v>4.3469387755101998</v>
      </c>
      <c r="O28" s="11">
        <f t="shared" si="5"/>
        <v>-89.295586</v>
      </c>
      <c r="P28" s="6">
        <f t="shared" si="3"/>
        <v>-84.295586</v>
      </c>
    </row>
    <row r="29" spans="2:16" x14ac:dyDescent="0.25">
      <c r="B29" s="90">
        <v>4040816326.5306001</v>
      </c>
      <c r="C29" s="90">
        <v>-7.645575</v>
      </c>
      <c r="D29" s="90"/>
      <c r="F29" s="6">
        <f t="shared" si="0"/>
        <v>4.4489795918367001</v>
      </c>
      <c r="G29" s="11">
        <f t="shared" si="4"/>
        <v>-86.581749000000002</v>
      </c>
      <c r="H29" s="6">
        <f t="shared" si="1"/>
        <v>-81.581749000000002</v>
      </c>
      <c r="J29" s="90">
        <v>4040816326.5306001</v>
      </c>
      <c r="K29" s="90">
        <v>-7.645575</v>
      </c>
      <c r="L29" s="90"/>
      <c r="N29" s="6">
        <f t="shared" si="2"/>
        <v>4.4489795918367001</v>
      </c>
      <c r="O29" s="11">
        <f t="shared" si="5"/>
        <v>-87.746360999999993</v>
      </c>
      <c r="P29" s="6">
        <f t="shared" si="3"/>
        <v>-82.746360999999993</v>
      </c>
    </row>
    <row r="30" spans="2:16" x14ac:dyDescent="0.25">
      <c r="B30" s="90">
        <v>4142857142.8571</v>
      </c>
      <c r="C30" s="90">
        <v>-7.7184086000000001</v>
      </c>
      <c r="D30" s="90"/>
      <c r="F30" s="6">
        <f t="shared" si="0"/>
        <v>4.5510204081632999</v>
      </c>
      <c r="G30" s="11">
        <f t="shared" si="4"/>
        <v>-84.091431</v>
      </c>
      <c r="H30" s="6">
        <f t="shared" si="1"/>
        <v>-79.091431</v>
      </c>
      <c r="J30" s="90">
        <v>4142857142.8571</v>
      </c>
      <c r="K30" s="90">
        <v>-7.7184086000000001</v>
      </c>
      <c r="L30" s="90"/>
      <c r="N30" s="6">
        <f t="shared" si="2"/>
        <v>4.5510204081632999</v>
      </c>
      <c r="O30" s="11">
        <f t="shared" si="5"/>
        <v>-89.296616</v>
      </c>
      <c r="P30" s="6">
        <f t="shared" si="3"/>
        <v>-84.296616</v>
      </c>
    </row>
    <row r="31" spans="2:16" x14ac:dyDescent="0.25">
      <c r="B31" s="90">
        <v>4244897959.1837001</v>
      </c>
      <c r="C31" s="90">
        <v>-7.7023381999999998</v>
      </c>
      <c r="D31" s="90"/>
      <c r="F31" s="6">
        <f t="shared" si="0"/>
        <v>4.6530612244898002</v>
      </c>
      <c r="G31" s="11">
        <f t="shared" si="4"/>
        <v>-87.069053999999994</v>
      </c>
      <c r="H31" s="6">
        <f t="shared" si="1"/>
        <v>-82.069053999999994</v>
      </c>
      <c r="J31" s="90">
        <v>4244897959.1837001</v>
      </c>
      <c r="K31" s="90">
        <v>-7.7023381999999998</v>
      </c>
      <c r="L31" s="90"/>
      <c r="N31" s="6">
        <f t="shared" si="2"/>
        <v>4.6530612244898002</v>
      </c>
      <c r="O31" s="11">
        <f t="shared" si="5"/>
        <v>-86.530784999999995</v>
      </c>
      <c r="P31" s="6">
        <f t="shared" si="3"/>
        <v>-81.530784999999995</v>
      </c>
    </row>
    <row r="32" spans="2:16" x14ac:dyDescent="0.25">
      <c r="B32" s="90">
        <v>4346938775.5101995</v>
      </c>
      <c r="C32" s="90">
        <v>-7.6672940000000001</v>
      </c>
      <c r="D32" s="90"/>
      <c r="F32" s="6">
        <f t="shared" si="0"/>
        <v>4.7551020408163005</v>
      </c>
      <c r="G32" s="11">
        <f t="shared" si="4"/>
        <v>-89.757155999999995</v>
      </c>
      <c r="H32" s="6">
        <f t="shared" si="1"/>
        <v>-84.757155999999995</v>
      </c>
      <c r="J32" s="90">
        <v>4346938775.5101995</v>
      </c>
      <c r="K32" s="90">
        <v>-7.6672940000000001</v>
      </c>
      <c r="L32" s="90"/>
      <c r="N32" s="6">
        <f t="shared" si="2"/>
        <v>4.7551020408163005</v>
      </c>
      <c r="O32" s="11">
        <f t="shared" si="5"/>
        <v>-86.749206999999998</v>
      </c>
      <c r="P32" s="6">
        <f t="shared" si="3"/>
        <v>-81.749206999999998</v>
      </c>
    </row>
    <row r="33" spans="2:16" x14ac:dyDescent="0.25">
      <c r="B33" s="90">
        <v>4448979591.8367004</v>
      </c>
      <c r="C33" s="90">
        <v>-7.7557631000000002</v>
      </c>
      <c r="D33" s="90"/>
      <c r="F33" s="6">
        <f t="shared" si="0"/>
        <v>4.8571428571429003</v>
      </c>
      <c r="G33" s="11">
        <f t="shared" si="4"/>
        <v>-94.177132</v>
      </c>
      <c r="H33" s="6">
        <f t="shared" si="1"/>
        <v>-89.177132</v>
      </c>
      <c r="J33" s="90">
        <v>4448979591.8367004</v>
      </c>
      <c r="K33" s="90">
        <v>-7.7557631000000002</v>
      </c>
      <c r="L33" s="90"/>
      <c r="N33" s="6">
        <f t="shared" si="2"/>
        <v>4.8571428571429003</v>
      </c>
      <c r="O33" s="11">
        <f t="shared" si="5"/>
        <v>-84.117553999999998</v>
      </c>
      <c r="P33" s="6">
        <f t="shared" si="3"/>
        <v>-79.117553999999998</v>
      </c>
    </row>
    <row r="34" spans="2:16" x14ac:dyDescent="0.25">
      <c r="B34" s="90">
        <v>4551020408.1632996</v>
      </c>
      <c r="C34" s="90">
        <v>-7.7014155000000004</v>
      </c>
      <c r="D34" s="90"/>
      <c r="F34" s="6">
        <f t="shared" si="0"/>
        <v>4.9591836734694006</v>
      </c>
      <c r="G34" s="11">
        <f t="shared" si="4"/>
        <v>-92.984993000000003</v>
      </c>
      <c r="H34" s="6">
        <f t="shared" si="1"/>
        <v>-87.984993000000003</v>
      </c>
      <c r="J34" s="90">
        <v>4551020408.1632996</v>
      </c>
      <c r="K34" s="90">
        <v>-7.7014155000000004</v>
      </c>
      <c r="L34" s="90"/>
      <c r="N34" s="6">
        <f t="shared" si="2"/>
        <v>4.9591836734694006</v>
      </c>
      <c r="O34" s="11">
        <f t="shared" si="5"/>
        <v>-80.851851999999994</v>
      </c>
      <c r="P34" s="6">
        <f t="shared" si="3"/>
        <v>-75.851851999999994</v>
      </c>
    </row>
    <row r="35" spans="2:16" x14ac:dyDescent="0.25">
      <c r="B35" s="90">
        <v>4653061224.4898005</v>
      </c>
      <c r="C35" s="90">
        <v>-7.6118063999999999</v>
      </c>
      <c r="D35" s="90"/>
      <c r="F35" s="6">
        <f t="shared" si="0"/>
        <v>5.0612244897959</v>
      </c>
      <c r="G35" s="11">
        <f t="shared" si="4"/>
        <v>-91.299796999999998</v>
      </c>
      <c r="H35" s="6">
        <f t="shared" si="1"/>
        <v>-86.299796999999998</v>
      </c>
      <c r="J35" s="90">
        <v>4653061224.4898005</v>
      </c>
      <c r="K35" s="90">
        <v>-7.6118063999999999</v>
      </c>
      <c r="L35" s="90"/>
      <c r="N35" s="6">
        <f t="shared" si="2"/>
        <v>5.0612244897959</v>
      </c>
      <c r="O35" s="11">
        <f t="shared" si="5"/>
        <v>-79.587135000000004</v>
      </c>
      <c r="P35" s="6">
        <f t="shared" si="3"/>
        <v>-74.587135000000004</v>
      </c>
    </row>
    <row r="36" spans="2:16" x14ac:dyDescent="0.25">
      <c r="B36" s="90">
        <v>4755102040.8163004</v>
      </c>
      <c r="C36" s="90">
        <v>-7.7208176000000002</v>
      </c>
      <c r="D36" s="90"/>
      <c r="F36" s="6">
        <f t="shared" si="0"/>
        <v>5.1632653061224003</v>
      </c>
      <c r="G36" s="11">
        <f t="shared" si="4"/>
        <v>-89.199089000000001</v>
      </c>
      <c r="H36" s="6">
        <f t="shared" si="1"/>
        <v>-84.199089000000001</v>
      </c>
      <c r="J36" s="90">
        <v>4755102040.8163004</v>
      </c>
      <c r="K36" s="90">
        <v>-7.7208176000000002</v>
      </c>
      <c r="L36" s="90"/>
      <c r="N36" s="6">
        <f t="shared" si="2"/>
        <v>5.1632653061224003</v>
      </c>
      <c r="O36" s="11">
        <f t="shared" si="5"/>
        <v>-81.044083000000001</v>
      </c>
      <c r="P36" s="6">
        <f t="shared" si="3"/>
        <v>-76.044083000000001</v>
      </c>
    </row>
    <row r="37" spans="2:16" x14ac:dyDescent="0.25">
      <c r="B37" s="90">
        <v>4857142857.1429005</v>
      </c>
      <c r="C37" s="90">
        <v>-7.6774110999999996</v>
      </c>
      <c r="D37" s="90"/>
      <c r="F37" s="6">
        <f t="shared" ref="F37:F68" si="6">B145/1000000000</f>
        <v>5.2653061224490001</v>
      </c>
      <c r="G37" s="11">
        <f t="shared" si="4"/>
        <v>-87.879790999999997</v>
      </c>
      <c r="H37" s="6">
        <f t="shared" ref="H37:H68" si="7">D145</f>
        <v>-82.879790999999997</v>
      </c>
      <c r="J37" s="90">
        <v>4857142857.1429005</v>
      </c>
      <c r="K37" s="90">
        <v>-7.6774110999999996</v>
      </c>
      <c r="L37" s="90"/>
      <c r="N37" s="6">
        <f t="shared" ref="N37:N68" si="8">J145/1000000000</f>
        <v>5.2653061224490001</v>
      </c>
      <c r="O37" s="11">
        <f t="shared" si="5"/>
        <v>-88.616248999999996</v>
      </c>
      <c r="P37" s="6">
        <f t="shared" ref="P37:P68" si="9">L145</f>
        <v>-83.616248999999996</v>
      </c>
    </row>
    <row r="38" spans="2:16" x14ac:dyDescent="0.25">
      <c r="B38" s="90">
        <v>4959183673.4694004</v>
      </c>
      <c r="C38" s="90">
        <v>-7.5734601000000001</v>
      </c>
      <c r="D38" s="90"/>
      <c r="F38" s="6">
        <f t="shared" si="6"/>
        <v>5.3673469387755004</v>
      </c>
      <c r="G38" s="11">
        <f t="shared" si="4"/>
        <v>-86.907111999999998</v>
      </c>
      <c r="H38" s="6">
        <f t="shared" si="7"/>
        <v>-81.907111999999998</v>
      </c>
      <c r="J38" s="90">
        <v>4959183673.4694004</v>
      </c>
      <c r="K38" s="90">
        <v>-7.5734601000000001</v>
      </c>
      <c r="L38" s="90"/>
      <c r="N38" s="6">
        <f t="shared" si="8"/>
        <v>5.3673469387755004</v>
      </c>
      <c r="O38" s="11">
        <f t="shared" si="5"/>
        <v>-91.791573</v>
      </c>
      <c r="P38" s="6">
        <f t="shared" si="9"/>
        <v>-86.791573</v>
      </c>
    </row>
    <row r="39" spans="2:16" x14ac:dyDescent="0.25">
      <c r="B39" s="90">
        <v>5061224489.7959003</v>
      </c>
      <c r="C39" s="90">
        <v>-7.6730828000000004</v>
      </c>
      <c r="D39" s="90"/>
      <c r="F39" s="6">
        <f t="shared" si="6"/>
        <v>5.4693877551019998</v>
      </c>
      <c r="G39" s="11">
        <f t="shared" si="4"/>
        <v>-84.864448999999993</v>
      </c>
      <c r="H39" s="6">
        <f t="shared" si="7"/>
        <v>-79.864448999999993</v>
      </c>
      <c r="J39" s="90">
        <v>5061224489.7959003</v>
      </c>
      <c r="K39" s="90">
        <v>-7.6730828000000004</v>
      </c>
      <c r="L39" s="90"/>
      <c r="N39" s="6">
        <f t="shared" si="8"/>
        <v>5.4693877551019998</v>
      </c>
      <c r="O39" s="11">
        <f t="shared" si="5"/>
        <v>-93.485161000000005</v>
      </c>
      <c r="P39" s="6">
        <f t="shared" si="9"/>
        <v>-88.485161000000005</v>
      </c>
    </row>
    <row r="40" spans="2:16" x14ac:dyDescent="0.25">
      <c r="B40" s="90">
        <v>5163265306.1224003</v>
      </c>
      <c r="C40" s="90">
        <v>-7.8504833999999999</v>
      </c>
      <c r="D40" s="90"/>
      <c r="F40" s="6">
        <f t="shared" si="6"/>
        <v>5.5714285714286005</v>
      </c>
      <c r="G40" s="11">
        <f t="shared" si="4"/>
        <v>-85.192177000000001</v>
      </c>
      <c r="H40" s="6">
        <f t="shared" si="7"/>
        <v>-80.192177000000001</v>
      </c>
      <c r="J40" s="90">
        <v>5163265306.1224003</v>
      </c>
      <c r="K40" s="90">
        <v>-7.8504833999999999</v>
      </c>
      <c r="L40" s="90"/>
      <c r="N40" s="6">
        <f t="shared" si="8"/>
        <v>5.5714285714286005</v>
      </c>
      <c r="O40" s="11">
        <f t="shared" si="5"/>
        <v>-88.865395000000007</v>
      </c>
      <c r="P40" s="6">
        <f t="shared" si="9"/>
        <v>-83.865395000000007</v>
      </c>
    </row>
    <row r="41" spans="2:16" x14ac:dyDescent="0.25">
      <c r="B41" s="90">
        <v>5265306122.4490004</v>
      </c>
      <c r="C41" s="90">
        <v>-7.7281871000000004</v>
      </c>
      <c r="D41" s="90"/>
      <c r="F41" s="6">
        <f t="shared" si="6"/>
        <v>5.6734693877550999</v>
      </c>
      <c r="G41" s="11">
        <f t="shared" si="4"/>
        <v>-83.711594000000005</v>
      </c>
      <c r="H41" s="6">
        <f t="shared" si="7"/>
        <v>-78.711594000000005</v>
      </c>
      <c r="J41" s="90">
        <v>5265306122.4490004</v>
      </c>
      <c r="K41" s="90">
        <v>-7.7281871000000004</v>
      </c>
      <c r="L41" s="90"/>
      <c r="N41" s="6">
        <f t="shared" si="8"/>
        <v>5.6734693877550999</v>
      </c>
      <c r="O41" s="11">
        <f t="shared" si="5"/>
        <v>-85.077393000000001</v>
      </c>
      <c r="P41" s="6">
        <f t="shared" si="9"/>
        <v>-80.077393000000001</v>
      </c>
    </row>
    <row r="42" spans="2:16" x14ac:dyDescent="0.25">
      <c r="B42" s="90">
        <v>5367346938.7755003</v>
      </c>
      <c r="C42" s="90">
        <v>-7.7194672000000004</v>
      </c>
      <c r="D42" s="90"/>
      <c r="F42" s="6">
        <f t="shared" si="6"/>
        <v>5.7755102040816002</v>
      </c>
      <c r="G42" s="11">
        <f t="shared" si="4"/>
        <v>-82.114638999999997</v>
      </c>
      <c r="H42" s="6">
        <f t="shared" si="7"/>
        <v>-77.114638999999997</v>
      </c>
      <c r="J42" s="90">
        <v>5367346938.7755003</v>
      </c>
      <c r="K42" s="90">
        <v>-7.7194672000000004</v>
      </c>
      <c r="L42" s="90"/>
      <c r="N42" s="6">
        <f t="shared" si="8"/>
        <v>5.7755102040816002</v>
      </c>
      <c r="O42" s="11">
        <f t="shared" si="5"/>
        <v>-86.560721999999998</v>
      </c>
      <c r="P42" s="6">
        <f t="shared" si="9"/>
        <v>-81.560721999999998</v>
      </c>
    </row>
    <row r="43" spans="2:16" x14ac:dyDescent="0.25">
      <c r="B43" s="90">
        <v>5469387755.1020002</v>
      </c>
      <c r="C43" s="90">
        <v>-7.8623843000000004</v>
      </c>
      <c r="D43" s="90"/>
      <c r="F43" s="6">
        <f t="shared" si="6"/>
        <v>5.8775510204082</v>
      </c>
      <c r="G43" s="11">
        <f t="shared" si="4"/>
        <v>-80.552795000000003</v>
      </c>
      <c r="H43" s="6">
        <f t="shared" si="7"/>
        <v>-75.552795000000003</v>
      </c>
      <c r="J43" s="90">
        <v>5469387755.1020002</v>
      </c>
      <c r="K43" s="90">
        <v>-7.8623843000000004</v>
      </c>
      <c r="L43" s="90"/>
      <c r="N43" s="6">
        <f t="shared" si="8"/>
        <v>5.8775510204082</v>
      </c>
      <c r="O43" s="11">
        <f t="shared" si="5"/>
        <v>-85.331046999999998</v>
      </c>
      <c r="P43" s="6">
        <f t="shared" si="9"/>
        <v>-80.331046999999998</v>
      </c>
    </row>
    <row r="44" spans="2:16" x14ac:dyDescent="0.25">
      <c r="B44" s="90">
        <v>5571428571.4286003</v>
      </c>
      <c r="C44" s="90">
        <v>-7.9911642000000001</v>
      </c>
      <c r="D44" s="90"/>
      <c r="F44" s="6">
        <f t="shared" si="6"/>
        <v>5.9795918367347003</v>
      </c>
      <c r="G44" s="11">
        <f t="shared" si="4"/>
        <v>-80.659981000000002</v>
      </c>
      <c r="H44" s="6">
        <f t="shared" si="7"/>
        <v>-75.659981000000002</v>
      </c>
      <c r="J44" s="90">
        <v>5571428571.4286003</v>
      </c>
      <c r="K44" s="90">
        <v>-7.9911642000000001</v>
      </c>
      <c r="L44" s="90"/>
      <c r="N44" s="6">
        <f t="shared" si="8"/>
        <v>5.9795918367347003</v>
      </c>
      <c r="O44" s="11">
        <f t="shared" si="5"/>
        <v>-85.881957999999997</v>
      </c>
      <c r="P44" s="6">
        <f t="shared" si="9"/>
        <v>-80.881957999999997</v>
      </c>
    </row>
    <row r="45" spans="2:16" x14ac:dyDescent="0.25">
      <c r="B45" s="90">
        <v>5673469387.7551003</v>
      </c>
      <c r="C45" s="90">
        <v>-7.9893803999999999</v>
      </c>
      <c r="D45" s="90"/>
      <c r="F45" s="6">
        <f t="shared" si="6"/>
        <v>6.0816326530611997</v>
      </c>
      <c r="G45" s="11">
        <f t="shared" si="4"/>
        <v>-81.194648999999998</v>
      </c>
      <c r="H45" s="6">
        <f t="shared" si="7"/>
        <v>-76.194648999999998</v>
      </c>
      <c r="J45" s="90">
        <v>5673469387.7551003</v>
      </c>
      <c r="K45" s="90">
        <v>-7.9893803999999999</v>
      </c>
      <c r="L45" s="90"/>
      <c r="N45" s="6">
        <f t="shared" si="8"/>
        <v>6.0816326530611997</v>
      </c>
      <c r="O45" s="11">
        <f t="shared" si="5"/>
        <v>-81.684012999999993</v>
      </c>
      <c r="P45" s="6">
        <f t="shared" si="9"/>
        <v>-76.684012999999993</v>
      </c>
    </row>
    <row r="46" spans="2:16" x14ac:dyDescent="0.25">
      <c r="B46" s="90">
        <v>5775510204.0816002</v>
      </c>
      <c r="C46" s="90">
        <v>-8.1865615999999992</v>
      </c>
      <c r="D46" s="90"/>
      <c r="F46" s="6">
        <f t="shared" si="6"/>
        <v>6.1836734693878004</v>
      </c>
      <c r="G46" s="11">
        <f t="shared" si="4"/>
        <v>-82.040512000000007</v>
      </c>
      <c r="H46" s="6">
        <f t="shared" si="7"/>
        <v>-77.040512000000007</v>
      </c>
      <c r="J46" s="90">
        <v>5775510204.0816002</v>
      </c>
      <c r="K46" s="90">
        <v>-8.1865615999999992</v>
      </c>
      <c r="L46" s="90"/>
      <c r="N46" s="6">
        <f t="shared" si="8"/>
        <v>6.1836734693878004</v>
      </c>
      <c r="O46" s="11">
        <f t="shared" si="5"/>
        <v>-80.398132000000004</v>
      </c>
      <c r="P46" s="6">
        <f t="shared" si="9"/>
        <v>-75.398132000000004</v>
      </c>
    </row>
    <row r="47" spans="2:16" x14ac:dyDescent="0.25">
      <c r="B47" s="90">
        <v>5877551020.4082003</v>
      </c>
      <c r="C47" s="90">
        <v>-8.2763243000000006</v>
      </c>
      <c r="D47" s="90"/>
      <c r="F47" s="6">
        <f t="shared" si="6"/>
        <v>6.2857142857142998</v>
      </c>
      <c r="G47" s="11">
        <f t="shared" si="4"/>
        <v>-82.730141000000003</v>
      </c>
      <c r="H47" s="6">
        <f t="shared" si="7"/>
        <v>-77.730141000000003</v>
      </c>
      <c r="J47" s="90">
        <v>5877551020.4082003</v>
      </c>
      <c r="K47" s="90">
        <v>-8.2763243000000006</v>
      </c>
      <c r="L47" s="90"/>
      <c r="N47" s="6">
        <f t="shared" si="8"/>
        <v>6.2857142857142998</v>
      </c>
      <c r="O47" s="11">
        <f t="shared" si="5"/>
        <v>-78.984611999999998</v>
      </c>
      <c r="P47" s="6">
        <f t="shared" si="9"/>
        <v>-73.984611999999998</v>
      </c>
    </row>
    <row r="48" spans="2:16" x14ac:dyDescent="0.25">
      <c r="B48" s="90">
        <v>5979591836.7347002</v>
      </c>
      <c r="C48" s="90">
        <v>-8.4204521000000003</v>
      </c>
      <c r="D48" s="90"/>
      <c r="F48" s="6">
        <f t="shared" si="6"/>
        <v>6.3877551020408001</v>
      </c>
      <c r="G48" s="11">
        <f t="shared" si="4"/>
        <v>-84.323173999999995</v>
      </c>
      <c r="H48" s="6">
        <f t="shared" si="7"/>
        <v>-79.323173999999995</v>
      </c>
      <c r="J48" s="90">
        <v>5979591836.7347002</v>
      </c>
      <c r="K48" s="90">
        <v>-8.4204521000000003</v>
      </c>
      <c r="L48" s="90"/>
      <c r="N48" s="6">
        <f t="shared" si="8"/>
        <v>6.3877551020408001</v>
      </c>
      <c r="O48" s="11">
        <f t="shared" si="5"/>
        <v>-79.296042999999997</v>
      </c>
      <c r="P48" s="6">
        <f t="shared" si="9"/>
        <v>-74.296042999999997</v>
      </c>
    </row>
    <row r="49" spans="2:16" x14ac:dyDescent="0.25">
      <c r="B49" s="90">
        <v>6081632653.0612001</v>
      </c>
      <c r="C49" s="90">
        <v>-8.4607171999999995</v>
      </c>
      <c r="D49" s="90"/>
      <c r="F49" s="6">
        <f t="shared" si="6"/>
        <v>6.4897959183673004</v>
      </c>
      <c r="G49" s="11">
        <f t="shared" si="4"/>
        <v>-86.517464000000004</v>
      </c>
      <c r="H49" s="6">
        <f t="shared" si="7"/>
        <v>-81.517464000000004</v>
      </c>
      <c r="J49" s="90">
        <v>6081632653.0612001</v>
      </c>
      <c r="K49" s="90">
        <v>-8.4607171999999995</v>
      </c>
      <c r="L49" s="90"/>
      <c r="N49" s="6">
        <f t="shared" si="8"/>
        <v>6.4897959183673004</v>
      </c>
      <c r="O49" s="11">
        <f t="shared" si="5"/>
        <v>-81.424346999999997</v>
      </c>
      <c r="P49" s="6">
        <f t="shared" si="9"/>
        <v>-76.424346999999997</v>
      </c>
    </row>
    <row r="50" spans="2:16" x14ac:dyDescent="0.25">
      <c r="B50" s="90">
        <v>6183673469.3878002</v>
      </c>
      <c r="C50" s="90">
        <v>-8.4450274000000007</v>
      </c>
      <c r="D50" s="90"/>
      <c r="F50" s="6">
        <f t="shared" si="6"/>
        <v>6.5918367346939002</v>
      </c>
      <c r="G50" s="11">
        <f t="shared" si="4"/>
        <v>-86.359947000000005</v>
      </c>
      <c r="H50" s="6">
        <f t="shared" si="7"/>
        <v>-81.359947000000005</v>
      </c>
      <c r="J50" s="90">
        <v>6183673469.3878002</v>
      </c>
      <c r="K50" s="90">
        <v>-8.4450274000000007</v>
      </c>
      <c r="L50" s="90"/>
      <c r="N50" s="6">
        <f t="shared" si="8"/>
        <v>6.5918367346939002</v>
      </c>
      <c r="O50" s="11">
        <f t="shared" si="5"/>
        <v>-82.383285999999998</v>
      </c>
      <c r="P50" s="6">
        <f t="shared" si="9"/>
        <v>-77.383285999999998</v>
      </c>
    </row>
    <row r="51" spans="2:16" x14ac:dyDescent="0.25">
      <c r="B51" s="90">
        <v>6285714285.7143002</v>
      </c>
      <c r="C51" s="90">
        <v>-8.5403652000000001</v>
      </c>
      <c r="D51" s="90"/>
      <c r="F51" s="6">
        <f t="shared" si="6"/>
        <v>6.6938775510203996</v>
      </c>
      <c r="G51" s="11">
        <f t="shared" si="4"/>
        <v>-84.597519000000005</v>
      </c>
      <c r="H51" s="6">
        <f t="shared" si="7"/>
        <v>-79.597519000000005</v>
      </c>
      <c r="J51" s="90">
        <v>6285714285.7143002</v>
      </c>
      <c r="K51" s="90">
        <v>-8.5403652000000001</v>
      </c>
      <c r="L51" s="90"/>
      <c r="N51" s="6">
        <f t="shared" si="8"/>
        <v>6.6938775510203996</v>
      </c>
      <c r="O51" s="11">
        <f t="shared" si="5"/>
        <v>-82.539124000000001</v>
      </c>
      <c r="P51" s="6">
        <f t="shared" si="9"/>
        <v>-77.539124000000001</v>
      </c>
    </row>
    <row r="52" spans="2:16" x14ac:dyDescent="0.25">
      <c r="B52" s="90">
        <v>6387755102.0408001</v>
      </c>
      <c r="C52" s="90">
        <v>-8.5326319000000002</v>
      </c>
      <c r="D52" s="90"/>
      <c r="F52" s="6">
        <f t="shared" si="6"/>
        <v>6.7959183673468999</v>
      </c>
      <c r="G52" s="11">
        <f t="shared" si="4"/>
        <v>-79.953484000000003</v>
      </c>
      <c r="H52" s="6">
        <f t="shared" si="7"/>
        <v>-74.953484000000003</v>
      </c>
      <c r="J52" s="90">
        <v>6387755102.0408001</v>
      </c>
      <c r="K52" s="90">
        <v>-8.5326319000000002</v>
      </c>
      <c r="L52" s="90"/>
      <c r="N52" s="6">
        <f t="shared" si="8"/>
        <v>6.7959183673468999</v>
      </c>
      <c r="O52" s="11">
        <f t="shared" si="5"/>
        <v>-84.848076000000006</v>
      </c>
      <c r="P52" s="6">
        <f t="shared" si="9"/>
        <v>-79.848076000000006</v>
      </c>
    </row>
    <row r="53" spans="2:16" x14ac:dyDescent="0.25">
      <c r="B53" s="90">
        <v>6489795918.3673</v>
      </c>
      <c r="C53" s="90">
        <v>-8.4245862999999996</v>
      </c>
      <c r="D53" s="90"/>
      <c r="F53" s="6">
        <f t="shared" si="6"/>
        <v>6.8979591836734997</v>
      </c>
      <c r="G53" s="11">
        <f t="shared" si="4"/>
        <v>-78.604102999999995</v>
      </c>
      <c r="H53" s="6">
        <f t="shared" si="7"/>
        <v>-73.604102999999995</v>
      </c>
      <c r="J53" s="90">
        <v>6489795918.3673</v>
      </c>
      <c r="K53" s="90">
        <v>-8.4245862999999996</v>
      </c>
      <c r="L53" s="90"/>
      <c r="N53" s="6">
        <f t="shared" si="8"/>
        <v>6.8979591836734997</v>
      </c>
      <c r="O53" s="11">
        <f t="shared" si="5"/>
        <v>-85.385902000000002</v>
      </c>
      <c r="P53" s="6">
        <f t="shared" si="9"/>
        <v>-80.385902000000002</v>
      </c>
    </row>
    <row r="54" spans="2:16" x14ac:dyDescent="0.25">
      <c r="B54" s="90">
        <v>6591836734.6939001</v>
      </c>
      <c r="C54" s="90">
        <v>-8.4524211999999999</v>
      </c>
      <c r="D54" s="90"/>
      <c r="F54" s="6">
        <f t="shared" si="6"/>
        <v>7</v>
      </c>
      <c r="G54" s="11">
        <f t="shared" si="4"/>
        <v>-79.870613000000006</v>
      </c>
      <c r="H54" s="6">
        <f t="shared" si="7"/>
        <v>-74.870613000000006</v>
      </c>
      <c r="J54" s="90">
        <v>6591836734.6939001</v>
      </c>
      <c r="K54" s="90">
        <v>-8.4524211999999999</v>
      </c>
      <c r="L54" s="90"/>
      <c r="N54" s="6">
        <f t="shared" si="8"/>
        <v>7</v>
      </c>
      <c r="O54" s="11">
        <f t="shared" si="5"/>
        <v>-90.641639999999995</v>
      </c>
      <c r="P54" s="6">
        <f t="shared" si="9"/>
        <v>-85.641639999999995</v>
      </c>
    </row>
    <row r="55" spans="2:16" x14ac:dyDescent="0.25">
      <c r="B55" s="90">
        <v>6693877551.0204</v>
      </c>
      <c r="C55" s="90">
        <v>-8.5015879000000005</v>
      </c>
      <c r="D55" s="90"/>
      <c r="F55" s="6">
        <f t="shared" si="6"/>
        <v>7.1020408163265003</v>
      </c>
      <c r="G55" s="11">
        <f t="shared" si="4"/>
        <v>-84.700912000000002</v>
      </c>
      <c r="H55" s="6">
        <f t="shared" si="7"/>
        <v>-79.700912000000002</v>
      </c>
      <c r="J55" s="90">
        <v>6693877551.0204</v>
      </c>
      <c r="K55" s="90">
        <v>-8.5015879000000005</v>
      </c>
      <c r="L55" s="90"/>
      <c r="N55" s="6">
        <f t="shared" si="8"/>
        <v>7.1020408163265003</v>
      </c>
      <c r="O55" s="11">
        <f t="shared" si="5"/>
        <v>-89.320419000000001</v>
      </c>
      <c r="P55" s="6">
        <f t="shared" si="9"/>
        <v>-84.320419000000001</v>
      </c>
    </row>
    <row r="56" spans="2:16" x14ac:dyDescent="0.25">
      <c r="B56" s="90">
        <v>6795918367.3469</v>
      </c>
      <c r="C56" s="90">
        <v>-8.4656629999999993</v>
      </c>
      <c r="D56" s="90"/>
      <c r="F56" s="6">
        <f t="shared" si="6"/>
        <v>7.2040816326531001</v>
      </c>
      <c r="G56" s="11">
        <f t="shared" si="4"/>
        <v>-88.476592999999994</v>
      </c>
      <c r="H56" s="6">
        <f t="shared" si="7"/>
        <v>-83.476592999999994</v>
      </c>
      <c r="J56" s="90">
        <v>6795918367.3469</v>
      </c>
      <c r="K56" s="90">
        <v>-8.4656629999999993</v>
      </c>
      <c r="L56" s="90"/>
      <c r="N56" s="6">
        <f t="shared" si="8"/>
        <v>7.2040816326531001</v>
      </c>
      <c r="O56" s="11">
        <f t="shared" si="5"/>
        <v>-89.440842000000004</v>
      </c>
      <c r="P56" s="6">
        <f t="shared" si="9"/>
        <v>-84.440842000000004</v>
      </c>
    </row>
    <row r="57" spans="2:16" x14ac:dyDescent="0.25">
      <c r="B57" s="90">
        <v>6897959183.6735001</v>
      </c>
      <c r="C57" s="90">
        <v>-8.5491343000000004</v>
      </c>
      <c r="D57" s="90"/>
      <c r="F57" s="6">
        <f t="shared" si="6"/>
        <v>7.3061224489796004</v>
      </c>
      <c r="G57" s="11">
        <f t="shared" si="4"/>
        <v>-86.587592999999998</v>
      </c>
      <c r="H57" s="6">
        <f t="shared" si="7"/>
        <v>-81.587592999999998</v>
      </c>
      <c r="J57" s="90">
        <v>6897959183.6735001</v>
      </c>
      <c r="K57" s="90">
        <v>-8.5491343000000004</v>
      </c>
      <c r="L57" s="90"/>
      <c r="N57" s="6">
        <f t="shared" si="8"/>
        <v>7.3061224489796004</v>
      </c>
      <c r="O57" s="11">
        <f t="shared" si="5"/>
        <v>-87.946770000000001</v>
      </c>
      <c r="P57" s="6">
        <f t="shared" si="9"/>
        <v>-82.946770000000001</v>
      </c>
    </row>
    <row r="58" spans="2:16" x14ac:dyDescent="0.25">
      <c r="B58" s="90">
        <v>7000000000</v>
      </c>
      <c r="C58" s="90">
        <v>-8.6030560000000005</v>
      </c>
      <c r="D58" s="90"/>
      <c r="F58" s="6">
        <f t="shared" si="6"/>
        <v>7.4081632653060998</v>
      </c>
      <c r="G58" s="11">
        <f t="shared" si="4"/>
        <v>-83.477692000000005</v>
      </c>
      <c r="H58" s="6">
        <f t="shared" si="7"/>
        <v>-78.477692000000005</v>
      </c>
      <c r="J58" s="90">
        <v>7000000000</v>
      </c>
      <c r="K58" s="90">
        <v>-8.6030560000000005</v>
      </c>
      <c r="L58" s="90"/>
      <c r="N58" s="6">
        <f t="shared" si="8"/>
        <v>7.4081632653060998</v>
      </c>
      <c r="O58" s="11">
        <f t="shared" si="5"/>
        <v>-88.874968999999993</v>
      </c>
      <c r="P58" s="6">
        <f t="shared" si="9"/>
        <v>-83.874968999999993</v>
      </c>
    </row>
    <row r="59" spans="2:16" x14ac:dyDescent="0.25">
      <c r="B59" s="90">
        <v>7102040816.3264999</v>
      </c>
      <c r="C59" s="90">
        <v>-8.5969066999999999</v>
      </c>
      <c r="D59" s="90"/>
      <c r="F59" s="6">
        <f t="shared" si="6"/>
        <v>7.5102040816326996</v>
      </c>
      <c r="G59" s="11">
        <f t="shared" si="4"/>
        <v>-79.493720999999994</v>
      </c>
      <c r="H59" s="6">
        <f t="shared" si="7"/>
        <v>-74.493720999999994</v>
      </c>
      <c r="J59" s="90">
        <v>7102040816.3264999</v>
      </c>
      <c r="K59" s="90">
        <v>-8.5969066999999999</v>
      </c>
      <c r="L59" s="90"/>
      <c r="N59" s="6">
        <f t="shared" si="8"/>
        <v>7.5102040816326996</v>
      </c>
      <c r="O59" s="11">
        <f t="shared" si="5"/>
        <v>-89.360412999999994</v>
      </c>
      <c r="P59" s="6">
        <f t="shared" si="9"/>
        <v>-84.360412999999994</v>
      </c>
    </row>
    <row r="60" spans="2:16" x14ac:dyDescent="0.25">
      <c r="B60" s="90">
        <v>7204081632.6531</v>
      </c>
      <c r="C60" s="90">
        <v>-8.5695867999999997</v>
      </c>
      <c r="D60" s="90"/>
      <c r="F60" s="6">
        <f t="shared" si="6"/>
        <v>7.6122448979591999</v>
      </c>
      <c r="G60" s="11">
        <f t="shared" si="4"/>
        <v>-82.426642999999999</v>
      </c>
      <c r="H60" s="6">
        <f t="shared" si="7"/>
        <v>-77.426642999999999</v>
      </c>
      <c r="J60" s="90">
        <v>7204081632.6531</v>
      </c>
      <c r="K60" s="90">
        <v>-8.5695867999999997</v>
      </c>
      <c r="L60" s="90"/>
      <c r="N60" s="6">
        <f t="shared" si="8"/>
        <v>7.6122448979591999</v>
      </c>
      <c r="O60" s="11">
        <f t="shared" si="5"/>
        <v>-86.491737000000001</v>
      </c>
      <c r="P60" s="6">
        <f t="shared" si="9"/>
        <v>-81.491737000000001</v>
      </c>
    </row>
    <row r="61" spans="2:16" x14ac:dyDescent="0.25">
      <c r="B61" s="90">
        <v>7306122448.9796</v>
      </c>
      <c r="C61" s="90">
        <v>-8.8102684</v>
      </c>
      <c r="D61" s="90"/>
      <c r="F61" s="6">
        <f t="shared" si="6"/>
        <v>7.7142857142857002</v>
      </c>
      <c r="G61" s="11">
        <f t="shared" si="4"/>
        <v>-84.680565000000001</v>
      </c>
      <c r="H61" s="6">
        <f t="shared" si="7"/>
        <v>-79.680565000000001</v>
      </c>
      <c r="J61" s="90">
        <v>7306122448.9796</v>
      </c>
      <c r="K61" s="90">
        <v>-8.8102684</v>
      </c>
      <c r="L61" s="90"/>
      <c r="N61" s="6">
        <f t="shared" si="8"/>
        <v>7.7142857142857002</v>
      </c>
      <c r="O61" s="11">
        <f t="shared" si="5"/>
        <v>-83.387932000000006</v>
      </c>
      <c r="P61" s="6">
        <f t="shared" si="9"/>
        <v>-78.387932000000006</v>
      </c>
    </row>
    <row r="62" spans="2:16" x14ac:dyDescent="0.25">
      <c r="B62" s="90">
        <v>7408163265.3060999</v>
      </c>
      <c r="C62" s="90">
        <v>-8.7432155999999992</v>
      </c>
      <c r="D62" s="90"/>
      <c r="F62" s="6">
        <f t="shared" si="6"/>
        <v>7.8163265306121996</v>
      </c>
      <c r="G62" s="11">
        <f t="shared" si="4"/>
        <v>-89.132957000000005</v>
      </c>
      <c r="H62" s="6">
        <f t="shared" si="7"/>
        <v>-84.132957000000005</v>
      </c>
      <c r="J62" s="90">
        <v>7408163265.3060999</v>
      </c>
      <c r="K62" s="90">
        <v>-8.7432155999999992</v>
      </c>
      <c r="L62" s="90"/>
      <c r="N62" s="6">
        <f t="shared" si="8"/>
        <v>7.8163265306121996</v>
      </c>
      <c r="O62" s="11">
        <f t="shared" si="5"/>
        <v>-82.631111000000004</v>
      </c>
      <c r="P62" s="6">
        <f t="shared" si="9"/>
        <v>-77.631111000000004</v>
      </c>
    </row>
    <row r="63" spans="2:16" x14ac:dyDescent="0.25">
      <c r="B63" s="90">
        <v>7510204081.6327</v>
      </c>
      <c r="C63" s="90">
        <v>-8.8957367000000005</v>
      </c>
      <c r="D63" s="90"/>
      <c r="F63" s="6">
        <f t="shared" si="6"/>
        <v>7.9183673469388003</v>
      </c>
      <c r="G63" s="11">
        <f t="shared" si="4"/>
        <v>-89.501769999999993</v>
      </c>
      <c r="H63" s="6">
        <f t="shared" si="7"/>
        <v>-84.501769999999993</v>
      </c>
      <c r="J63" s="90">
        <v>7510204081.6327</v>
      </c>
      <c r="K63" s="90">
        <v>-8.8957367000000005</v>
      </c>
      <c r="L63" s="90"/>
      <c r="N63" s="6">
        <f t="shared" si="8"/>
        <v>7.9183673469388003</v>
      </c>
      <c r="O63" s="11">
        <f t="shared" si="5"/>
        <v>-81.974341999999993</v>
      </c>
      <c r="P63" s="6">
        <f t="shared" si="9"/>
        <v>-76.974341999999993</v>
      </c>
    </row>
    <row r="64" spans="2:16" x14ac:dyDescent="0.25">
      <c r="B64" s="90">
        <v>7612244897.9591999</v>
      </c>
      <c r="C64" s="90">
        <v>-8.7625170000000008</v>
      </c>
      <c r="D64" s="90"/>
      <c r="F64" s="6">
        <f t="shared" si="6"/>
        <v>8.0204081632652997</v>
      </c>
      <c r="G64" s="11">
        <f t="shared" si="4"/>
        <v>-89.105354000000005</v>
      </c>
      <c r="H64" s="6">
        <f t="shared" si="7"/>
        <v>-84.105354000000005</v>
      </c>
      <c r="J64" s="90">
        <v>7612244897.9591999</v>
      </c>
      <c r="K64" s="90">
        <v>-8.7625170000000008</v>
      </c>
      <c r="L64" s="90"/>
      <c r="N64" s="6">
        <f t="shared" si="8"/>
        <v>8.0204081632652997</v>
      </c>
      <c r="O64" s="11">
        <f t="shared" si="5"/>
        <v>-82.917907999999997</v>
      </c>
      <c r="P64" s="6">
        <f t="shared" si="9"/>
        <v>-77.917907999999997</v>
      </c>
    </row>
    <row r="65" spans="2:16" x14ac:dyDescent="0.25">
      <c r="B65" s="90">
        <v>7714285714.2856998</v>
      </c>
      <c r="C65" s="90">
        <v>-8.7519627</v>
      </c>
      <c r="D65" s="90"/>
      <c r="F65" s="6">
        <f t="shared" si="6"/>
        <v>8.1224489795918</v>
      </c>
      <c r="G65" s="11">
        <f t="shared" si="4"/>
        <v>-85.534324999999995</v>
      </c>
      <c r="H65" s="6">
        <f t="shared" si="7"/>
        <v>-80.534324999999995</v>
      </c>
      <c r="J65" s="90">
        <v>7714285714.2856998</v>
      </c>
      <c r="K65" s="90">
        <v>-8.7519627</v>
      </c>
      <c r="L65" s="90"/>
      <c r="N65" s="6">
        <f t="shared" si="8"/>
        <v>8.1224489795918</v>
      </c>
      <c r="O65" s="11">
        <f t="shared" si="5"/>
        <v>-82.237144000000001</v>
      </c>
      <c r="P65" s="6">
        <f t="shared" si="9"/>
        <v>-77.237144000000001</v>
      </c>
    </row>
    <row r="66" spans="2:16" x14ac:dyDescent="0.25">
      <c r="B66" s="90">
        <v>7816326530.6121998</v>
      </c>
      <c r="C66" s="90">
        <v>-8.7089099999999995</v>
      </c>
      <c r="D66" s="90"/>
      <c r="F66" s="6">
        <f t="shared" si="6"/>
        <v>8.2244897959183998</v>
      </c>
      <c r="G66" s="11">
        <f t="shared" si="4"/>
        <v>-83.678916999999998</v>
      </c>
      <c r="H66" s="6">
        <f t="shared" si="7"/>
        <v>-78.678916999999998</v>
      </c>
      <c r="J66" s="90">
        <v>7816326530.6121998</v>
      </c>
      <c r="K66" s="90">
        <v>-8.7089099999999995</v>
      </c>
      <c r="L66" s="90"/>
      <c r="N66" s="6">
        <f t="shared" si="8"/>
        <v>8.2244897959183998</v>
      </c>
      <c r="O66" s="11">
        <f t="shared" si="5"/>
        <v>-81.547920000000005</v>
      </c>
      <c r="P66" s="6">
        <f t="shared" si="9"/>
        <v>-76.547920000000005</v>
      </c>
    </row>
    <row r="67" spans="2:16" x14ac:dyDescent="0.25">
      <c r="B67" s="90">
        <v>7918367346.9387999</v>
      </c>
      <c r="C67" s="90">
        <v>-8.5580081999999997</v>
      </c>
      <c r="D67" s="90"/>
      <c r="F67" s="6">
        <f t="shared" si="6"/>
        <v>8.3265306122449001</v>
      </c>
      <c r="G67" s="11">
        <f t="shared" si="4"/>
        <v>-81.428946999999994</v>
      </c>
      <c r="H67" s="6">
        <f t="shared" si="7"/>
        <v>-76.428946999999994</v>
      </c>
      <c r="J67" s="90">
        <v>7918367346.9387999</v>
      </c>
      <c r="K67" s="90">
        <v>-8.5580081999999997</v>
      </c>
      <c r="L67" s="90"/>
      <c r="N67" s="6">
        <f t="shared" si="8"/>
        <v>8.3265306122449001</v>
      </c>
      <c r="O67" s="11">
        <f t="shared" si="5"/>
        <v>-80.728645</v>
      </c>
      <c r="P67" s="6">
        <f t="shared" si="9"/>
        <v>-75.728645</v>
      </c>
    </row>
    <row r="68" spans="2:16" x14ac:dyDescent="0.25">
      <c r="B68" s="90">
        <v>8020408163.2652998</v>
      </c>
      <c r="C68" s="90">
        <v>-8.4724950999999997</v>
      </c>
      <c r="D68" s="90"/>
      <c r="F68" s="6">
        <f t="shared" si="6"/>
        <v>8.4285714285714004</v>
      </c>
      <c r="G68" s="11">
        <f t="shared" si="4"/>
        <v>-81.549316000000005</v>
      </c>
      <c r="H68" s="6">
        <f t="shared" si="7"/>
        <v>-76.549316000000005</v>
      </c>
      <c r="J68" s="90">
        <v>8020408163.2652998</v>
      </c>
      <c r="K68" s="90">
        <v>-8.4724950999999997</v>
      </c>
      <c r="L68" s="90"/>
      <c r="N68" s="6">
        <f t="shared" si="8"/>
        <v>8.4285714285714004</v>
      </c>
      <c r="O68" s="11">
        <f t="shared" si="5"/>
        <v>-82.501518000000004</v>
      </c>
      <c r="P68" s="6">
        <f t="shared" si="9"/>
        <v>-77.501518000000004</v>
      </c>
    </row>
    <row r="69" spans="2:16" x14ac:dyDescent="0.25">
      <c r="B69" s="90">
        <v>8122448979.5917997</v>
      </c>
      <c r="C69" s="90">
        <v>-8.5404204999999997</v>
      </c>
      <c r="D69" s="90"/>
      <c r="F69" s="6">
        <f t="shared" ref="F69:F100" si="10">B177/1000000000</f>
        <v>8.5306122448980002</v>
      </c>
      <c r="G69" s="11">
        <f t="shared" si="4"/>
        <v>-83.467285000000004</v>
      </c>
      <c r="H69" s="6">
        <f t="shared" ref="H69:H100" si="11">D177</f>
        <v>-78.467285000000004</v>
      </c>
      <c r="J69" s="90">
        <v>8122448979.5917997</v>
      </c>
      <c r="K69" s="90">
        <v>-8.5404204999999997</v>
      </c>
      <c r="L69" s="90"/>
      <c r="N69" s="6">
        <f t="shared" ref="N69:N100" si="12">J177/1000000000</f>
        <v>8.5306122448980002</v>
      </c>
      <c r="O69" s="11">
        <f t="shared" si="5"/>
        <v>-84.951476999999997</v>
      </c>
      <c r="P69" s="6">
        <f t="shared" ref="P69:P100" si="13">L177</f>
        <v>-79.951476999999997</v>
      </c>
    </row>
    <row r="70" spans="2:16" x14ac:dyDescent="0.25">
      <c r="B70" s="90">
        <v>8224489795.9183998</v>
      </c>
      <c r="C70" s="90">
        <v>-8.4695444000000002</v>
      </c>
      <c r="D70" s="90"/>
      <c r="F70" s="6">
        <f t="shared" si="10"/>
        <v>8.6326530612245005</v>
      </c>
      <c r="G70" s="11">
        <f t="shared" ref="G70:G103" si="14">H70-5</f>
        <v>-86.103271000000007</v>
      </c>
      <c r="H70" s="6">
        <f t="shared" si="11"/>
        <v>-81.103271000000007</v>
      </c>
      <c r="J70" s="90">
        <v>8224489795.9183998</v>
      </c>
      <c r="K70" s="90">
        <v>-8.4695444000000002</v>
      </c>
      <c r="L70" s="90"/>
      <c r="N70" s="6">
        <f t="shared" si="12"/>
        <v>8.6326530612245005</v>
      </c>
      <c r="O70" s="11">
        <f t="shared" ref="O70:O103" si="15">P70-5</f>
        <v>-86.313987999999995</v>
      </c>
      <c r="P70" s="6">
        <f t="shared" si="13"/>
        <v>-81.313987999999995</v>
      </c>
    </row>
    <row r="71" spans="2:16" x14ac:dyDescent="0.25">
      <c r="B71" s="90">
        <v>8326530612.2448997</v>
      </c>
      <c r="C71" s="90">
        <v>-8.5195904000000002</v>
      </c>
      <c r="D71" s="90"/>
      <c r="F71" s="6">
        <f t="shared" si="10"/>
        <v>8.7346938775510008</v>
      </c>
      <c r="G71" s="11">
        <f t="shared" si="14"/>
        <v>-90.132735999999994</v>
      </c>
      <c r="H71" s="6">
        <f t="shared" si="11"/>
        <v>-85.132735999999994</v>
      </c>
      <c r="J71" s="90">
        <v>8326530612.2448997</v>
      </c>
      <c r="K71" s="90">
        <v>-8.5195904000000002</v>
      </c>
      <c r="L71" s="90"/>
      <c r="N71" s="6">
        <f t="shared" si="12"/>
        <v>8.7346938775510008</v>
      </c>
      <c r="O71" s="11">
        <f t="shared" si="15"/>
        <v>-86.150406000000004</v>
      </c>
      <c r="P71" s="6">
        <f t="shared" si="13"/>
        <v>-81.150406000000004</v>
      </c>
    </row>
    <row r="72" spans="2:16" x14ac:dyDescent="0.25">
      <c r="B72" s="90">
        <v>8428571428.5713997</v>
      </c>
      <c r="C72" s="90">
        <v>-8.6086807000000007</v>
      </c>
      <c r="D72" s="90"/>
      <c r="F72" s="6">
        <f t="shared" si="10"/>
        <v>8.8367346938776006</v>
      </c>
      <c r="G72" s="11">
        <f t="shared" si="14"/>
        <v>-89.206092999999996</v>
      </c>
      <c r="H72" s="6">
        <f t="shared" si="11"/>
        <v>-84.206092999999996</v>
      </c>
      <c r="J72" s="90">
        <v>8428571428.5713997</v>
      </c>
      <c r="K72" s="90">
        <v>-8.6086807000000007</v>
      </c>
      <c r="L72" s="90"/>
      <c r="N72" s="6">
        <f t="shared" si="12"/>
        <v>8.8367346938776006</v>
      </c>
      <c r="O72" s="11">
        <f t="shared" si="15"/>
        <v>-87.197136</v>
      </c>
      <c r="P72" s="6">
        <f t="shared" si="13"/>
        <v>-82.197136</v>
      </c>
    </row>
    <row r="73" spans="2:16" x14ac:dyDescent="0.25">
      <c r="B73" s="90">
        <v>8530612244.8979998</v>
      </c>
      <c r="C73" s="90">
        <v>-8.8021030000000007</v>
      </c>
      <c r="D73" s="90"/>
      <c r="F73" s="6">
        <f t="shared" si="10"/>
        <v>8.9387755102040991</v>
      </c>
      <c r="G73" s="11">
        <f t="shared" si="14"/>
        <v>-87.804839999999999</v>
      </c>
      <c r="H73" s="6">
        <f t="shared" si="11"/>
        <v>-82.804839999999999</v>
      </c>
      <c r="J73" s="90">
        <v>8530612244.8979998</v>
      </c>
      <c r="K73" s="90">
        <v>-8.8021030000000007</v>
      </c>
      <c r="L73" s="90"/>
      <c r="N73" s="6">
        <f t="shared" si="12"/>
        <v>8.9387755102040991</v>
      </c>
      <c r="O73" s="11">
        <f t="shared" si="15"/>
        <v>-88.510063000000002</v>
      </c>
      <c r="P73" s="6">
        <f t="shared" si="13"/>
        <v>-83.510063000000002</v>
      </c>
    </row>
    <row r="74" spans="2:16" x14ac:dyDescent="0.25">
      <c r="B74" s="90">
        <v>8632653061.2245007</v>
      </c>
      <c r="C74" s="90">
        <v>-8.8991679999999995</v>
      </c>
      <c r="D74" s="90"/>
      <c r="F74" s="6">
        <f t="shared" si="10"/>
        <v>9.0408163265305994</v>
      </c>
      <c r="G74" s="11">
        <f t="shared" si="14"/>
        <v>-83.134354000000002</v>
      </c>
      <c r="H74" s="6">
        <f t="shared" si="11"/>
        <v>-78.134354000000002</v>
      </c>
      <c r="J74" s="90">
        <v>8632653061.2245007</v>
      </c>
      <c r="K74" s="90">
        <v>-8.8991679999999995</v>
      </c>
      <c r="L74" s="90"/>
      <c r="N74" s="6">
        <f t="shared" si="12"/>
        <v>9.0408163265305994</v>
      </c>
      <c r="O74" s="11">
        <f t="shared" si="15"/>
        <v>-86.721969999999999</v>
      </c>
      <c r="P74" s="6">
        <f t="shared" si="13"/>
        <v>-81.721969999999999</v>
      </c>
    </row>
    <row r="75" spans="2:16" x14ac:dyDescent="0.25">
      <c r="B75" s="90">
        <v>8734693877.5510006</v>
      </c>
      <c r="C75" s="90">
        <v>-8.9880066000000003</v>
      </c>
      <c r="D75" s="90"/>
      <c r="F75" s="6">
        <f t="shared" si="10"/>
        <v>9.1428571428570997</v>
      </c>
      <c r="G75" s="11">
        <f t="shared" si="14"/>
        <v>-79.562118999999996</v>
      </c>
      <c r="H75" s="6">
        <f t="shared" si="11"/>
        <v>-74.562118999999996</v>
      </c>
      <c r="J75" s="90">
        <v>8734693877.5510006</v>
      </c>
      <c r="K75" s="90">
        <v>-8.9880066000000003</v>
      </c>
      <c r="L75" s="90"/>
      <c r="N75" s="6">
        <f t="shared" si="12"/>
        <v>9.1428571428570997</v>
      </c>
      <c r="O75" s="11">
        <f t="shared" si="15"/>
        <v>-83.217162999999999</v>
      </c>
      <c r="P75" s="6">
        <f t="shared" si="13"/>
        <v>-78.217162999999999</v>
      </c>
    </row>
    <row r="76" spans="2:16" x14ac:dyDescent="0.25">
      <c r="B76" s="90">
        <v>8836734693.8775997</v>
      </c>
      <c r="C76" s="90">
        <v>-8.9079952000000002</v>
      </c>
      <c r="D76" s="90"/>
      <c r="F76" s="6">
        <f t="shared" si="10"/>
        <v>9.2448979591837013</v>
      </c>
      <c r="G76" s="11">
        <f t="shared" si="14"/>
        <v>-76.271621999999994</v>
      </c>
      <c r="H76" s="6">
        <f t="shared" si="11"/>
        <v>-71.271621999999994</v>
      </c>
      <c r="J76" s="90">
        <v>8836734693.8775997</v>
      </c>
      <c r="K76" s="90">
        <v>-8.9079952000000002</v>
      </c>
      <c r="L76" s="90"/>
      <c r="N76" s="6">
        <f t="shared" si="12"/>
        <v>9.2448979591837013</v>
      </c>
      <c r="O76" s="11">
        <f t="shared" si="15"/>
        <v>-79.468352999999993</v>
      </c>
      <c r="P76" s="6">
        <f t="shared" si="13"/>
        <v>-74.468352999999993</v>
      </c>
    </row>
    <row r="77" spans="2:16" x14ac:dyDescent="0.25">
      <c r="B77" s="90">
        <v>8938775510.2040997</v>
      </c>
      <c r="C77" s="90">
        <v>-8.9878759000000006</v>
      </c>
      <c r="D77" s="90"/>
      <c r="F77" s="6">
        <f t="shared" si="10"/>
        <v>9.3469387755101998</v>
      </c>
      <c r="G77" s="11">
        <f t="shared" si="14"/>
        <v>-73.119254999999995</v>
      </c>
      <c r="H77" s="6">
        <f t="shared" si="11"/>
        <v>-68.119254999999995</v>
      </c>
      <c r="J77" s="90">
        <v>8938775510.2040997</v>
      </c>
      <c r="K77" s="90">
        <v>-8.9878759000000006</v>
      </c>
      <c r="L77" s="90"/>
      <c r="N77" s="6">
        <f t="shared" si="12"/>
        <v>9.3469387755101998</v>
      </c>
      <c r="O77" s="11">
        <f t="shared" si="15"/>
        <v>-78.284041999999999</v>
      </c>
      <c r="P77" s="6">
        <f t="shared" si="13"/>
        <v>-73.284041999999999</v>
      </c>
    </row>
    <row r="78" spans="2:16" x14ac:dyDescent="0.25">
      <c r="B78" s="90">
        <v>9040816326.5305996</v>
      </c>
      <c r="C78" s="90">
        <v>-9.0695581000000001</v>
      </c>
      <c r="D78" s="90"/>
      <c r="F78" s="6">
        <f t="shared" si="10"/>
        <v>9.4489795918367001</v>
      </c>
      <c r="G78" s="11">
        <f t="shared" si="14"/>
        <v>-70.498947000000001</v>
      </c>
      <c r="H78" s="6">
        <f t="shared" si="11"/>
        <v>-65.498947000000001</v>
      </c>
      <c r="J78" s="90">
        <v>9040816326.5305996</v>
      </c>
      <c r="K78" s="90">
        <v>-9.0695581000000001</v>
      </c>
      <c r="L78" s="90"/>
      <c r="N78" s="6">
        <f t="shared" si="12"/>
        <v>9.4489795918367001</v>
      </c>
      <c r="O78" s="11">
        <f t="shared" si="15"/>
        <v>-76.952538000000004</v>
      </c>
      <c r="P78" s="6">
        <f t="shared" si="13"/>
        <v>-71.952538000000004</v>
      </c>
    </row>
    <row r="79" spans="2:16" x14ac:dyDescent="0.25">
      <c r="B79" s="90">
        <v>9142857142.8570995</v>
      </c>
      <c r="C79" s="90">
        <v>-8.9804831000000007</v>
      </c>
      <c r="D79" s="90"/>
      <c r="F79" s="6">
        <f t="shared" si="10"/>
        <v>9.5510204081632999</v>
      </c>
      <c r="G79" s="11">
        <f t="shared" si="14"/>
        <v>-68.132778000000002</v>
      </c>
      <c r="H79" s="6">
        <f t="shared" si="11"/>
        <v>-63.132778000000002</v>
      </c>
      <c r="J79" s="90">
        <v>9142857142.8570995</v>
      </c>
      <c r="K79" s="90">
        <v>-8.9804831000000007</v>
      </c>
      <c r="L79" s="90"/>
      <c r="N79" s="6">
        <f t="shared" si="12"/>
        <v>9.5510204081632999</v>
      </c>
      <c r="O79" s="11">
        <f t="shared" si="15"/>
        <v>-77.142998000000006</v>
      </c>
      <c r="P79" s="6">
        <f t="shared" si="13"/>
        <v>-72.142998000000006</v>
      </c>
    </row>
    <row r="80" spans="2:16" x14ac:dyDescent="0.25">
      <c r="B80" s="90">
        <v>9244897959.1837006</v>
      </c>
      <c r="C80" s="90">
        <v>-9.0127772999999998</v>
      </c>
      <c r="D80" s="90"/>
      <c r="F80" s="6">
        <f t="shared" si="10"/>
        <v>9.6530612244898002</v>
      </c>
      <c r="G80" s="11">
        <f t="shared" si="14"/>
        <v>-66.053901999999994</v>
      </c>
      <c r="H80" s="6">
        <f t="shared" si="11"/>
        <v>-61.053902000000001</v>
      </c>
      <c r="J80" s="90">
        <v>9244897959.1837006</v>
      </c>
      <c r="K80" s="90">
        <v>-9.0127772999999998</v>
      </c>
      <c r="L80" s="90"/>
      <c r="N80" s="6">
        <f t="shared" si="12"/>
        <v>9.6530612244898002</v>
      </c>
      <c r="O80" s="11">
        <f t="shared" si="15"/>
        <v>-78.861061000000007</v>
      </c>
      <c r="P80" s="6">
        <f t="shared" si="13"/>
        <v>-73.861061000000007</v>
      </c>
    </row>
    <row r="81" spans="2:16" x14ac:dyDescent="0.25">
      <c r="B81" s="90">
        <v>9346938775.5102005</v>
      </c>
      <c r="C81" s="90">
        <v>-9.0890274000000009</v>
      </c>
      <c r="D81" s="90"/>
      <c r="F81" s="6">
        <f t="shared" si="10"/>
        <v>9.7551020408162987</v>
      </c>
      <c r="G81" s="11">
        <f t="shared" si="14"/>
        <v>-64.750629000000004</v>
      </c>
      <c r="H81" s="6">
        <f t="shared" si="11"/>
        <v>-59.750629000000004</v>
      </c>
      <c r="J81" s="90">
        <v>9346938775.5102005</v>
      </c>
      <c r="K81" s="90">
        <v>-9.0890274000000009</v>
      </c>
      <c r="L81" s="90"/>
      <c r="N81" s="6">
        <f t="shared" si="12"/>
        <v>9.7551020408162987</v>
      </c>
      <c r="O81" s="11">
        <f t="shared" si="15"/>
        <v>-79.270522999999997</v>
      </c>
      <c r="P81" s="6">
        <f t="shared" si="13"/>
        <v>-74.270522999999997</v>
      </c>
    </row>
    <row r="82" spans="2:16" x14ac:dyDescent="0.25">
      <c r="B82" s="90">
        <v>9448979591.8367004</v>
      </c>
      <c r="C82" s="90">
        <v>-9.0020380000000007</v>
      </c>
      <c r="D82" s="90"/>
      <c r="F82" s="6">
        <f t="shared" si="10"/>
        <v>9.8571428571429003</v>
      </c>
      <c r="G82" s="11">
        <f t="shared" si="14"/>
        <v>-64.339966000000004</v>
      </c>
      <c r="H82" s="6">
        <f t="shared" si="11"/>
        <v>-59.339965999999997</v>
      </c>
      <c r="J82" s="90">
        <v>9448979591.8367004</v>
      </c>
      <c r="K82" s="90">
        <v>-9.0020380000000007</v>
      </c>
      <c r="L82" s="90"/>
      <c r="N82" s="6">
        <f t="shared" si="12"/>
        <v>9.8571428571429003</v>
      </c>
      <c r="O82" s="11">
        <f t="shared" si="15"/>
        <v>-78.600623999999996</v>
      </c>
      <c r="P82" s="6">
        <f t="shared" si="13"/>
        <v>-73.600623999999996</v>
      </c>
    </row>
    <row r="83" spans="2:16" x14ac:dyDescent="0.25">
      <c r="B83" s="90">
        <v>9551020408.1632996</v>
      </c>
      <c r="C83" s="90">
        <v>-9.0432919999999992</v>
      </c>
      <c r="D83" s="90"/>
      <c r="F83" s="6">
        <f t="shared" si="10"/>
        <v>9.9591836734694006</v>
      </c>
      <c r="G83" s="11">
        <f t="shared" si="14"/>
        <v>-66.057311999999996</v>
      </c>
      <c r="H83" s="6">
        <f t="shared" si="11"/>
        <v>-61.057312000000003</v>
      </c>
      <c r="J83" s="90">
        <v>9551020408.1632996</v>
      </c>
      <c r="K83" s="90">
        <v>-9.0432919999999992</v>
      </c>
      <c r="L83" s="90"/>
      <c r="N83" s="6">
        <f t="shared" si="12"/>
        <v>9.9591836734694006</v>
      </c>
      <c r="O83" s="11">
        <f t="shared" si="15"/>
        <v>-76.072731000000005</v>
      </c>
      <c r="P83" s="6">
        <f t="shared" si="13"/>
        <v>-71.072731000000005</v>
      </c>
    </row>
    <row r="84" spans="2:16" x14ac:dyDescent="0.25">
      <c r="B84" s="90">
        <v>9653061224.4897995</v>
      </c>
      <c r="C84" s="90">
        <v>-8.8797406999999993</v>
      </c>
      <c r="D84" s="90"/>
      <c r="F84" s="6">
        <f t="shared" si="10"/>
        <v>10.061224489796</v>
      </c>
      <c r="G84" s="11">
        <f t="shared" si="14"/>
        <v>-69.189353999999994</v>
      </c>
      <c r="H84" s="6">
        <f t="shared" si="11"/>
        <v>-64.189353999999994</v>
      </c>
      <c r="J84" s="90">
        <v>9653061224.4897995</v>
      </c>
      <c r="K84" s="90">
        <v>-8.8797406999999993</v>
      </c>
      <c r="L84" s="90"/>
      <c r="N84" s="6">
        <f t="shared" si="12"/>
        <v>10.061224489796</v>
      </c>
      <c r="O84" s="11">
        <f t="shared" si="15"/>
        <v>-75.672104000000004</v>
      </c>
      <c r="P84" s="6">
        <f t="shared" si="13"/>
        <v>-70.672104000000004</v>
      </c>
    </row>
    <row r="85" spans="2:16" x14ac:dyDescent="0.25">
      <c r="B85" s="90">
        <v>9755102040.8162994</v>
      </c>
      <c r="C85" s="90">
        <v>-8.9355907000000006</v>
      </c>
      <c r="D85" s="90"/>
      <c r="F85" s="6">
        <f t="shared" si="10"/>
        <v>10.163265306122</v>
      </c>
      <c r="G85" s="11">
        <f t="shared" si="14"/>
        <v>-74.687163999999996</v>
      </c>
      <c r="H85" s="6">
        <f t="shared" si="11"/>
        <v>-69.687163999999996</v>
      </c>
      <c r="J85" s="90">
        <v>9755102040.8162994</v>
      </c>
      <c r="K85" s="90">
        <v>-8.9355907000000006</v>
      </c>
      <c r="L85" s="90"/>
      <c r="N85" s="6">
        <f t="shared" si="12"/>
        <v>10.163265306122</v>
      </c>
      <c r="O85" s="11">
        <f t="shared" si="15"/>
        <v>-76.140502999999995</v>
      </c>
      <c r="P85" s="6">
        <f t="shared" si="13"/>
        <v>-71.140502999999995</v>
      </c>
    </row>
    <row r="86" spans="2:16" x14ac:dyDescent="0.25">
      <c r="B86" s="90">
        <v>9857142857.1429005</v>
      </c>
      <c r="C86" s="90">
        <v>-8.9846363</v>
      </c>
      <c r="D86" s="90"/>
      <c r="F86" s="6">
        <f t="shared" si="10"/>
        <v>10.265306122448999</v>
      </c>
      <c r="G86" s="11">
        <f t="shared" si="14"/>
        <v>-77.350112999999993</v>
      </c>
      <c r="H86" s="6">
        <f t="shared" si="11"/>
        <v>-72.350112999999993</v>
      </c>
      <c r="J86" s="90">
        <v>9857142857.1429005</v>
      </c>
      <c r="K86" s="90">
        <v>-8.9846363</v>
      </c>
      <c r="L86" s="90"/>
      <c r="N86" s="6">
        <f t="shared" si="12"/>
        <v>10.265306122448999</v>
      </c>
      <c r="O86" s="11">
        <f t="shared" si="15"/>
        <v>-78.677795000000003</v>
      </c>
      <c r="P86" s="6">
        <f t="shared" si="13"/>
        <v>-73.677795000000003</v>
      </c>
    </row>
    <row r="87" spans="2:16" x14ac:dyDescent="0.25">
      <c r="B87" s="90">
        <v>9959183673.4694004</v>
      </c>
      <c r="C87" s="90">
        <v>-8.9204358999999993</v>
      </c>
      <c r="D87" s="90"/>
      <c r="F87" s="6">
        <f t="shared" si="10"/>
        <v>10.367346938775999</v>
      </c>
      <c r="G87" s="11">
        <f t="shared" si="14"/>
        <v>-81.324875000000006</v>
      </c>
      <c r="H87" s="6">
        <f t="shared" si="11"/>
        <v>-76.324875000000006</v>
      </c>
      <c r="J87" s="90">
        <v>9959183673.4694004</v>
      </c>
      <c r="K87" s="90">
        <v>-8.9204358999999993</v>
      </c>
      <c r="L87" s="90"/>
      <c r="N87" s="6">
        <f t="shared" si="12"/>
        <v>10.367346938775999</v>
      </c>
      <c r="O87" s="11">
        <f t="shared" si="15"/>
        <v>-80.365600999999998</v>
      </c>
      <c r="P87" s="6">
        <f t="shared" si="13"/>
        <v>-75.365600999999998</v>
      </c>
    </row>
    <row r="88" spans="2:16" x14ac:dyDescent="0.25">
      <c r="B88" s="90">
        <v>10061224489.796</v>
      </c>
      <c r="C88" s="90">
        <v>-8.9116201000000004</v>
      </c>
      <c r="D88" s="90"/>
      <c r="F88" s="6">
        <f t="shared" si="10"/>
        <v>10.469387755102</v>
      </c>
      <c r="G88" s="11">
        <f t="shared" si="14"/>
        <v>-81.956733999999997</v>
      </c>
      <c r="H88" s="6">
        <f t="shared" si="11"/>
        <v>-76.956733999999997</v>
      </c>
      <c r="J88" s="90">
        <v>10061224489.796</v>
      </c>
      <c r="K88" s="90">
        <v>-8.9116201000000004</v>
      </c>
      <c r="L88" s="90"/>
      <c r="N88" s="6">
        <f t="shared" si="12"/>
        <v>10.469387755102</v>
      </c>
      <c r="O88" s="11">
        <f t="shared" si="15"/>
        <v>-83.343224000000006</v>
      </c>
      <c r="P88" s="6">
        <f t="shared" si="13"/>
        <v>-78.343224000000006</v>
      </c>
    </row>
    <row r="89" spans="2:16" x14ac:dyDescent="0.25">
      <c r="B89" s="90">
        <v>10163265306.122</v>
      </c>
      <c r="C89" s="90">
        <v>-8.8375672999999999</v>
      </c>
      <c r="D89" s="90"/>
      <c r="F89" s="6">
        <f t="shared" si="10"/>
        <v>10.571428571429001</v>
      </c>
      <c r="G89" s="11">
        <f t="shared" si="14"/>
        <v>-85.083991999999995</v>
      </c>
      <c r="H89" s="6">
        <f t="shared" si="11"/>
        <v>-80.083991999999995</v>
      </c>
      <c r="J89" s="90">
        <v>10163265306.122</v>
      </c>
      <c r="K89" s="90">
        <v>-8.8375672999999999</v>
      </c>
      <c r="L89" s="90"/>
      <c r="N89" s="6">
        <f t="shared" si="12"/>
        <v>10.571428571429001</v>
      </c>
      <c r="O89" s="11">
        <f t="shared" si="15"/>
        <v>-83.338386999999997</v>
      </c>
      <c r="P89" s="6">
        <f t="shared" si="13"/>
        <v>-78.338386999999997</v>
      </c>
    </row>
    <row r="90" spans="2:16" x14ac:dyDescent="0.25">
      <c r="B90" s="90">
        <v>10265306122.448999</v>
      </c>
      <c r="C90" s="90">
        <v>-8.8842868999999993</v>
      </c>
      <c r="D90" s="90"/>
      <c r="F90" s="6">
        <f t="shared" si="10"/>
        <v>10.673469387754999</v>
      </c>
      <c r="G90" s="11">
        <f t="shared" si="14"/>
        <v>-92.081978000000007</v>
      </c>
      <c r="H90" s="6">
        <f t="shared" si="11"/>
        <v>-87.081978000000007</v>
      </c>
      <c r="J90" s="90">
        <v>10265306122.448999</v>
      </c>
      <c r="K90" s="90">
        <v>-8.8842868999999993</v>
      </c>
      <c r="L90" s="90"/>
      <c r="N90" s="6">
        <f t="shared" si="12"/>
        <v>10.673469387754999</v>
      </c>
      <c r="O90" s="11">
        <f t="shared" si="15"/>
        <v>-83.503471000000005</v>
      </c>
      <c r="P90" s="6">
        <f t="shared" si="13"/>
        <v>-78.503471000000005</v>
      </c>
    </row>
    <row r="91" spans="2:16" x14ac:dyDescent="0.25">
      <c r="B91" s="90">
        <v>10367346938.775999</v>
      </c>
      <c r="C91" s="90">
        <v>-8.8772964000000005</v>
      </c>
      <c r="D91" s="90"/>
      <c r="F91" s="6">
        <f t="shared" si="10"/>
        <v>10.775510204082</v>
      </c>
      <c r="G91" s="11">
        <f t="shared" si="14"/>
        <v>-94.650085000000004</v>
      </c>
      <c r="H91" s="6">
        <f t="shared" si="11"/>
        <v>-89.650085000000004</v>
      </c>
      <c r="J91" s="90">
        <v>10367346938.775999</v>
      </c>
      <c r="K91" s="90">
        <v>-8.8772964000000005</v>
      </c>
      <c r="L91" s="90"/>
      <c r="N91" s="6">
        <f t="shared" si="12"/>
        <v>10.775510204082</v>
      </c>
      <c r="O91" s="11">
        <f t="shared" si="15"/>
        <v>-80.064528999999993</v>
      </c>
      <c r="P91" s="6">
        <f t="shared" si="13"/>
        <v>-75.064528999999993</v>
      </c>
    </row>
    <row r="92" spans="2:16" x14ac:dyDescent="0.25">
      <c r="B92" s="90">
        <v>10469387755.101999</v>
      </c>
      <c r="C92" s="90">
        <v>-8.9749546000000002</v>
      </c>
      <c r="D92" s="90"/>
      <c r="F92" s="6">
        <f t="shared" si="10"/>
        <v>10.877551020408001</v>
      </c>
      <c r="G92" s="11">
        <f t="shared" si="14"/>
        <v>-96.578605999999994</v>
      </c>
      <c r="H92" s="6">
        <f t="shared" si="11"/>
        <v>-91.578605999999994</v>
      </c>
      <c r="J92" s="90">
        <v>10469387755.101999</v>
      </c>
      <c r="K92" s="90">
        <v>-8.9749546000000002</v>
      </c>
      <c r="L92" s="90"/>
      <c r="N92" s="6">
        <f t="shared" si="12"/>
        <v>10.877551020408001</v>
      </c>
      <c r="O92" s="11">
        <f t="shared" si="15"/>
        <v>-78.803909000000004</v>
      </c>
      <c r="P92" s="6">
        <f t="shared" si="13"/>
        <v>-73.803909000000004</v>
      </c>
    </row>
    <row r="93" spans="2:16" x14ac:dyDescent="0.25">
      <c r="B93" s="90">
        <v>10571428571.429001</v>
      </c>
      <c r="C93" s="90">
        <v>-9.0681705000000008</v>
      </c>
      <c r="D93" s="90"/>
      <c r="F93" s="6">
        <f t="shared" si="10"/>
        <v>10.979591836735</v>
      </c>
      <c r="G93" s="11">
        <f t="shared" si="14"/>
        <v>-90.959571999999994</v>
      </c>
      <c r="H93" s="6">
        <f t="shared" si="11"/>
        <v>-85.959571999999994</v>
      </c>
      <c r="J93" s="90">
        <v>10571428571.429001</v>
      </c>
      <c r="K93" s="90">
        <v>-9.0681705000000008</v>
      </c>
      <c r="L93" s="90"/>
      <c r="N93" s="6">
        <f t="shared" si="12"/>
        <v>10.979591836735</v>
      </c>
      <c r="O93" s="11">
        <f t="shared" si="15"/>
        <v>-76.906989999999993</v>
      </c>
      <c r="P93" s="6">
        <f t="shared" si="13"/>
        <v>-71.906989999999993</v>
      </c>
    </row>
    <row r="94" spans="2:16" x14ac:dyDescent="0.25">
      <c r="B94" s="90">
        <v>10673469387.754999</v>
      </c>
      <c r="C94" s="90">
        <v>-9.3465710000000009</v>
      </c>
      <c r="D94" s="90"/>
      <c r="F94" s="6">
        <f t="shared" si="10"/>
        <v>11.081632653061002</v>
      </c>
      <c r="G94" s="11">
        <f t="shared" si="14"/>
        <v>-89.809012999999993</v>
      </c>
      <c r="H94" s="6">
        <f t="shared" si="11"/>
        <v>-84.809012999999993</v>
      </c>
      <c r="J94" s="90">
        <v>10673469387.754999</v>
      </c>
      <c r="K94" s="90">
        <v>-9.3465710000000009</v>
      </c>
      <c r="L94" s="90"/>
      <c r="N94" s="6">
        <f t="shared" si="12"/>
        <v>11.081632653061002</v>
      </c>
      <c r="O94" s="11">
        <f t="shared" si="15"/>
        <v>-77.801406999999998</v>
      </c>
      <c r="P94" s="6">
        <f t="shared" si="13"/>
        <v>-72.801406999999998</v>
      </c>
    </row>
    <row r="95" spans="2:16" x14ac:dyDescent="0.25">
      <c r="B95" s="90">
        <v>10775510204.082001</v>
      </c>
      <c r="C95" s="90">
        <v>-9.2024983999999996</v>
      </c>
      <c r="D95" s="90"/>
      <c r="F95" s="6">
        <f t="shared" si="10"/>
        <v>11.183673469388001</v>
      </c>
      <c r="G95" s="11">
        <f t="shared" si="14"/>
        <v>-86.058434000000005</v>
      </c>
      <c r="H95" s="6">
        <f t="shared" si="11"/>
        <v>-81.058434000000005</v>
      </c>
      <c r="J95" s="90">
        <v>10775510204.082001</v>
      </c>
      <c r="K95" s="90">
        <v>-9.2024983999999996</v>
      </c>
      <c r="L95" s="90"/>
      <c r="N95" s="6">
        <f t="shared" si="12"/>
        <v>11.183673469388001</v>
      </c>
      <c r="O95" s="11">
        <f t="shared" si="15"/>
        <v>-81.074211000000005</v>
      </c>
      <c r="P95" s="6">
        <f t="shared" si="13"/>
        <v>-76.074211000000005</v>
      </c>
    </row>
    <row r="96" spans="2:16" x14ac:dyDescent="0.25">
      <c r="B96" s="90">
        <v>10877551020.408001</v>
      </c>
      <c r="C96" s="90">
        <v>-9.3708466999999995</v>
      </c>
      <c r="D96" s="90"/>
      <c r="F96" s="6">
        <f t="shared" si="10"/>
        <v>11.285714285714</v>
      </c>
      <c r="G96" s="11">
        <f t="shared" si="14"/>
        <v>-84.267052000000007</v>
      </c>
      <c r="H96" s="6">
        <f t="shared" si="11"/>
        <v>-79.267052000000007</v>
      </c>
      <c r="J96" s="90">
        <v>10877551020.408001</v>
      </c>
      <c r="K96" s="90">
        <v>-9.3708466999999995</v>
      </c>
      <c r="L96" s="90"/>
      <c r="N96" s="6">
        <f t="shared" si="12"/>
        <v>11.285714285714</v>
      </c>
      <c r="O96" s="11">
        <f t="shared" si="15"/>
        <v>-88.802436999999998</v>
      </c>
      <c r="P96" s="6">
        <f t="shared" si="13"/>
        <v>-83.802436999999998</v>
      </c>
    </row>
    <row r="97" spans="2:16" x14ac:dyDescent="0.25">
      <c r="B97" s="90">
        <v>10979591836.735001</v>
      </c>
      <c r="C97" s="90">
        <v>-9.4124098000000007</v>
      </c>
      <c r="D97" s="90"/>
      <c r="F97" s="6">
        <f t="shared" si="10"/>
        <v>11.387755102041</v>
      </c>
      <c r="G97" s="11">
        <f t="shared" si="14"/>
        <v>-82.242064999999997</v>
      </c>
      <c r="H97" s="6">
        <f t="shared" si="11"/>
        <v>-77.242064999999997</v>
      </c>
      <c r="J97" s="90">
        <v>10979591836.735001</v>
      </c>
      <c r="K97" s="90">
        <v>-9.4124098000000007</v>
      </c>
      <c r="L97" s="90"/>
      <c r="N97" s="6">
        <f t="shared" si="12"/>
        <v>11.387755102041</v>
      </c>
      <c r="O97" s="11">
        <f t="shared" si="15"/>
        <v>-90.054114999999996</v>
      </c>
      <c r="P97" s="6">
        <f t="shared" si="13"/>
        <v>-85.054114999999996</v>
      </c>
    </row>
    <row r="98" spans="2:16" x14ac:dyDescent="0.25">
      <c r="B98" s="90">
        <v>11081632653.061001</v>
      </c>
      <c r="C98" s="90">
        <v>-9.6055641000000005</v>
      </c>
      <c r="D98" s="90"/>
      <c r="F98" s="6">
        <f t="shared" si="10"/>
        <v>11.489795918367001</v>
      </c>
      <c r="G98" s="11">
        <f t="shared" si="14"/>
        <v>-83.413512999999995</v>
      </c>
      <c r="H98" s="6">
        <f t="shared" si="11"/>
        <v>-78.413512999999995</v>
      </c>
      <c r="J98" s="90">
        <v>11081632653.061001</v>
      </c>
      <c r="K98" s="90">
        <v>-9.6055641000000005</v>
      </c>
      <c r="L98" s="90"/>
      <c r="N98" s="6">
        <f t="shared" si="12"/>
        <v>11.489795918367001</v>
      </c>
      <c r="O98" s="11">
        <f t="shared" si="15"/>
        <v>-87.370247000000006</v>
      </c>
      <c r="P98" s="6">
        <f t="shared" si="13"/>
        <v>-82.370247000000006</v>
      </c>
    </row>
    <row r="99" spans="2:16" x14ac:dyDescent="0.25">
      <c r="B99" s="90">
        <v>11183673469.388</v>
      </c>
      <c r="C99" s="90">
        <v>-9.3777799999999996</v>
      </c>
      <c r="D99" s="90"/>
      <c r="F99" s="6">
        <f t="shared" si="10"/>
        <v>11.591836734694001</v>
      </c>
      <c r="G99" s="11">
        <f t="shared" si="14"/>
        <v>-81.904983999999999</v>
      </c>
      <c r="H99" s="6">
        <f t="shared" si="11"/>
        <v>-76.904983999999999</v>
      </c>
      <c r="J99" s="90">
        <v>11183673469.388</v>
      </c>
      <c r="K99" s="90">
        <v>-9.3777799999999996</v>
      </c>
      <c r="L99" s="90"/>
      <c r="N99" s="6">
        <f t="shared" si="12"/>
        <v>11.591836734694001</v>
      </c>
      <c r="O99" s="11">
        <f t="shared" si="15"/>
        <v>-80.903014999999996</v>
      </c>
      <c r="P99" s="6">
        <f t="shared" si="13"/>
        <v>-75.903014999999996</v>
      </c>
    </row>
    <row r="100" spans="2:16" x14ac:dyDescent="0.25">
      <c r="B100" s="90">
        <v>11285714285.714001</v>
      </c>
      <c r="C100" s="90">
        <v>-9.6176825000000008</v>
      </c>
      <c r="D100" s="90"/>
      <c r="F100" s="6">
        <f t="shared" si="10"/>
        <v>11.69387755102</v>
      </c>
      <c r="G100" s="11">
        <f t="shared" si="14"/>
        <v>-79.740074000000007</v>
      </c>
      <c r="H100" s="6">
        <f t="shared" si="11"/>
        <v>-74.740074000000007</v>
      </c>
      <c r="J100" s="90">
        <v>11285714285.714001</v>
      </c>
      <c r="K100" s="90">
        <v>-9.6176825000000008</v>
      </c>
      <c r="L100" s="90"/>
      <c r="N100" s="6">
        <f t="shared" si="12"/>
        <v>11.69387755102</v>
      </c>
      <c r="O100" s="11">
        <f t="shared" si="15"/>
        <v>-79.042496</v>
      </c>
      <c r="P100" s="6">
        <f t="shared" si="13"/>
        <v>-74.042496</v>
      </c>
    </row>
    <row r="101" spans="2:16" x14ac:dyDescent="0.25">
      <c r="B101" s="90">
        <v>11387755102.041</v>
      </c>
      <c r="C101" s="90">
        <v>-9.7344360000000005</v>
      </c>
      <c r="D101" s="90"/>
      <c r="F101" s="6">
        <f t="shared" ref="F101:F103" si="16">B209/1000000000</f>
        <v>11.795918367346999</v>
      </c>
      <c r="G101" s="11">
        <f t="shared" si="14"/>
        <v>-77.631164999999996</v>
      </c>
      <c r="H101" s="6">
        <f t="shared" ref="H101:H103" si="17">D209</f>
        <v>-72.631164999999996</v>
      </c>
      <c r="J101" s="90">
        <v>11387755102.041</v>
      </c>
      <c r="K101" s="90">
        <v>-9.7344360000000005</v>
      </c>
      <c r="L101" s="90"/>
      <c r="N101" s="6">
        <f t="shared" ref="N101:N103" si="18">J209/1000000000</f>
        <v>11.795918367346999</v>
      </c>
      <c r="O101" s="11">
        <f t="shared" si="15"/>
        <v>-77.014304999999993</v>
      </c>
      <c r="P101" s="6">
        <f t="shared" ref="P101:P103" si="19">L209</f>
        <v>-72.014304999999993</v>
      </c>
    </row>
    <row r="102" spans="2:16" x14ac:dyDescent="0.25">
      <c r="B102" s="90">
        <v>11489795918.367001</v>
      </c>
      <c r="C102" s="90">
        <v>-9.8136033999999999</v>
      </c>
      <c r="D102" s="90"/>
      <c r="F102" s="6">
        <f t="shared" si="16"/>
        <v>11.897959183673001</v>
      </c>
      <c r="G102" s="11">
        <f t="shared" si="14"/>
        <v>-77.163871999999998</v>
      </c>
      <c r="H102" s="6">
        <f t="shared" si="17"/>
        <v>-72.163871999999998</v>
      </c>
      <c r="J102" s="90">
        <v>11489795918.367001</v>
      </c>
      <c r="K102" s="90">
        <v>-9.8136033999999999</v>
      </c>
      <c r="L102" s="90"/>
      <c r="N102" s="6">
        <f t="shared" si="18"/>
        <v>11.897959183673001</v>
      </c>
      <c r="O102" s="11">
        <f t="shared" si="15"/>
        <v>-73.467651000000004</v>
      </c>
      <c r="P102" s="6">
        <f t="shared" si="19"/>
        <v>-68.467651000000004</v>
      </c>
    </row>
    <row r="103" spans="2:16" x14ac:dyDescent="0.25">
      <c r="B103" s="90">
        <v>11591836734.694</v>
      </c>
      <c r="C103" s="90">
        <v>-9.8259001000000001</v>
      </c>
      <c r="D103" s="90"/>
      <c r="F103" s="6">
        <f t="shared" si="16"/>
        <v>12</v>
      </c>
      <c r="G103" s="11">
        <f t="shared" si="14"/>
        <v>-77.876495000000006</v>
      </c>
      <c r="H103" s="6">
        <f t="shared" si="17"/>
        <v>-72.876495000000006</v>
      </c>
      <c r="J103" s="90">
        <v>11591836734.694</v>
      </c>
      <c r="K103" s="90">
        <v>-9.8259001000000001</v>
      </c>
      <c r="L103" s="90"/>
      <c r="N103" s="6">
        <f t="shared" si="18"/>
        <v>12</v>
      </c>
      <c r="O103" s="11">
        <f t="shared" si="15"/>
        <v>-70.845412999999994</v>
      </c>
      <c r="P103" s="6">
        <f t="shared" si="19"/>
        <v>-65.845412999999994</v>
      </c>
    </row>
    <row r="104" spans="2:16" x14ac:dyDescent="0.25">
      <c r="B104" s="90">
        <v>11693877551.02</v>
      </c>
      <c r="C104" s="90">
        <v>-10.130409999999999</v>
      </c>
      <c r="D104" s="90"/>
      <c r="J104" s="90">
        <v>11693877551.02</v>
      </c>
      <c r="K104" s="90">
        <v>-10.130409999999999</v>
      </c>
      <c r="L104" s="90"/>
      <c r="O104" s="11"/>
    </row>
    <row r="105" spans="2:16" x14ac:dyDescent="0.25">
      <c r="B105" s="90">
        <v>11795918367.347</v>
      </c>
      <c r="C105" s="90">
        <v>-10.232218</v>
      </c>
      <c r="D105" s="90"/>
      <c r="J105" s="90">
        <v>11795918367.347</v>
      </c>
      <c r="K105" s="90">
        <v>-10.232218</v>
      </c>
      <c r="L105" s="90"/>
    </row>
    <row r="106" spans="2:16" x14ac:dyDescent="0.25">
      <c r="B106" s="90">
        <v>11897959183.673</v>
      </c>
      <c r="C106" s="90">
        <v>-10.605171</v>
      </c>
      <c r="D106" s="90"/>
      <c r="J106" s="90">
        <v>11897959183.673</v>
      </c>
      <c r="K106" s="90">
        <v>-10.605171</v>
      </c>
      <c r="L106" s="90"/>
    </row>
    <row r="107" spans="2:16" x14ac:dyDescent="0.25">
      <c r="B107" s="90">
        <v>12000000000</v>
      </c>
      <c r="C107" s="90">
        <v>-10.856039000000001</v>
      </c>
      <c r="D107" s="90"/>
      <c r="J107" s="90">
        <v>12000000000</v>
      </c>
      <c r="K107" s="90">
        <v>-10.856039000000001</v>
      </c>
      <c r="L107" s="90"/>
    </row>
    <row r="108" spans="2:16" x14ac:dyDescent="0.25">
      <c r="B108" s="90" t="s">
        <v>21</v>
      </c>
      <c r="C108" s="90"/>
      <c r="D108" s="90"/>
      <c r="J108" s="90" t="s">
        <v>21</v>
      </c>
      <c r="K108" s="90"/>
      <c r="L108" s="90"/>
    </row>
    <row r="109" spans="2:16" x14ac:dyDescent="0.25">
      <c r="B109" s="90"/>
      <c r="C109" s="90"/>
      <c r="D109" s="90"/>
      <c r="J109" s="90"/>
      <c r="K109" s="90"/>
      <c r="L109" s="90"/>
    </row>
    <row r="110" spans="2:16" x14ac:dyDescent="0.25">
      <c r="B110" s="90"/>
      <c r="C110" s="90"/>
      <c r="D110" s="90"/>
      <c r="J110" s="90"/>
      <c r="K110" s="90"/>
      <c r="L110" s="90"/>
    </row>
    <row r="111" spans="2:16" x14ac:dyDescent="0.25">
      <c r="B111" s="90" t="s">
        <v>35</v>
      </c>
      <c r="C111" s="90"/>
      <c r="D111" s="90"/>
      <c r="J111" s="90" t="s">
        <v>35</v>
      </c>
      <c r="K111" s="90"/>
      <c r="L111" s="90"/>
    </row>
    <row r="112" spans="2:16" x14ac:dyDescent="0.25">
      <c r="B112" s="90" t="s">
        <v>19</v>
      </c>
      <c r="C112" s="90" t="s">
        <v>114</v>
      </c>
      <c r="D112" s="90" t="s">
        <v>36</v>
      </c>
      <c r="J112" s="90" t="s">
        <v>19</v>
      </c>
      <c r="K112" s="90" t="s">
        <v>114</v>
      </c>
      <c r="L112" s="90" t="s">
        <v>36</v>
      </c>
    </row>
    <row r="113" spans="2:12" x14ac:dyDescent="0.25">
      <c r="B113" s="90">
        <v>2000000000</v>
      </c>
      <c r="C113" s="90">
        <v>-76.535911999999996</v>
      </c>
      <c r="D113" s="90">
        <v>-68.816139000000007</v>
      </c>
      <c r="J113" s="90">
        <v>2000000000</v>
      </c>
      <c r="K113" s="90">
        <v>-81.740409999999997</v>
      </c>
      <c r="L113" s="90">
        <v>-72.949630999999997</v>
      </c>
    </row>
    <row r="114" spans="2:12" x14ac:dyDescent="0.25">
      <c r="B114" s="90">
        <v>2102040816.3264999</v>
      </c>
      <c r="C114" s="90">
        <v>-74.565376000000001</v>
      </c>
      <c r="D114" s="90">
        <v>-66.834641000000005</v>
      </c>
      <c r="J114" s="90">
        <v>2102040816.3264999</v>
      </c>
      <c r="K114" s="90">
        <v>-76.556861999999995</v>
      </c>
      <c r="L114" s="90">
        <v>-71.243774000000002</v>
      </c>
    </row>
    <row r="115" spans="2:12" x14ac:dyDescent="0.25">
      <c r="B115" s="90">
        <v>2204081632.6531</v>
      </c>
      <c r="C115" s="90">
        <v>-69.570717000000002</v>
      </c>
      <c r="D115" s="90">
        <v>-63.458637000000003</v>
      </c>
      <c r="J115" s="90">
        <v>2204081632.6531</v>
      </c>
      <c r="K115" s="90">
        <v>-75.602126999999996</v>
      </c>
      <c r="L115" s="90">
        <v>-69.544585999999995</v>
      </c>
    </row>
    <row r="116" spans="2:12" x14ac:dyDescent="0.25">
      <c r="B116" s="90">
        <v>2306122448.9796</v>
      </c>
      <c r="C116" s="90">
        <v>-66.454491000000004</v>
      </c>
      <c r="D116" s="90">
        <v>-61.415863000000002</v>
      </c>
      <c r="J116" s="90">
        <v>2306122448.9796</v>
      </c>
      <c r="K116" s="90">
        <v>-76.689437999999996</v>
      </c>
      <c r="L116" s="90">
        <v>-69.151077000000001</v>
      </c>
    </row>
    <row r="117" spans="2:12" x14ac:dyDescent="0.25">
      <c r="B117" s="90">
        <v>2408163265.3060999</v>
      </c>
      <c r="C117" s="90">
        <v>-69.826652999999993</v>
      </c>
      <c r="D117" s="90">
        <v>-60.217376999999999</v>
      </c>
      <c r="J117" s="90">
        <v>2408163265.3060999</v>
      </c>
      <c r="K117" s="90">
        <v>-76.765938000000006</v>
      </c>
      <c r="L117" s="90">
        <v>-68.416245000000004</v>
      </c>
    </row>
    <row r="118" spans="2:12" x14ac:dyDescent="0.25">
      <c r="B118" s="90">
        <v>2510204081.6327</v>
      </c>
      <c r="C118" s="90">
        <v>-67.438828000000001</v>
      </c>
      <c r="D118" s="90">
        <v>-61.168529999999997</v>
      </c>
      <c r="J118" s="90">
        <v>2510204081.6327</v>
      </c>
      <c r="K118" s="90">
        <v>-74.861205999999996</v>
      </c>
      <c r="L118" s="90">
        <v>-67.058334000000002</v>
      </c>
    </row>
    <row r="119" spans="2:12" x14ac:dyDescent="0.25">
      <c r="B119" s="90">
        <v>2612244897.9591999</v>
      </c>
      <c r="C119" s="90">
        <v>-69.769272000000001</v>
      </c>
      <c r="D119" s="90">
        <v>-61.772038000000002</v>
      </c>
      <c r="J119" s="90">
        <v>2612244897.9591999</v>
      </c>
      <c r="K119" s="90">
        <v>-73.077026000000004</v>
      </c>
      <c r="L119" s="90">
        <v>-67.623001000000002</v>
      </c>
    </row>
    <row r="120" spans="2:12" x14ac:dyDescent="0.25">
      <c r="B120" s="90">
        <v>2714285714.2856998</v>
      </c>
      <c r="C120" s="90">
        <v>-71.972397000000001</v>
      </c>
      <c r="D120" s="90">
        <v>-62.611645000000003</v>
      </c>
      <c r="J120" s="90">
        <v>2714285714.2856998</v>
      </c>
      <c r="K120" s="90">
        <v>-78.795165999999995</v>
      </c>
      <c r="L120" s="90">
        <v>-68.167686000000003</v>
      </c>
    </row>
    <row r="121" spans="2:12" x14ac:dyDescent="0.25">
      <c r="B121" s="90">
        <v>2816326530.6121998</v>
      </c>
      <c r="C121" s="90">
        <v>-70.360847000000007</v>
      </c>
      <c r="D121" s="90">
        <v>-63.930636999999997</v>
      </c>
      <c r="J121" s="90">
        <v>2816326530.6121998</v>
      </c>
      <c r="K121" s="90">
        <v>-76.89846</v>
      </c>
      <c r="L121" s="90">
        <v>-70.089164999999994</v>
      </c>
    </row>
    <row r="122" spans="2:12" x14ac:dyDescent="0.25">
      <c r="B122" s="90">
        <v>2918367346.9387999</v>
      </c>
      <c r="C122" s="90">
        <v>-73.802222999999998</v>
      </c>
      <c r="D122" s="90">
        <v>-64.579932999999997</v>
      </c>
      <c r="J122" s="90">
        <v>2918367346.9387999</v>
      </c>
      <c r="K122" s="90">
        <v>-78.917427000000004</v>
      </c>
      <c r="L122" s="90">
        <v>-69.138771000000006</v>
      </c>
    </row>
    <row r="123" spans="2:12" x14ac:dyDescent="0.25">
      <c r="B123" s="90">
        <v>3020408163.2652998</v>
      </c>
      <c r="C123" s="90">
        <v>-74.330260999999993</v>
      </c>
      <c r="D123" s="90">
        <v>-66.662139999999994</v>
      </c>
      <c r="J123" s="90">
        <v>3020408163.2652998</v>
      </c>
      <c r="K123" s="90">
        <v>-76.353972999999996</v>
      </c>
      <c r="L123" s="90">
        <v>-70.465950000000007</v>
      </c>
    </row>
    <row r="124" spans="2:12" x14ac:dyDescent="0.25">
      <c r="B124" s="90">
        <v>3122448979.5918002</v>
      </c>
      <c r="C124" s="90">
        <v>-76.465453999999994</v>
      </c>
      <c r="D124" s="90">
        <v>-67.695076</v>
      </c>
      <c r="J124" s="90">
        <v>3122448979.5918002</v>
      </c>
      <c r="K124" s="90">
        <v>-80.737976000000003</v>
      </c>
      <c r="L124" s="90">
        <v>-71.768851999999995</v>
      </c>
    </row>
    <row r="125" spans="2:12" x14ac:dyDescent="0.25">
      <c r="B125" s="90">
        <v>3224489795.9183998</v>
      </c>
      <c r="C125" s="90">
        <v>-76.991507999999996</v>
      </c>
      <c r="D125" s="90">
        <v>-68.189339000000004</v>
      </c>
      <c r="J125" s="90">
        <v>3224489795.9183998</v>
      </c>
      <c r="K125" s="90">
        <v>-82.916595000000001</v>
      </c>
      <c r="L125" s="90">
        <v>-74.879386999999994</v>
      </c>
    </row>
    <row r="126" spans="2:12" x14ac:dyDescent="0.25">
      <c r="B126" s="90">
        <v>3326530612.2449002</v>
      </c>
      <c r="C126" s="90">
        <v>-75.781784000000002</v>
      </c>
      <c r="D126" s="90">
        <v>-67.748604</v>
      </c>
      <c r="J126" s="90">
        <v>3326530612.2449002</v>
      </c>
      <c r="K126" s="90">
        <v>-85.654312000000004</v>
      </c>
      <c r="L126" s="90">
        <v>-74.527839999999998</v>
      </c>
    </row>
    <row r="127" spans="2:12" x14ac:dyDescent="0.25">
      <c r="B127" s="90">
        <v>3428571428.5714002</v>
      </c>
      <c r="C127" s="90">
        <v>-75.235718000000006</v>
      </c>
      <c r="D127" s="90">
        <v>-69.130675999999994</v>
      </c>
      <c r="J127" s="90">
        <v>3428571428.5714002</v>
      </c>
      <c r="K127" s="90">
        <v>-79.775795000000002</v>
      </c>
      <c r="L127" s="90">
        <v>-74.965652000000006</v>
      </c>
    </row>
    <row r="128" spans="2:12" x14ac:dyDescent="0.25">
      <c r="B128" s="90">
        <v>3530612244.8979998</v>
      </c>
      <c r="C128" s="90">
        <v>-81.293532999999996</v>
      </c>
      <c r="D128" s="90">
        <v>-74.223572000000004</v>
      </c>
      <c r="J128" s="90">
        <v>3530612244.8979998</v>
      </c>
      <c r="K128" s="90">
        <v>-84.385863999999998</v>
      </c>
      <c r="L128" s="90">
        <v>-75.737449999999995</v>
      </c>
    </row>
    <row r="129" spans="2:12" x14ac:dyDescent="0.25">
      <c r="B129" s="90">
        <v>3632653061.2245002</v>
      </c>
      <c r="C129" s="90">
        <v>-90.635918000000004</v>
      </c>
      <c r="D129" s="90">
        <v>-77.698295999999999</v>
      </c>
      <c r="J129" s="90">
        <v>3632653061.2245002</v>
      </c>
      <c r="K129" s="90">
        <v>-87.545142999999996</v>
      </c>
      <c r="L129" s="90">
        <v>-79.243301000000002</v>
      </c>
    </row>
    <row r="130" spans="2:12" x14ac:dyDescent="0.25">
      <c r="B130" s="90">
        <v>3734693877.5510001</v>
      </c>
      <c r="C130" s="90">
        <v>-85.263191000000006</v>
      </c>
      <c r="D130" s="90">
        <v>-80.238388</v>
      </c>
      <c r="J130" s="90">
        <v>3734693877.5510001</v>
      </c>
      <c r="K130" s="90">
        <v>-89.896652000000003</v>
      </c>
      <c r="L130" s="90">
        <v>-84.902694999999994</v>
      </c>
    </row>
    <row r="131" spans="2:12" x14ac:dyDescent="0.25">
      <c r="B131" s="90">
        <v>3836734693.8776002</v>
      </c>
      <c r="C131" s="90">
        <v>-88.619217000000006</v>
      </c>
      <c r="D131" s="90">
        <v>-78.910858000000005</v>
      </c>
      <c r="J131" s="90">
        <v>3836734693.8776002</v>
      </c>
      <c r="K131" s="90">
        <v>-101.06946000000001</v>
      </c>
      <c r="L131" s="90">
        <v>-86.49633</v>
      </c>
    </row>
    <row r="132" spans="2:12" x14ac:dyDescent="0.25">
      <c r="B132" s="90">
        <v>3938775510.2041001</v>
      </c>
      <c r="C132" s="90">
        <v>-86.537811000000005</v>
      </c>
      <c r="D132" s="90">
        <v>-79.083961000000002</v>
      </c>
      <c r="J132" s="90">
        <v>3938775510.2041001</v>
      </c>
      <c r="K132" s="90">
        <v>-92.210494999999995</v>
      </c>
      <c r="L132" s="90">
        <v>-85.157416999999995</v>
      </c>
    </row>
    <row r="133" spans="2:12" x14ac:dyDescent="0.25">
      <c r="B133" s="90">
        <v>4040816326.5306001</v>
      </c>
      <c r="C133" s="90">
        <v>-85.540535000000006</v>
      </c>
      <c r="D133" s="90">
        <v>-78.699698999999995</v>
      </c>
      <c r="J133" s="90">
        <v>4040816326.5306001</v>
      </c>
      <c r="K133" s="90">
        <v>-85.637978000000004</v>
      </c>
      <c r="L133" s="90">
        <v>-80.231719999999996</v>
      </c>
    </row>
    <row r="134" spans="2:12" x14ac:dyDescent="0.25">
      <c r="B134" s="90">
        <v>4142857142.8571</v>
      </c>
      <c r="C134" s="90">
        <v>-87.161591000000001</v>
      </c>
      <c r="D134" s="90">
        <v>-79.286582999999993</v>
      </c>
      <c r="J134" s="90">
        <v>4142857142.8571</v>
      </c>
      <c r="K134" s="90">
        <v>-85.987517999999994</v>
      </c>
      <c r="L134" s="90">
        <v>-79.795699999999997</v>
      </c>
    </row>
    <row r="135" spans="2:12" x14ac:dyDescent="0.25">
      <c r="B135" s="90">
        <v>4244897959.1837001</v>
      </c>
      <c r="C135" s="90">
        <v>-88.223945999999998</v>
      </c>
      <c r="D135" s="90">
        <v>-81.933150999999995</v>
      </c>
      <c r="J135" s="90">
        <v>4244897959.1837001</v>
      </c>
      <c r="K135" s="90">
        <v>-90.827941999999993</v>
      </c>
      <c r="L135" s="90">
        <v>-81.833243999999993</v>
      </c>
    </row>
    <row r="136" spans="2:12" x14ac:dyDescent="0.25">
      <c r="B136" s="90">
        <v>4346938775.5101995</v>
      </c>
      <c r="C136" s="90">
        <v>-93.501953</v>
      </c>
      <c r="D136" s="90">
        <v>-81.462624000000005</v>
      </c>
      <c r="J136" s="90">
        <v>4346938775.5101995</v>
      </c>
      <c r="K136" s="90">
        <v>-91.772316000000004</v>
      </c>
      <c r="L136" s="90">
        <v>-84.295586</v>
      </c>
    </row>
    <row r="137" spans="2:12" x14ac:dyDescent="0.25">
      <c r="B137" s="90">
        <v>4448979591.8367004</v>
      </c>
      <c r="C137" s="90">
        <v>-85.787384000000003</v>
      </c>
      <c r="D137" s="90">
        <v>-81.581749000000002</v>
      </c>
      <c r="J137" s="90">
        <v>4448979591.8367004</v>
      </c>
      <c r="K137" s="90">
        <v>-93.411902999999995</v>
      </c>
      <c r="L137" s="90">
        <v>-82.746360999999993</v>
      </c>
    </row>
    <row r="138" spans="2:12" x14ac:dyDescent="0.25">
      <c r="B138" s="90">
        <v>4551020408.1632996</v>
      </c>
      <c r="C138" s="90">
        <v>-88.580382999999998</v>
      </c>
      <c r="D138" s="90">
        <v>-79.091431</v>
      </c>
      <c r="J138" s="90">
        <v>4551020408.1632996</v>
      </c>
      <c r="K138" s="90">
        <v>-86.179351999999994</v>
      </c>
      <c r="L138" s="90">
        <v>-84.296616</v>
      </c>
    </row>
    <row r="139" spans="2:12" x14ac:dyDescent="0.25">
      <c r="B139" s="90">
        <v>4653061224.4898005</v>
      </c>
      <c r="C139" s="90">
        <v>-85.97551</v>
      </c>
      <c r="D139" s="90">
        <v>-82.069053999999994</v>
      </c>
      <c r="J139" s="90">
        <v>4653061224.4898005</v>
      </c>
      <c r="K139" s="90">
        <v>-96.367583999999994</v>
      </c>
      <c r="L139" s="90">
        <v>-81.530784999999995</v>
      </c>
    </row>
    <row r="140" spans="2:12" x14ac:dyDescent="0.25">
      <c r="B140" s="90">
        <v>4755102040.8163004</v>
      </c>
      <c r="C140" s="90">
        <v>-94.685303000000005</v>
      </c>
      <c r="D140" s="90">
        <v>-84.757155999999995</v>
      </c>
      <c r="J140" s="90">
        <v>4755102040.8163004</v>
      </c>
      <c r="K140" s="90">
        <v>-89.154601999999997</v>
      </c>
      <c r="L140" s="90">
        <v>-81.749206999999998</v>
      </c>
    </row>
    <row r="141" spans="2:12" x14ac:dyDescent="0.25">
      <c r="B141" s="90">
        <v>4857142857.1429005</v>
      </c>
      <c r="C141" s="90">
        <v>-96.620688999999999</v>
      </c>
      <c r="D141" s="90">
        <v>-89.177132</v>
      </c>
      <c r="J141" s="90">
        <v>4857142857.1429005</v>
      </c>
      <c r="K141" s="90">
        <v>-89.471069</v>
      </c>
      <c r="L141" s="90">
        <v>-79.117553999999998</v>
      </c>
    </row>
    <row r="142" spans="2:12" x14ac:dyDescent="0.25">
      <c r="B142" s="90">
        <v>4959183673.4694004</v>
      </c>
      <c r="C142" s="90">
        <v>-99.197104999999993</v>
      </c>
      <c r="D142" s="90">
        <v>-87.984993000000003</v>
      </c>
      <c r="J142" s="90">
        <v>4959183673.4694004</v>
      </c>
      <c r="K142" s="90">
        <v>-81.698668999999995</v>
      </c>
      <c r="L142" s="90">
        <v>-75.851851999999994</v>
      </c>
    </row>
    <row r="143" spans="2:12" x14ac:dyDescent="0.25">
      <c r="B143" s="90">
        <v>5061224489.7959003</v>
      </c>
      <c r="C143" s="90">
        <v>-91.061156999999994</v>
      </c>
      <c r="D143" s="90">
        <v>-86.299796999999998</v>
      </c>
      <c r="J143" s="90">
        <v>5061224489.7959003</v>
      </c>
      <c r="K143" s="90">
        <v>-79.309760999999995</v>
      </c>
      <c r="L143" s="90">
        <v>-74.587135000000004</v>
      </c>
    </row>
    <row r="144" spans="2:12" x14ac:dyDescent="0.25">
      <c r="B144" s="90">
        <v>5163265306.1224003</v>
      </c>
      <c r="C144" s="90">
        <v>-91.738158999999996</v>
      </c>
      <c r="D144" s="90">
        <v>-84.199089000000001</v>
      </c>
      <c r="J144" s="90">
        <v>5163265306.1224003</v>
      </c>
      <c r="K144" s="90">
        <v>-85.849997999999999</v>
      </c>
      <c r="L144" s="90">
        <v>-76.044083000000001</v>
      </c>
    </row>
    <row r="145" spans="2:12" x14ac:dyDescent="0.25">
      <c r="B145" s="90">
        <v>5265306122.4490004</v>
      </c>
      <c r="C145" s="90">
        <v>-93.049712999999997</v>
      </c>
      <c r="D145" s="90">
        <v>-82.879790999999997</v>
      </c>
      <c r="J145" s="90">
        <v>5265306122.4490004</v>
      </c>
      <c r="K145" s="90">
        <v>-86.224227999999997</v>
      </c>
      <c r="L145" s="90">
        <v>-83.616248999999996</v>
      </c>
    </row>
    <row r="146" spans="2:12" x14ac:dyDescent="0.25">
      <c r="B146" s="90">
        <v>5367346938.7755003</v>
      </c>
      <c r="C146" s="90">
        <v>-87.149635000000004</v>
      </c>
      <c r="D146" s="90">
        <v>-81.907111999999998</v>
      </c>
      <c r="J146" s="90">
        <v>5367346938.7755003</v>
      </c>
      <c r="K146" s="90">
        <v>-102.07266</v>
      </c>
      <c r="L146" s="90">
        <v>-86.791573</v>
      </c>
    </row>
    <row r="147" spans="2:12" x14ac:dyDescent="0.25">
      <c r="B147" s="90">
        <v>5469387755.1020002</v>
      </c>
      <c r="C147" s="90">
        <v>-88.832024000000004</v>
      </c>
      <c r="D147" s="90">
        <v>-79.864448999999993</v>
      </c>
      <c r="J147" s="90">
        <v>5469387755.1020002</v>
      </c>
      <c r="K147" s="90">
        <v>-95.387871000000004</v>
      </c>
      <c r="L147" s="90">
        <v>-88.485161000000005</v>
      </c>
    </row>
    <row r="148" spans="2:12" x14ac:dyDescent="0.25">
      <c r="B148" s="90">
        <v>5571428571.4286003</v>
      </c>
      <c r="C148" s="90">
        <v>-87.184691999999998</v>
      </c>
      <c r="D148" s="90">
        <v>-80.192177000000001</v>
      </c>
      <c r="J148" s="90">
        <v>5571428571.4286003</v>
      </c>
      <c r="K148" s="90">
        <v>-91.567970000000003</v>
      </c>
      <c r="L148" s="90">
        <v>-83.865395000000007</v>
      </c>
    </row>
    <row r="149" spans="2:12" x14ac:dyDescent="0.25">
      <c r="B149" s="90">
        <v>5673469387.7551003</v>
      </c>
      <c r="C149" s="90">
        <v>-88.402755999999997</v>
      </c>
      <c r="D149" s="90">
        <v>-78.711594000000005</v>
      </c>
      <c r="J149" s="90">
        <v>5673469387.7551003</v>
      </c>
      <c r="K149" s="90">
        <v>-88.483276000000004</v>
      </c>
      <c r="L149" s="90">
        <v>-80.077393000000001</v>
      </c>
    </row>
    <row r="150" spans="2:12" x14ac:dyDescent="0.25">
      <c r="B150" s="90">
        <v>5775510204.0816002</v>
      </c>
      <c r="C150" s="90">
        <v>-84.714455000000001</v>
      </c>
      <c r="D150" s="90">
        <v>-77.114638999999997</v>
      </c>
      <c r="J150" s="90">
        <v>5775510204.0816002</v>
      </c>
      <c r="K150" s="90">
        <v>-84.348044999999999</v>
      </c>
      <c r="L150" s="90">
        <v>-81.560721999999998</v>
      </c>
    </row>
    <row r="151" spans="2:12" x14ac:dyDescent="0.25">
      <c r="B151" s="90">
        <v>5877551020.4082003</v>
      </c>
      <c r="C151" s="90">
        <v>-82.678993000000006</v>
      </c>
      <c r="D151" s="90">
        <v>-75.552795000000003</v>
      </c>
      <c r="J151" s="90">
        <v>5877551020.4082003</v>
      </c>
      <c r="K151" s="90">
        <v>-96.303116000000003</v>
      </c>
      <c r="L151" s="90">
        <v>-80.331046999999998</v>
      </c>
    </row>
    <row r="152" spans="2:12" x14ac:dyDescent="0.25">
      <c r="B152" s="90">
        <v>5979591836.7347002</v>
      </c>
      <c r="C152" s="90">
        <v>-84.148292999999995</v>
      </c>
      <c r="D152" s="90">
        <v>-75.659981000000002</v>
      </c>
      <c r="J152" s="90">
        <v>5979591836.7347002</v>
      </c>
      <c r="K152" s="90">
        <v>-85.225318999999999</v>
      </c>
      <c r="L152" s="90">
        <v>-80.881957999999997</v>
      </c>
    </row>
    <row r="153" spans="2:12" x14ac:dyDescent="0.25">
      <c r="B153" s="90">
        <v>6081632653.0612001</v>
      </c>
      <c r="C153" s="90">
        <v>-85.310158000000001</v>
      </c>
      <c r="D153" s="90">
        <v>-76.194648999999998</v>
      </c>
      <c r="J153" s="90">
        <v>6081632653.0612001</v>
      </c>
      <c r="K153" s="90">
        <v>-86.274947999999995</v>
      </c>
      <c r="L153" s="90">
        <v>-76.684012999999993</v>
      </c>
    </row>
    <row r="154" spans="2:12" x14ac:dyDescent="0.25">
      <c r="B154" s="90">
        <v>6183673469.3878002</v>
      </c>
      <c r="C154" s="90">
        <v>-84.451690999999997</v>
      </c>
      <c r="D154" s="90">
        <v>-77.040512000000007</v>
      </c>
      <c r="J154" s="90">
        <v>6183673469.3878002</v>
      </c>
      <c r="K154" s="90">
        <v>-83.877967999999996</v>
      </c>
      <c r="L154" s="90">
        <v>-75.398132000000004</v>
      </c>
    </row>
    <row r="155" spans="2:12" x14ac:dyDescent="0.25">
      <c r="B155" s="90">
        <v>6285714285.7143002</v>
      </c>
      <c r="C155" s="90">
        <v>-86.805801000000002</v>
      </c>
      <c r="D155" s="90">
        <v>-77.730141000000003</v>
      </c>
      <c r="J155" s="90">
        <v>6285714285.7143002</v>
      </c>
      <c r="K155" s="90">
        <v>-81.487594999999999</v>
      </c>
      <c r="L155" s="90">
        <v>-73.984611999999998</v>
      </c>
    </row>
    <row r="156" spans="2:12" x14ac:dyDescent="0.25">
      <c r="B156" s="90">
        <v>6387755102.0408001</v>
      </c>
      <c r="C156" s="90">
        <v>-87.450942999999995</v>
      </c>
      <c r="D156" s="90">
        <v>-79.323173999999995</v>
      </c>
      <c r="J156" s="90">
        <v>6387755102.0408001</v>
      </c>
      <c r="K156" s="90">
        <v>-82.106307999999999</v>
      </c>
      <c r="L156" s="90">
        <v>-74.296042999999997</v>
      </c>
    </row>
    <row r="157" spans="2:12" x14ac:dyDescent="0.25">
      <c r="B157" s="90">
        <v>6489795918.3673</v>
      </c>
      <c r="C157" s="90">
        <v>-89.210357999999999</v>
      </c>
      <c r="D157" s="90">
        <v>-81.517464000000004</v>
      </c>
      <c r="J157" s="90">
        <v>6489795918.3673</v>
      </c>
      <c r="K157" s="90">
        <v>-84.791809000000001</v>
      </c>
      <c r="L157" s="90">
        <v>-76.424346999999997</v>
      </c>
    </row>
    <row r="158" spans="2:12" x14ac:dyDescent="0.25">
      <c r="B158" s="90">
        <v>6591836734.6939001</v>
      </c>
      <c r="C158" s="90">
        <v>-93.300735000000003</v>
      </c>
      <c r="D158" s="90">
        <v>-81.359947000000005</v>
      </c>
      <c r="J158" s="90">
        <v>6591836734.6939001</v>
      </c>
      <c r="K158" s="90">
        <v>-87.784546000000006</v>
      </c>
      <c r="L158" s="90">
        <v>-77.383285999999998</v>
      </c>
    </row>
    <row r="159" spans="2:12" x14ac:dyDescent="0.25">
      <c r="B159" s="90">
        <v>6693877551.0204</v>
      </c>
      <c r="C159" s="90">
        <v>-86.947342000000006</v>
      </c>
      <c r="D159" s="90">
        <v>-79.597519000000005</v>
      </c>
      <c r="J159" s="90">
        <v>6693877551.0204</v>
      </c>
      <c r="K159" s="90">
        <v>-84.952079999999995</v>
      </c>
      <c r="L159" s="90">
        <v>-77.539124000000001</v>
      </c>
    </row>
    <row r="160" spans="2:12" x14ac:dyDescent="0.25">
      <c r="B160" s="90">
        <v>6795918367.3469</v>
      </c>
      <c r="C160" s="90">
        <v>-83.964164999999994</v>
      </c>
      <c r="D160" s="90">
        <v>-74.953484000000003</v>
      </c>
      <c r="J160" s="90">
        <v>6795918367.3469</v>
      </c>
      <c r="K160" s="90">
        <v>-85.300399999999996</v>
      </c>
      <c r="L160" s="90">
        <v>-79.848076000000006</v>
      </c>
    </row>
    <row r="161" spans="2:12" x14ac:dyDescent="0.25">
      <c r="B161" s="90">
        <v>6897959183.6735001</v>
      </c>
      <c r="C161" s="90">
        <v>-79.465332000000004</v>
      </c>
      <c r="D161" s="90">
        <v>-73.604102999999995</v>
      </c>
      <c r="J161" s="90">
        <v>6897959183.6735001</v>
      </c>
      <c r="K161" s="90">
        <v>-94.808121</v>
      </c>
      <c r="L161" s="90">
        <v>-80.385902000000002</v>
      </c>
    </row>
    <row r="162" spans="2:12" x14ac:dyDescent="0.25">
      <c r="B162" s="90">
        <v>7000000000</v>
      </c>
      <c r="C162" s="90">
        <v>-83.000664</v>
      </c>
      <c r="D162" s="90">
        <v>-74.870613000000006</v>
      </c>
      <c r="J162" s="90">
        <v>7000000000</v>
      </c>
      <c r="K162" s="90">
        <v>-86.667045999999999</v>
      </c>
      <c r="L162" s="90">
        <v>-85.641639999999995</v>
      </c>
    </row>
    <row r="163" spans="2:12" x14ac:dyDescent="0.25">
      <c r="B163" s="90">
        <v>7102040816.3264999</v>
      </c>
      <c r="C163" s="90">
        <v>-87.894936000000001</v>
      </c>
      <c r="D163" s="90">
        <v>-79.700912000000002</v>
      </c>
      <c r="J163" s="90">
        <v>7102040816.3264999</v>
      </c>
      <c r="K163" s="90">
        <v>-101.19884</v>
      </c>
      <c r="L163" s="90">
        <v>-84.320419000000001</v>
      </c>
    </row>
    <row r="164" spans="2:12" x14ac:dyDescent="0.25">
      <c r="B164" s="90">
        <v>7204081632.6531</v>
      </c>
      <c r="C164" s="90">
        <v>-93.976692</v>
      </c>
      <c r="D164" s="90">
        <v>-83.476592999999994</v>
      </c>
      <c r="J164" s="90">
        <v>7204081632.6531</v>
      </c>
      <c r="K164" s="90">
        <v>-90.864906000000005</v>
      </c>
      <c r="L164" s="90">
        <v>-84.440842000000004</v>
      </c>
    </row>
    <row r="165" spans="2:12" x14ac:dyDescent="0.25">
      <c r="B165" s="90">
        <v>7306122448.9796</v>
      </c>
      <c r="C165" s="90">
        <v>-94.534903999999997</v>
      </c>
      <c r="D165" s="90">
        <v>-81.587592999999998</v>
      </c>
      <c r="J165" s="90">
        <v>7306122448.9796</v>
      </c>
      <c r="K165" s="90">
        <v>-87.235534999999999</v>
      </c>
      <c r="L165" s="90">
        <v>-82.946770000000001</v>
      </c>
    </row>
    <row r="166" spans="2:12" x14ac:dyDescent="0.25">
      <c r="B166" s="90">
        <v>7408163265.3060999</v>
      </c>
      <c r="C166" s="90">
        <v>-82.374245000000002</v>
      </c>
      <c r="D166" s="90">
        <v>-78.477692000000005</v>
      </c>
      <c r="J166" s="90">
        <v>7408163265.3060999</v>
      </c>
      <c r="K166" s="90">
        <v>-96.862930000000006</v>
      </c>
      <c r="L166" s="90">
        <v>-83.874968999999993</v>
      </c>
    </row>
    <row r="167" spans="2:12" x14ac:dyDescent="0.25">
      <c r="B167" s="90">
        <v>7510204081.6327</v>
      </c>
      <c r="C167" s="90">
        <v>-84.973151999999999</v>
      </c>
      <c r="D167" s="90">
        <v>-74.493720999999994</v>
      </c>
      <c r="J167" s="90">
        <v>7510204081.6327</v>
      </c>
      <c r="K167" s="90">
        <v>-93.975662</v>
      </c>
      <c r="L167" s="90">
        <v>-84.360412999999994</v>
      </c>
    </row>
    <row r="168" spans="2:12" x14ac:dyDescent="0.25">
      <c r="B168" s="90">
        <v>7612244897.9591999</v>
      </c>
      <c r="C168" s="90">
        <v>-82.535247999999996</v>
      </c>
      <c r="D168" s="90">
        <v>-77.426642999999999</v>
      </c>
      <c r="J168" s="90">
        <v>7612244897.9591999</v>
      </c>
      <c r="K168" s="90">
        <v>-88.644103999999999</v>
      </c>
      <c r="L168" s="90">
        <v>-81.491737000000001</v>
      </c>
    </row>
    <row r="169" spans="2:12" x14ac:dyDescent="0.25">
      <c r="B169" s="90">
        <v>7714285714.2856998</v>
      </c>
      <c r="C169" s="90">
        <v>-91.181740000000005</v>
      </c>
      <c r="D169" s="90">
        <v>-79.680565000000001</v>
      </c>
      <c r="J169" s="90">
        <v>7714285714.2856998</v>
      </c>
      <c r="K169" s="90">
        <v>-88.265656000000007</v>
      </c>
      <c r="L169" s="90">
        <v>-78.387932000000006</v>
      </c>
    </row>
    <row r="170" spans="2:12" x14ac:dyDescent="0.25">
      <c r="B170" s="90">
        <v>7816326530.6121998</v>
      </c>
      <c r="C170" s="90">
        <v>-91.548088000000007</v>
      </c>
      <c r="D170" s="90">
        <v>-84.132957000000005</v>
      </c>
      <c r="J170" s="90">
        <v>7816326530.6121998</v>
      </c>
      <c r="K170" s="90">
        <v>-84.477431999999993</v>
      </c>
      <c r="L170" s="90">
        <v>-77.631111000000004</v>
      </c>
    </row>
    <row r="171" spans="2:12" x14ac:dyDescent="0.25">
      <c r="B171" s="90">
        <v>7918367346.9387999</v>
      </c>
      <c r="C171" s="90">
        <v>-95.687920000000005</v>
      </c>
      <c r="D171" s="90">
        <v>-84.501769999999993</v>
      </c>
      <c r="J171" s="90">
        <v>7918367346.9387999</v>
      </c>
      <c r="K171" s="90">
        <v>-86.169121000000004</v>
      </c>
      <c r="L171" s="90">
        <v>-76.974341999999993</v>
      </c>
    </row>
    <row r="172" spans="2:12" x14ac:dyDescent="0.25">
      <c r="B172" s="90">
        <v>8020408163.2652998</v>
      </c>
      <c r="C172" s="90">
        <v>-92.008705000000006</v>
      </c>
      <c r="D172" s="90">
        <v>-84.105354000000005</v>
      </c>
      <c r="J172" s="90">
        <v>8020408163.2652998</v>
      </c>
      <c r="K172" s="90">
        <v>-86.015877000000003</v>
      </c>
      <c r="L172" s="90">
        <v>-77.917907999999997</v>
      </c>
    </row>
    <row r="173" spans="2:12" x14ac:dyDescent="0.25">
      <c r="B173" s="90">
        <v>8122448979.5917997</v>
      </c>
      <c r="C173" s="90">
        <v>-90.190369000000004</v>
      </c>
      <c r="D173" s="90">
        <v>-80.534324999999995</v>
      </c>
      <c r="J173" s="90">
        <v>8122448979.5917997</v>
      </c>
      <c r="K173" s="90">
        <v>-87.139656000000002</v>
      </c>
      <c r="L173" s="90">
        <v>-77.237144000000001</v>
      </c>
    </row>
    <row r="174" spans="2:12" x14ac:dyDescent="0.25">
      <c r="B174" s="90">
        <v>8224489795.9183998</v>
      </c>
      <c r="C174" s="90">
        <v>-84.886353</v>
      </c>
      <c r="D174" s="90">
        <v>-78.678916999999998</v>
      </c>
      <c r="J174" s="90">
        <v>8224489795.9183998</v>
      </c>
      <c r="K174" s="90">
        <v>-84.038360999999995</v>
      </c>
      <c r="L174" s="90">
        <v>-76.547920000000005</v>
      </c>
    </row>
    <row r="175" spans="2:12" x14ac:dyDescent="0.25">
      <c r="B175" s="90">
        <v>8326530612.2448997</v>
      </c>
      <c r="C175" s="90">
        <v>-86.489577999999995</v>
      </c>
      <c r="D175" s="90">
        <v>-76.428946999999994</v>
      </c>
      <c r="J175" s="90">
        <v>8326530612.2448997</v>
      </c>
      <c r="K175" s="90">
        <v>-83.995307999999994</v>
      </c>
      <c r="L175" s="90">
        <v>-75.728645</v>
      </c>
    </row>
    <row r="176" spans="2:12" x14ac:dyDescent="0.25">
      <c r="B176" s="90">
        <v>8428571428.5713997</v>
      </c>
      <c r="C176" s="90">
        <v>-83.508728000000005</v>
      </c>
      <c r="D176" s="90">
        <v>-76.549316000000005</v>
      </c>
      <c r="J176" s="90">
        <v>8428571428.5713997</v>
      </c>
      <c r="K176" s="90">
        <v>-84.750084000000001</v>
      </c>
      <c r="L176" s="90">
        <v>-77.501518000000004</v>
      </c>
    </row>
    <row r="177" spans="2:12" x14ac:dyDescent="0.25">
      <c r="B177" s="90">
        <v>8530612244.8979998</v>
      </c>
      <c r="C177" s="90">
        <v>-85.580001999999993</v>
      </c>
      <c r="D177" s="90">
        <v>-78.467285000000004</v>
      </c>
      <c r="J177" s="90">
        <v>8530612244.8979998</v>
      </c>
      <c r="K177" s="90">
        <v>-89.689544999999995</v>
      </c>
      <c r="L177" s="90">
        <v>-79.951476999999997</v>
      </c>
    </row>
    <row r="178" spans="2:12" x14ac:dyDescent="0.25">
      <c r="B178" s="90">
        <v>8632653061.2245007</v>
      </c>
      <c r="C178" s="90">
        <v>-92.623085000000003</v>
      </c>
      <c r="D178" s="90">
        <v>-81.103271000000007</v>
      </c>
      <c r="J178" s="90">
        <v>8632653061.2245007</v>
      </c>
      <c r="K178" s="90">
        <v>-91.724761999999998</v>
      </c>
      <c r="L178" s="90">
        <v>-81.313987999999995</v>
      </c>
    </row>
    <row r="179" spans="2:12" x14ac:dyDescent="0.25">
      <c r="B179" s="90">
        <v>8734693877.5510006</v>
      </c>
      <c r="C179" s="90">
        <v>-91.796013000000002</v>
      </c>
      <c r="D179" s="90">
        <v>-85.132735999999994</v>
      </c>
      <c r="J179" s="90">
        <v>8734693877.5510006</v>
      </c>
      <c r="K179" s="90">
        <v>-89.216933999999995</v>
      </c>
      <c r="L179" s="90">
        <v>-81.150406000000004</v>
      </c>
    </row>
    <row r="180" spans="2:12" x14ac:dyDescent="0.25">
      <c r="B180" s="90">
        <v>8836734693.8775997</v>
      </c>
      <c r="C180" s="90">
        <v>-97.774283999999994</v>
      </c>
      <c r="D180" s="90">
        <v>-84.206092999999996</v>
      </c>
      <c r="J180" s="90">
        <v>8836734693.8775997</v>
      </c>
      <c r="K180" s="90">
        <v>-89.304687999999999</v>
      </c>
      <c r="L180" s="90">
        <v>-82.197136</v>
      </c>
    </row>
    <row r="181" spans="2:12" x14ac:dyDescent="0.25">
      <c r="B181" s="90">
        <v>8938775510.2040997</v>
      </c>
      <c r="C181" s="90">
        <v>-89.931854000000001</v>
      </c>
      <c r="D181" s="90">
        <v>-82.804839999999999</v>
      </c>
      <c r="J181" s="90">
        <v>8938775510.2040997</v>
      </c>
      <c r="K181" s="90">
        <v>-94.953650999999994</v>
      </c>
      <c r="L181" s="90">
        <v>-83.510063000000002</v>
      </c>
    </row>
    <row r="182" spans="2:12" x14ac:dyDescent="0.25">
      <c r="B182" s="90">
        <v>9040816326.5305996</v>
      </c>
      <c r="C182" s="90">
        <v>-87.673820000000006</v>
      </c>
      <c r="D182" s="90">
        <v>-78.134354000000002</v>
      </c>
      <c r="J182" s="90">
        <v>9040816326.5305996</v>
      </c>
      <c r="K182" s="90">
        <v>-93.237281999999993</v>
      </c>
      <c r="L182" s="90">
        <v>-81.721969999999999</v>
      </c>
    </row>
    <row r="183" spans="2:12" x14ac:dyDescent="0.25">
      <c r="B183" s="90">
        <v>9142857142.8570995</v>
      </c>
      <c r="C183" s="90">
        <v>-83.835303999999994</v>
      </c>
      <c r="D183" s="90">
        <v>-74.562118999999996</v>
      </c>
      <c r="J183" s="90">
        <v>9142857142.8570995</v>
      </c>
      <c r="K183" s="90">
        <v>-84.012894000000003</v>
      </c>
      <c r="L183" s="90">
        <v>-78.217162999999999</v>
      </c>
    </row>
    <row r="184" spans="2:12" x14ac:dyDescent="0.25">
      <c r="B184" s="90">
        <v>9244897959.1837006</v>
      </c>
      <c r="C184" s="90">
        <v>-79.240050999999994</v>
      </c>
      <c r="D184" s="90">
        <v>-71.271621999999994</v>
      </c>
      <c r="J184" s="90">
        <v>9244897959.1837006</v>
      </c>
      <c r="K184" s="90">
        <v>-84.464118999999997</v>
      </c>
      <c r="L184" s="90">
        <v>-74.468352999999993</v>
      </c>
    </row>
    <row r="185" spans="2:12" x14ac:dyDescent="0.25">
      <c r="B185" s="90">
        <v>9346938775.5102005</v>
      </c>
      <c r="C185" s="90">
        <v>-77.821808000000004</v>
      </c>
      <c r="D185" s="90">
        <v>-68.119254999999995</v>
      </c>
      <c r="J185" s="90">
        <v>9346938775.5102005</v>
      </c>
      <c r="K185" s="90">
        <v>-82.010338000000004</v>
      </c>
      <c r="L185" s="90">
        <v>-73.284041999999999</v>
      </c>
    </row>
    <row r="186" spans="2:12" x14ac:dyDescent="0.25">
      <c r="B186" s="90">
        <v>9448979591.8367004</v>
      </c>
      <c r="C186" s="90">
        <v>-74.399756999999994</v>
      </c>
      <c r="D186" s="90">
        <v>-65.498947000000001</v>
      </c>
      <c r="J186" s="90">
        <v>9448979591.8367004</v>
      </c>
      <c r="K186" s="90">
        <v>-80.481498999999999</v>
      </c>
      <c r="L186" s="90">
        <v>-71.952538000000004</v>
      </c>
    </row>
    <row r="187" spans="2:12" x14ac:dyDescent="0.25">
      <c r="B187" s="90">
        <v>9551020408.1632996</v>
      </c>
      <c r="C187" s="90">
        <v>-71.409621999999999</v>
      </c>
      <c r="D187" s="90">
        <v>-63.132778000000002</v>
      </c>
      <c r="J187" s="90">
        <v>9551020408.1632996</v>
      </c>
      <c r="K187" s="90">
        <v>-80.500136999999995</v>
      </c>
      <c r="L187" s="90">
        <v>-72.142998000000006</v>
      </c>
    </row>
    <row r="188" spans="2:12" x14ac:dyDescent="0.25">
      <c r="B188" s="90">
        <v>9653061224.4897995</v>
      </c>
      <c r="C188" s="90">
        <v>-70.514022999999995</v>
      </c>
      <c r="D188" s="90">
        <v>-61.053902000000001</v>
      </c>
      <c r="J188" s="90">
        <v>9653061224.4897995</v>
      </c>
      <c r="K188" s="90">
        <v>-82.372437000000005</v>
      </c>
      <c r="L188" s="90">
        <v>-73.861061000000007</v>
      </c>
    </row>
    <row r="189" spans="2:12" x14ac:dyDescent="0.25">
      <c r="B189" s="90">
        <v>9755102040.8162994</v>
      </c>
      <c r="C189" s="90">
        <v>-68.096687000000003</v>
      </c>
      <c r="D189" s="90">
        <v>-59.750629000000004</v>
      </c>
      <c r="J189" s="90">
        <v>9755102040.8162994</v>
      </c>
      <c r="K189" s="90">
        <v>-85.569237000000001</v>
      </c>
      <c r="L189" s="90">
        <v>-74.270522999999997</v>
      </c>
    </row>
    <row r="190" spans="2:12" x14ac:dyDescent="0.25">
      <c r="B190" s="90">
        <v>9857142857.1429005</v>
      </c>
      <c r="C190" s="90">
        <v>-67.441147000000001</v>
      </c>
      <c r="D190" s="90">
        <v>-59.339965999999997</v>
      </c>
      <c r="J190" s="90">
        <v>9857142857.1429005</v>
      </c>
      <c r="K190" s="90">
        <v>-81.669846000000007</v>
      </c>
      <c r="L190" s="90">
        <v>-73.600623999999996</v>
      </c>
    </row>
    <row r="191" spans="2:12" x14ac:dyDescent="0.25">
      <c r="B191" s="90">
        <v>9959183673.4694004</v>
      </c>
      <c r="C191" s="90">
        <v>-69.322722999999996</v>
      </c>
      <c r="D191" s="90">
        <v>-61.057312000000003</v>
      </c>
      <c r="J191" s="90">
        <v>9959183673.4694004</v>
      </c>
      <c r="K191" s="90">
        <v>-80.403435000000002</v>
      </c>
      <c r="L191" s="90">
        <v>-71.072731000000005</v>
      </c>
    </row>
    <row r="192" spans="2:12" x14ac:dyDescent="0.25">
      <c r="B192" s="90">
        <v>10061224489.796</v>
      </c>
      <c r="C192" s="90">
        <v>-73.224761999999998</v>
      </c>
      <c r="D192" s="90">
        <v>-64.189353999999994</v>
      </c>
      <c r="J192" s="90">
        <v>10061224489.796</v>
      </c>
      <c r="K192" s="90">
        <v>-77.961594000000005</v>
      </c>
      <c r="L192" s="90">
        <v>-70.672104000000004</v>
      </c>
    </row>
    <row r="193" spans="2:12" x14ac:dyDescent="0.25">
      <c r="B193" s="90">
        <v>10163265306.122</v>
      </c>
      <c r="C193" s="90">
        <v>-76.690201000000002</v>
      </c>
      <c r="D193" s="90">
        <v>-69.687163999999996</v>
      </c>
      <c r="J193" s="90">
        <v>10163265306.122</v>
      </c>
      <c r="K193" s="90">
        <v>-80.320908000000003</v>
      </c>
      <c r="L193" s="90">
        <v>-71.140502999999995</v>
      </c>
    </row>
    <row r="194" spans="2:12" x14ac:dyDescent="0.25">
      <c r="B194" s="90">
        <v>10265306122.448999</v>
      </c>
      <c r="C194" s="90">
        <v>-85.780006</v>
      </c>
      <c r="D194" s="90">
        <v>-72.350112999999993</v>
      </c>
      <c r="J194" s="90">
        <v>10265306122.448999</v>
      </c>
      <c r="K194" s="90">
        <v>-81.772498999999996</v>
      </c>
      <c r="L194" s="90">
        <v>-73.677795000000003</v>
      </c>
    </row>
    <row r="195" spans="2:12" x14ac:dyDescent="0.25">
      <c r="B195" s="90">
        <v>10367346938.775999</v>
      </c>
      <c r="C195" s="90">
        <v>-81.179291000000006</v>
      </c>
      <c r="D195" s="90">
        <v>-76.324875000000006</v>
      </c>
      <c r="J195" s="90">
        <v>10367346938.775999</v>
      </c>
      <c r="K195" s="90">
        <v>-85.539139000000006</v>
      </c>
      <c r="L195" s="90">
        <v>-75.365600999999998</v>
      </c>
    </row>
    <row r="196" spans="2:12" x14ac:dyDescent="0.25">
      <c r="B196" s="90">
        <v>10469387755.101999</v>
      </c>
      <c r="C196" s="90">
        <v>-88.751862000000003</v>
      </c>
      <c r="D196" s="90">
        <v>-76.956733999999997</v>
      </c>
      <c r="J196" s="90">
        <v>10469387755.101999</v>
      </c>
      <c r="K196" s="90">
        <v>-85.521713000000005</v>
      </c>
      <c r="L196" s="90">
        <v>-78.343224000000006</v>
      </c>
    </row>
    <row r="197" spans="2:12" x14ac:dyDescent="0.25">
      <c r="B197" s="90">
        <v>10571428571.429001</v>
      </c>
      <c r="C197" s="90">
        <v>-87.859459000000001</v>
      </c>
      <c r="D197" s="90">
        <v>-80.083991999999995</v>
      </c>
      <c r="J197" s="90">
        <v>10571428571.429001</v>
      </c>
      <c r="K197" s="90">
        <v>-90.889229</v>
      </c>
      <c r="L197" s="90">
        <v>-78.338386999999997</v>
      </c>
    </row>
    <row r="198" spans="2:12" x14ac:dyDescent="0.25">
      <c r="B198" s="90">
        <v>10673469387.754999</v>
      </c>
      <c r="C198" s="90">
        <v>-91.030333999999996</v>
      </c>
      <c r="D198" s="90">
        <v>-87.081978000000007</v>
      </c>
      <c r="J198" s="90">
        <v>10673469387.754999</v>
      </c>
      <c r="K198" s="90">
        <v>-85.993911999999995</v>
      </c>
      <c r="L198" s="90">
        <v>-78.503471000000005</v>
      </c>
    </row>
    <row r="199" spans="2:12" x14ac:dyDescent="0.25">
      <c r="B199" s="90">
        <v>10775510204.082001</v>
      </c>
      <c r="C199" s="90">
        <v>-109.97337</v>
      </c>
      <c r="D199" s="90">
        <v>-89.650085000000004</v>
      </c>
      <c r="J199" s="90">
        <v>10775510204.082001</v>
      </c>
      <c r="K199" s="90">
        <v>-86.244506999999999</v>
      </c>
      <c r="L199" s="90">
        <v>-75.064528999999993</v>
      </c>
    </row>
    <row r="200" spans="2:12" x14ac:dyDescent="0.25">
      <c r="B200" s="90">
        <v>10877551020.408001</v>
      </c>
      <c r="C200" s="90">
        <v>-95.866462999999996</v>
      </c>
      <c r="D200" s="90">
        <v>-91.578605999999994</v>
      </c>
      <c r="J200" s="90">
        <v>10877551020.408001</v>
      </c>
      <c r="K200" s="90">
        <v>-80.875084000000001</v>
      </c>
      <c r="L200" s="90">
        <v>-73.803909000000004</v>
      </c>
    </row>
    <row r="201" spans="2:12" x14ac:dyDescent="0.25">
      <c r="B201" s="90">
        <v>10979591836.735001</v>
      </c>
      <c r="C201" s="90">
        <v>-96.881752000000006</v>
      </c>
      <c r="D201" s="90">
        <v>-85.959571999999994</v>
      </c>
      <c r="J201" s="90">
        <v>10979591836.735001</v>
      </c>
      <c r="K201" s="90">
        <v>-82.277901</v>
      </c>
      <c r="L201" s="90">
        <v>-71.906989999999993</v>
      </c>
    </row>
    <row r="202" spans="2:12" x14ac:dyDescent="0.25">
      <c r="B202" s="90">
        <v>11081632653.061001</v>
      </c>
      <c r="C202" s="90">
        <v>-93.519317999999998</v>
      </c>
      <c r="D202" s="90">
        <v>-84.809012999999993</v>
      </c>
      <c r="J202" s="90">
        <v>11081632653.061001</v>
      </c>
      <c r="K202" s="90">
        <v>-80.956795</v>
      </c>
      <c r="L202" s="90">
        <v>-72.801406999999998</v>
      </c>
    </row>
    <row r="203" spans="2:12" x14ac:dyDescent="0.25">
      <c r="B203" s="90">
        <v>11183673469.388</v>
      </c>
      <c r="C203" s="90">
        <v>-92.421729999999997</v>
      </c>
      <c r="D203" s="90">
        <v>-81.058434000000005</v>
      </c>
      <c r="J203" s="90">
        <v>11183673469.388</v>
      </c>
      <c r="K203" s="90">
        <v>-83.565262000000004</v>
      </c>
      <c r="L203" s="90">
        <v>-76.074211000000005</v>
      </c>
    </row>
    <row r="204" spans="2:12" x14ac:dyDescent="0.25">
      <c r="B204" s="90">
        <v>11285714285.714001</v>
      </c>
      <c r="C204" s="90">
        <v>-85.835280999999995</v>
      </c>
      <c r="D204" s="90">
        <v>-79.267052000000007</v>
      </c>
      <c r="J204" s="90">
        <v>11285714285.714001</v>
      </c>
      <c r="K204" s="90">
        <v>-92.301597999999998</v>
      </c>
      <c r="L204" s="90">
        <v>-83.802436999999998</v>
      </c>
    </row>
    <row r="205" spans="2:12" x14ac:dyDescent="0.25">
      <c r="B205" s="90">
        <v>11387755102.041</v>
      </c>
      <c r="C205" s="90">
        <v>-88.274039999999999</v>
      </c>
      <c r="D205" s="90">
        <v>-77.242064999999997</v>
      </c>
      <c r="J205" s="90">
        <v>11387755102.041</v>
      </c>
      <c r="K205" s="90">
        <v>-104.27033</v>
      </c>
      <c r="L205" s="90">
        <v>-85.054114999999996</v>
      </c>
    </row>
    <row r="206" spans="2:12" x14ac:dyDescent="0.25">
      <c r="B206" s="90">
        <v>11489795918.367001</v>
      </c>
      <c r="C206" s="90">
        <v>-86.782578000000001</v>
      </c>
      <c r="D206" s="90">
        <v>-78.413512999999995</v>
      </c>
      <c r="J206" s="90">
        <v>11489795918.367001</v>
      </c>
      <c r="K206" s="90">
        <v>-87.756141999999997</v>
      </c>
      <c r="L206" s="90">
        <v>-82.370247000000006</v>
      </c>
    </row>
    <row r="207" spans="2:12" x14ac:dyDescent="0.25">
      <c r="B207" s="90">
        <v>11591836734.694</v>
      </c>
      <c r="C207" s="90">
        <v>-89.557845999999998</v>
      </c>
      <c r="D207" s="90">
        <v>-76.904983999999999</v>
      </c>
      <c r="J207" s="90">
        <v>11591836734.694</v>
      </c>
      <c r="K207" s="90">
        <v>-84.458206000000004</v>
      </c>
      <c r="L207" s="90">
        <v>-75.903014999999996</v>
      </c>
    </row>
    <row r="208" spans="2:12" x14ac:dyDescent="0.25">
      <c r="B208" s="90">
        <v>11693877551.02</v>
      </c>
      <c r="C208" s="90">
        <v>-84.144424000000001</v>
      </c>
      <c r="D208" s="90">
        <v>-74.740074000000007</v>
      </c>
      <c r="J208" s="90">
        <v>11693877551.02</v>
      </c>
      <c r="K208" s="90">
        <v>-85.264617999999999</v>
      </c>
      <c r="L208" s="90">
        <v>-74.042496</v>
      </c>
    </row>
    <row r="209" spans="2:12" x14ac:dyDescent="0.25">
      <c r="B209" s="90">
        <v>11795918367.347</v>
      </c>
      <c r="C209" s="90">
        <v>-80.706481999999994</v>
      </c>
      <c r="D209" s="90">
        <v>-72.631164999999996</v>
      </c>
      <c r="J209" s="90">
        <v>11795918367.347</v>
      </c>
      <c r="K209" s="90">
        <v>-82.593185000000005</v>
      </c>
      <c r="L209" s="90">
        <v>-72.014304999999993</v>
      </c>
    </row>
    <row r="210" spans="2:12" x14ac:dyDescent="0.25">
      <c r="B210" s="90">
        <v>11897959183.673</v>
      </c>
      <c r="C210" s="90">
        <v>-84.010384000000002</v>
      </c>
      <c r="D210" s="90">
        <v>-72.163871999999998</v>
      </c>
      <c r="J210" s="90">
        <v>11897959183.673</v>
      </c>
      <c r="K210" s="90">
        <v>-79.152923999999999</v>
      </c>
      <c r="L210" s="90">
        <v>-68.467651000000004</v>
      </c>
    </row>
    <row r="211" spans="2:12" x14ac:dyDescent="0.25">
      <c r="B211" s="90">
        <v>12000000000</v>
      </c>
      <c r="C211" s="90">
        <v>-83.468177999999995</v>
      </c>
      <c r="D211" s="90">
        <v>-72.876495000000006</v>
      </c>
      <c r="J211" s="90">
        <v>12000000000</v>
      </c>
      <c r="K211" s="90">
        <v>-75.350288000000006</v>
      </c>
      <c r="L211" s="90">
        <v>-65.845412999999994</v>
      </c>
    </row>
    <row r="212" spans="2:12" x14ac:dyDescent="0.25">
      <c r="B212" s="90" t="s">
        <v>21</v>
      </c>
      <c r="C212" s="90"/>
      <c r="D212" s="90"/>
      <c r="J212" s="90" t="s">
        <v>21</v>
      </c>
      <c r="K212" s="90"/>
      <c r="L212" s="90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12"/>
  <sheetViews>
    <sheetView workbookViewId="0">
      <selection activeCell="B1" sqref="B1:D212"/>
    </sheetView>
  </sheetViews>
  <sheetFormatPr defaultRowHeight="15" x14ac:dyDescent="0.25"/>
  <cols>
    <col min="1" max="1" width="13.7109375" style="40" customWidth="1"/>
    <col min="2" max="4" width="9.140625" style="87"/>
    <col min="5" max="5" width="2.7109375" style="9" customWidth="1"/>
    <col min="6" max="6" width="12.85546875" style="6" bestFit="1" customWidth="1"/>
    <col min="7" max="7" width="18.5703125" style="12" bestFit="1" customWidth="1"/>
    <col min="8" max="8" width="20.5703125" style="12" bestFit="1" customWidth="1"/>
    <col min="9" max="9" width="13.7109375" style="40" customWidth="1"/>
    <col min="10" max="12" width="9.140625" style="87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0.5703125" style="12" bestFit="1" customWidth="1"/>
    <col min="17" max="17" width="2.7109375" style="9" customWidth="1"/>
  </cols>
  <sheetData>
    <row r="1" spans="1:17" x14ac:dyDescent="0.25">
      <c r="B1" s="90" t="s">
        <v>95</v>
      </c>
      <c r="C1" s="90"/>
      <c r="D1" s="90"/>
      <c r="F1" s="6" t="s">
        <v>2</v>
      </c>
      <c r="G1" s="13" t="s">
        <v>112</v>
      </c>
      <c r="H1" s="44" t="str">
        <f>D112</f>
        <v>2Ix1L dBc Log Mag(dB)</v>
      </c>
      <c r="J1" s="90" t="s">
        <v>95</v>
      </c>
      <c r="K1" s="90"/>
      <c r="L1" s="90"/>
      <c r="N1" s="6" t="s">
        <v>2</v>
      </c>
      <c r="O1" s="13" t="s">
        <v>112</v>
      </c>
      <c r="P1" s="44" t="str">
        <f>L112</f>
        <v>2Ix1L dBc Log Mag(dB)</v>
      </c>
    </row>
    <row r="2" spans="1:17" x14ac:dyDescent="0.25">
      <c r="A2" s="50" t="s">
        <v>111</v>
      </c>
      <c r="B2" s="90" t="s">
        <v>257</v>
      </c>
      <c r="C2" s="90" t="s">
        <v>275</v>
      </c>
      <c r="D2" s="90" t="s">
        <v>276</v>
      </c>
      <c r="H2" s="11"/>
      <c r="I2" s="50" t="s">
        <v>108</v>
      </c>
      <c r="J2" s="90" t="s">
        <v>257</v>
      </c>
      <c r="K2" s="90" t="s">
        <v>275</v>
      </c>
      <c r="L2" s="90" t="s">
        <v>276</v>
      </c>
      <c r="P2" s="11"/>
    </row>
    <row r="3" spans="1:17" s="15" customFormat="1" x14ac:dyDescent="0.25">
      <c r="A3" s="40"/>
      <c r="B3" s="90" t="s">
        <v>283</v>
      </c>
      <c r="C3" s="90" t="s">
        <v>297</v>
      </c>
      <c r="D3" s="90" t="s">
        <v>306</v>
      </c>
      <c r="E3" s="14"/>
      <c r="F3" s="13" t="s">
        <v>12</v>
      </c>
      <c r="G3" s="13">
        <f>ABS(AVERAGE(G5:G103))</f>
        <v>72.717702494949492</v>
      </c>
      <c r="H3" s="82" t="s">
        <v>255</v>
      </c>
      <c r="I3" s="40"/>
      <c r="J3" s="90" t="s">
        <v>283</v>
      </c>
      <c r="K3" s="90" t="s">
        <v>297</v>
      </c>
      <c r="L3" s="90" t="s">
        <v>307</v>
      </c>
      <c r="M3" s="14"/>
      <c r="N3" s="13" t="s">
        <v>12</v>
      </c>
      <c r="O3" s="13">
        <f>ABS(AVERAGE(O5:O103))</f>
        <v>71.668858474747495</v>
      </c>
      <c r="P3" s="82" t="s">
        <v>255</v>
      </c>
      <c r="Q3" s="14"/>
    </row>
    <row r="4" spans="1:17" x14ac:dyDescent="0.25">
      <c r="B4" s="90" t="s">
        <v>98</v>
      </c>
      <c r="C4" s="90"/>
      <c r="D4" s="90"/>
      <c r="G4" s="11"/>
      <c r="H4" s="11"/>
      <c r="J4" s="90" t="s">
        <v>98</v>
      </c>
      <c r="K4" s="90"/>
      <c r="L4" s="90"/>
      <c r="O4" s="11"/>
      <c r="P4" s="11"/>
    </row>
    <row r="5" spans="1:17" x14ac:dyDescent="0.25">
      <c r="B5" s="90"/>
      <c r="C5" s="90"/>
      <c r="D5" s="90"/>
      <c r="F5" s="6">
        <f t="shared" ref="F5:F36" si="0">B113/1000000000</f>
        <v>2.1819999999999999</v>
      </c>
      <c r="G5" s="11">
        <f>H5-5</f>
        <v>-75.429535000000001</v>
      </c>
      <c r="H5" s="6">
        <f t="shared" ref="H5:H36" si="1">D113</f>
        <v>-70.429535000000001</v>
      </c>
      <c r="J5" s="90"/>
      <c r="K5" s="90"/>
      <c r="L5" s="90"/>
      <c r="N5" s="6">
        <f t="shared" ref="N5:N36" si="2">J113/1000000000</f>
        <v>2.1819999999999999</v>
      </c>
      <c r="O5" s="11">
        <f>P5-5</f>
        <v>-71.573029000000005</v>
      </c>
      <c r="P5" s="6">
        <f t="shared" ref="P5:P36" si="3">L113</f>
        <v>-66.573029000000005</v>
      </c>
    </row>
    <row r="6" spans="1:17" x14ac:dyDescent="0.25">
      <c r="B6" s="90"/>
      <c r="C6" s="90"/>
      <c r="D6" s="90"/>
      <c r="F6" s="6">
        <f t="shared" si="0"/>
        <v>2.2821836734694001</v>
      </c>
      <c r="G6" s="11">
        <f t="shared" ref="G6:G69" si="4">H6-5</f>
        <v>-75.323218999999995</v>
      </c>
      <c r="H6" s="6">
        <f t="shared" si="1"/>
        <v>-70.323218999999995</v>
      </c>
      <c r="J6" s="90"/>
      <c r="K6" s="90"/>
      <c r="L6" s="90"/>
      <c r="N6" s="6">
        <f t="shared" si="2"/>
        <v>2.2821836734694001</v>
      </c>
      <c r="O6" s="11">
        <f t="shared" ref="O6:O69" si="5">P6-5</f>
        <v>-72.498512000000005</v>
      </c>
      <c r="P6" s="6">
        <f t="shared" si="3"/>
        <v>-67.498512000000005</v>
      </c>
    </row>
    <row r="7" spans="1:17" x14ac:dyDescent="0.25">
      <c r="B7" s="90" t="s">
        <v>99</v>
      </c>
      <c r="C7" s="90"/>
      <c r="D7" s="90"/>
      <c r="F7" s="6">
        <f t="shared" si="0"/>
        <v>2.3823673469387998</v>
      </c>
      <c r="G7" s="11">
        <f t="shared" si="4"/>
        <v>-76.702834999999993</v>
      </c>
      <c r="H7" s="6">
        <f t="shared" si="1"/>
        <v>-71.702834999999993</v>
      </c>
      <c r="J7" s="90" t="s">
        <v>99</v>
      </c>
      <c r="K7" s="90"/>
      <c r="L7" s="90"/>
      <c r="N7" s="6">
        <f t="shared" si="2"/>
        <v>2.3823673469387998</v>
      </c>
      <c r="O7" s="11">
        <f t="shared" si="5"/>
        <v>-75.315230999999997</v>
      </c>
      <c r="P7" s="6">
        <f t="shared" si="3"/>
        <v>-70.315230999999997</v>
      </c>
    </row>
    <row r="8" spans="1:17" x14ac:dyDescent="0.25">
      <c r="B8" s="90" t="s">
        <v>19</v>
      </c>
      <c r="C8" s="90" t="s">
        <v>116</v>
      </c>
      <c r="D8" s="90"/>
      <c r="F8" s="6">
        <f t="shared" si="0"/>
        <v>2.4825510204082</v>
      </c>
      <c r="G8" s="11">
        <f t="shared" si="4"/>
        <v>-79.664017000000001</v>
      </c>
      <c r="H8" s="6">
        <f t="shared" si="1"/>
        <v>-74.664017000000001</v>
      </c>
      <c r="J8" s="90" t="s">
        <v>19</v>
      </c>
      <c r="K8" s="90" t="s">
        <v>116</v>
      </c>
      <c r="L8" s="90"/>
      <c r="N8" s="6">
        <f t="shared" si="2"/>
        <v>2.4825510204082</v>
      </c>
      <c r="O8" s="11">
        <f t="shared" si="5"/>
        <v>-79.344048000000001</v>
      </c>
      <c r="P8" s="6">
        <f t="shared" si="3"/>
        <v>-74.344048000000001</v>
      </c>
    </row>
    <row r="9" spans="1:17" x14ac:dyDescent="0.25">
      <c r="B9" s="90">
        <v>2091000000</v>
      </c>
      <c r="C9" s="90">
        <v>-4.7520514</v>
      </c>
      <c r="D9" s="90"/>
      <c r="F9" s="6">
        <f t="shared" si="0"/>
        <v>2.5827346938776001</v>
      </c>
      <c r="G9" s="11">
        <f t="shared" si="4"/>
        <v>-79.713302999999996</v>
      </c>
      <c r="H9" s="6">
        <f t="shared" si="1"/>
        <v>-74.713302999999996</v>
      </c>
      <c r="J9" s="90">
        <v>2091000000</v>
      </c>
      <c r="K9" s="90">
        <v>-9.1239872000000002</v>
      </c>
      <c r="L9" s="90"/>
      <c r="N9" s="6">
        <f t="shared" si="2"/>
        <v>2.5827346938776001</v>
      </c>
      <c r="O9" s="11">
        <f t="shared" si="5"/>
        <v>-80.062308999999999</v>
      </c>
      <c r="P9" s="6">
        <f t="shared" si="3"/>
        <v>-75.062308999999999</v>
      </c>
    </row>
    <row r="10" spans="1:17" x14ac:dyDescent="0.25">
      <c r="B10" s="90">
        <v>2192112244.8979998</v>
      </c>
      <c r="C10" s="90">
        <v>-5.3052792999999996</v>
      </c>
      <c r="D10" s="90"/>
      <c r="F10" s="6">
        <f t="shared" si="0"/>
        <v>2.6829183673468999</v>
      </c>
      <c r="G10" s="11">
        <f t="shared" si="4"/>
        <v>-78.262039000000001</v>
      </c>
      <c r="H10" s="6">
        <f t="shared" si="1"/>
        <v>-73.262039000000001</v>
      </c>
      <c r="J10" s="90">
        <v>2192112244.8979998</v>
      </c>
      <c r="K10" s="90">
        <v>-8.1309270999999992</v>
      </c>
      <c r="L10" s="90"/>
      <c r="N10" s="6">
        <f t="shared" si="2"/>
        <v>2.6829183673468999</v>
      </c>
      <c r="O10" s="11">
        <f t="shared" si="5"/>
        <v>-78.908278999999993</v>
      </c>
      <c r="P10" s="6">
        <f t="shared" si="3"/>
        <v>-73.908278999999993</v>
      </c>
    </row>
    <row r="11" spans="1:17" x14ac:dyDescent="0.25">
      <c r="B11" s="90">
        <v>2293224489.7958999</v>
      </c>
      <c r="C11" s="90">
        <v>-6.1205930999999998</v>
      </c>
      <c r="D11" s="90"/>
      <c r="F11" s="6">
        <f t="shared" si="0"/>
        <v>2.7831020408163001</v>
      </c>
      <c r="G11" s="11">
        <f t="shared" si="4"/>
        <v>-75.191642999999999</v>
      </c>
      <c r="H11" s="6">
        <f t="shared" si="1"/>
        <v>-70.191642999999999</v>
      </c>
      <c r="J11" s="90">
        <v>2293224489.7958999</v>
      </c>
      <c r="K11" s="90">
        <v>-7.3971442999999999</v>
      </c>
      <c r="L11" s="90"/>
      <c r="N11" s="6">
        <f t="shared" si="2"/>
        <v>2.7831020408163001</v>
      </c>
      <c r="O11" s="11">
        <f t="shared" si="5"/>
        <v>-75.984734000000003</v>
      </c>
      <c r="P11" s="6">
        <f t="shared" si="3"/>
        <v>-70.984734000000003</v>
      </c>
    </row>
    <row r="12" spans="1:17" x14ac:dyDescent="0.25">
      <c r="B12" s="90">
        <v>2394336734.6939001</v>
      </c>
      <c r="C12" s="90">
        <v>-6.8625607000000004</v>
      </c>
      <c r="D12" s="90"/>
      <c r="F12" s="6">
        <f t="shared" si="0"/>
        <v>2.8832857142856998</v>
      </c>
      <c r="G12" s="11">
        <f t="shared" si="4"/>
        <v>-75.177620000000005</v>
      </c>
      <c r="H12" s="6">
        <f t="shared" si="1"/>
        <v>-70.177620000000005</v>
      </c>
      <c r="J12" s="90">
        <v>2394336734.6939001</v>
      </c>
      <c r="K12" s="90">
        <v>-6.9231714999999996</v>
      </c>
      <c r="L12" s="90"/>
      <c r="N12" s="6">
        <f t="shared" si="2"/>
        <v>2.8832857142856998</v>
      </c>
      <c r="O12" s="11">
        <f t="shared" si="5"/>
        <v>-76.060721999999998</v>
      </c>
      <c r="P12" s="6">
        <f t="shared" si="3"/>
        <v>-71.060721999999998</v>
      </c>
    </row>
    <row r="13" spans="1:17" x14ac:dyDescent="0.25">
      <c r="B13" s="90">
        <v>2495448979.5918002</v>
      </c>
      <c r="C13" s="90">
        <v>-7.1760086999999997</v>
      </c>
      <c r="D13" s="90"/>
      <c r="F13" s="6">
        <f t="shared" si="0"/>
        <v>2.9834693877551</v>
      </c>
      <c r="G13" s="11">
        <f t="shared" si="4"/>
        <v>-74.846748000000005</v>
      </c>
      <c r="H13" s="6">
        <f t="shared" si="1"/>
        <v>-69.846748000000005</v>
      </c>
      <c r="J13" s="90">
        <v>2495448979.5918002</v>
      </c>
      <c r="K13" s="90">
        <v>-6.7987523000000003</v>
      </c>
      <c r="L13" s="90"/>
      <c r="N13" s="6">
        <f t="shared" si="2"/>
        <v>2.9834693877551</v>
      </c>
      <c r="O13" s="11">
        <f t="shared" si="5"/>
        <v>-75.755699000000007</v>
      </c>
      <c r="P13" s="6">
        <f t="shared" si="3"/>
        <v>-70.755699000000007</v>
      </c>
    </row>
    <row r="14" spans="1:17" x14ac:dyDescent="0.25">
      <c r="B14" s="90">
        <v>2596561224.4898</v>
      </c>
      <c r="C14" s="90">
        <v>-7.3293790999999997</v>
      </c>
      <c r="D14" s="90"/>
      <c r="F14" s="6">
        <f t="shared" si="0"/>
        <v>3.0836530612245001</v>
      </c>
      <c r="G14" s="11">
        <f t="shared" si="4"/>
        <v>-73.567924000000005</v>
      </c>
      <c r="H14" s="6">
        <f t="shared" si="1"/>
        <v>-68.567924000000005</v>
      </c>
      <c r="J14" s="90">
        <v>2596561224.4898</v>
      </c>
      <c r="K14" s="90">
        <v>-6.5989994999999997</v>
      </c>
      <c r="L14" s="90"/>
      <c r="N14" s="6">
        <f t="shared" si="2"/>
        <v>3.0836530612245001</v>
      </c>
      <c r="O14" s="11">
        <f t="shared" si="5"/>
        <v>-74.468474999999998</v>
      </c>
      <c r="P14" s="6">
        <f t="shared" si="3"/>
        <v>-69.468474999999998</v>
      </c>
    </row>
    <row r="15" spans="1:17" x14ac:dyDescent="0.25">
      <c r="B15" s="90">
        <v>2697673469.3878002</v>
      </c>
      <c r="C15" s="90">
        <v>-7.4350882</v>
      </c>
      <c r="D15" s="90"/>
      <c r="F15" s="6">
        <f t="shared" si="0"/>
        <v>3.1838367346939003</v>
      </c>
      <c r="G15" s="11">
        <f t="shared" si="4"/>
        <v>-71.805824000000001</v>
      </c>
      <c r="H15" s="6">
        <f t="shared" si="1"/>
        <v>-66.805824000000001</v>
      </c>
      <c r="J15" s="90">
        <v>2697673469.3878002</v>
      </c>
      <c r="K15" s="90">
        <v>-6.6039900999999999</v>
      </c>
      <c r="L15" s="90"/>
      <c r="N15" s="6">
        <f t="shared" si="2"/>
        <v>3.1838367346939003</v>
      </c>
      <c r="O15" s="11">
        <f t="shared" si="5"/>
        <v>-72.561347999999995</v>
      </c>
      <c r="P15" s="6">
        <f t="shared" si="3"/>
        <v>-67.561347999999995</v>
      </c>
    </row>
    <row r="16" spans="1:17" x14ac:dyDescent="0.25">
      <c r="B16" s="90">
        <v>2798785714.2856998</v>
      </c>
      <c r="C16" s="90">
        <v>-7.3742584999999998</v>
      </c>
      <c r="D16" s="90"/>
      <c r="F16" s="6">
        <f t="shared" si="0"/>
        <v>3.2840204081633</v>
      </c>
      <c r="G16" s="11">
        <f t="shared" si="4"/>
        <v>-70.731437999999997</v>
      </c>
      <c r="H16" s="6">
        <f t="shared" si="1"/>
        <v>-65.731437999999997</v>
      </c>
      <c r="J16" s="90">
        <v>2798785714.2856998</v>
      </c>
      <c r="K16" s="90">
        <v>-6.5564694000000001</v>
      </c>
      <c r="L16" s="90"/>
      <c r="N16" s="6">
        <f t="shared" si="2"/>
        <v>3.2840204081633</v>
      </c>
      <c r="O16" s="11">
        <f t="shared" si="5"/>
        <v>-71.311272000000002</v>
      </c>
      <c r="P16" s="6">
        <f t="shared" si="3"/>
        <v>-66.311272000000002</v>
      </c>
    </row>
    <row r="17" spans="2:16" x14ac:dyDescent="0.25">
      <c r="B17" s="90">
        <v>2899897959.1837001</v>
      </c>
      <c r="C17" s="90">
        <v>-7.5521946</v>
      </c>
      <c r="D17" s="90"/>
      <c r="F17" s="6">
        <f t="shared" si="0"/>
        <v>3.3842040816327001</v>
      </c>
      <c r="G17" s="11">
        <f t="shared" si="4"/>
        <v>-73.035606000000001</v>
      </c>
      <c r="H17" s="6">
        <f t="shared" si="1"/>
        <v>-68.035606000000001</v>
      </c>
      <c r="J17" s="90">
        <v>2899897959.1837001</v>
      </c>
      <c r="K17" s="90">
        <v>-6.5518030999999999</v>
      </c>
      <c r="L17" s="90"/>
      <c r="N17" s="6">
        <f t="shared" si="2"/>
        <v>3.3842040816327001</v>
      </c>
      <c r="O17" s="11">
        <f t="shared" si="5"/>
        <v>-73.448691999999994</v>
      </c>
      <c r="P17" s="6">
        <f t="shared" si="3"/>
        <v>-68.448691999999994</v>
      </c>
    </row>
    <row r="18" spans="2:16" x14ac:dyDescent="0.25">
      <c r="B18" s="90">
        <v>3001010204.0816002</v>
      </c>
      <c r="C18" s="90">
        <v>-7.5377625999999998</v>
      </c>
      <c r="D18" s="90"/>
      <c r="F18" s="6">
        <f t="shared" si="0"/>
        <v>3.4843877551020004</v>
      </c>
      <c r="G18" s="11">
        <f t="shared" si="4"/>
        <v>-75.736832000000007</v>
      </c>
      <c r="H18" s="6">
        <f t="shared" si="1"/>
        <v>-70.736832000000007</v>
      </c>
      <c r="J18" s="90">
        <v>3001010204.0816002</v>
      </c>
      <c r="K18" s="90">
        <v>-6.6290959999999997</v>
      </c>
      <c r="L18" s="90"/>
      <c r="N18" s="6">
        <f t="shared" si="2"/>
        <v>3.4843877551020004</v>
      </c>
      <c r="O18" s="11">
        <f t="shared" si="5"/>
        <v>-76.037505999999993</v>
      </c>
      <c r="P18" s="6">
        <f t="shared" si="3"/>
        <v>-71.037505999999993</v>
      </c>
    </row>
    <row r="19" spans="2:16" x14ac:dyDescent="0.25">
      <c r="B19" s="90">
        <v>3102122448.9796</v>
      </c>
      <c r="C19" s="90">
        <v>-7.6043548999999997</v>
      </c>
      <c r="D19" s="90"/>
      <c r="F19" s="6">
        <f t="shared" si="0"/>
        <v>3.5845714285714001</v>
      </c>
      <c r="G19" s="11">
        <f t="shared" si="4"/>
        <v>-77.378158999999997</v>
      </c>
      <c r="H19" s="6">
        <f t="shared" si="1"/>
        <v>-72.378158999999997</v>
      </c>
      <c r="J19" s="90">
        <v>3102122448.9796</v>
      </c>
      <c r="K19" s="90">
        <v>-6.8117536999999997</v>
      </c>
      <c r="L19" s="90"/>
      <c r="N19" s="6">
        <f t="shared" si="2"/>
        <v>3.5845714285714001</v>
      </c>
      <c r="O19" s="11">
        <f t="shared" si="5"/>
        <v>-77.597717000000003</v>
      </c>
      <c r="P19" s="6">
        <f t="shared" si="3"/>
        <v>-72.597717000000003</v>
      </c>
    </row>
    <row r="20" spans="2:16" x14ac:dyDescent="0.25">
      <c r="B20" s="90">
        <v>3203234693.8776002</v>
      </c>
      <c r="C20" s="90">
        <v>-7.5263228</v>
      </c>
      <c r="D20" s="90"/>
      <c r="F20" s="6">
        <f t="shared" si="0"/>
        <v>3.6847551020408003</v>
      </c>
      <c r="G20" s="11">
        <f t="shared" si="4"/>
        <v>-76.229827999999998</v>
      </c>
      <c r="H20" s="6">
        <f t="shared" si="1"/>
        <v>-71.229827999999998</v>
      </c>
      <c r="J20" s="90">
        <v>3203234693.8776002</v>
      </c>
      <c r="K20" s="90">
        <v>-6.9610028000000002</v>
      </c>
      <c r="L20" s="90"/>
      <c r="N20" s="6">
        <f t="shared" si="2"/>
        <v>3.6847551020408003</v>
      </c>
      <c r="O20" s="11">
        <f t="shared" si="5"/>
        <v>-76.302940000000007</v>
      </c>
      <c r="P20" s="6">
        <f t="shared" si="3"/>
        <v>-71.302940000000007</v>
      </c>
    </row>
    <row r="21" spans="2:16" x14ac:dyDescent="0.25">
      <c r="B21" s="90">
        <v>3304346938.7754998</v>
      </c>
      <c r="C21" s="90">
        <v>-7.3954825</v>
      </c>
      <c r="D21" s="90"/>
      <c r="F21" s="6">
        <f t="shared" si="0"/>
        <v>3.7849387755102</v>
      </c>
      <c r="G21" s="11">
        <f t="shared" si="4"/>
        <v>-75.147644</v>
      </c>
      <c r="H21" s="6">
        <f t="shared" si="1"/>
        <v>-70.147644</v>
      </c>
      <c r="J21" s="90">
        <v>3304346938.7754998</v>
      </c>
      <c r="K21" s="90">
        <v>-7.0138917000000003</v>
      </c>
      <c r="L21" s="90"/>
      <c r="N21" s="6">
        <f t="shared" si="2"/>
        <v>3.7849387755102</v>
      </c>
      <c r="O21" s="11">
        <f t="shared" si="5"/>
        <v>-75.069732999999999</v>
      </c>
      <c r="P21" s="6">
        <f t="shared" si="3"/>
        <v>-70.069732999999999</v>
      </c>
    </row>
    <row r="22" spans="2:16" x14ac:dyDescent="0.25">
      <c r="B22" s="90">
        <v>3405459183.6735001</v>
      </c>
      <c r="C22" s="90">
        <v>-7.5117992999999998</v>
      </c>
      <c r="D22" s="90"/>
      <c r="F22" s="6">
        <f t="shared" si="0"/>
        <v>3.8851224489796001</v>
      </c>
      <c r="G22" s="11">
        <f t="shared" si="4"/>
        <v>-74.612030000000004</v>
      </c>
      <c r="H22" s="6">
        <f t="shared" si="1"/>
        <v>-69.612030000000004</v>
      </c>
      <c r="J22" s="90">
        <v>3405459183.6735001</v>
      </c>
      <c r="K22" s="90">
        <v>-7.2194510000000003</v>
      </c>
      <c r="L22" s="90"/>
      <c r="N22" s="6">
        <f t="shared" si="2"/>
        <v>3.8851224489796001</v>
      </c>
      <c r="O22" s="11">
        <f t="shared" si="5"/>
        <v>-74.391396</v>
      </c>
      <c r="P22" s="6">
        <f t="shared" si="3"/>
        <v>-69.391396</v>
      </c>
    </row>
    <row r="23" spans="2:16" x14ac:dyDescent="0.25">
      <c r="B23" s="90">
        <v>3506571428.5714002</v>
      </c>
      <c r="C23" s="90">
        <v>-7.5289197000000003</v>
      </c>
      <c r="D23" s="90"/>
      <c r="F23" s="6">
        <f t="shared" si="0"/>
        <v>3.9853061224489998</v>
      </c>
      <c r="G23" s="11">
        <f t="shared" si="4"/>
        <v>-75.209998999999996</v>
      </c>
      <c r="H23" s="6">
        <f t="shared" si="1"/>
        <v>-70.209998999999996</v>
      </c>
      <c r="J23" s="90">
        <v>3506571428.5714002</v>
      </c>
      <c r="K23" s="90">
        <v>-7.3008107999999998</v>
      </c>
      <c r="L23" s="90"/>
      <c r="N23" s="6">
        <f t="shared" si="2"/>
        <v>3.9853061224489998</v>
      </c>
      <c r="O23" s="11">
        <f t="shared" si="5"/>
        <v>-74.852135000000004</v>
      </c>
      <c r="P23" s="6">
        <f t="shared" si="3"/>
        <v>-69.852135000000004</v>
      </c>
    </row>
    <row r="24" spans="2:16" x14ac:dyDescent="0.25">
      <c r="B24" s="90">
        <v>3607683673.4693999</v>
      </c>
      <c r="C24" s="90">
        <v>-7.4989967000000002</v>
      </c>
      <c r="D24" s="90"/>
      <c r="F24" s="6">
        <f t="shared" si="0"/>
        <v>4.0854897959183996</v>
      </c>
      <c r="G24" s="11">
        <f t="shared" si="4"/>
        <v>-76.564980000000006</v>
      </c>
      <c r="H24" s="6">
        <f t="shared" si="1"/>
        <v>-71.564980000000006</v>
      </c>
      <c r="J24" s="90">
        <v>3607683673.4693999</v>
      </c>
      <c r="K24" s="90">
        <v>-7.3607763999999998</v>
      </c>
      <c r="L24" s="90"/>
      <c r="N24" s="6">
        <f t="shared" si="2"/>
        <v>4.0854897959183996</v>
      </c>
      <c r="O24" s="11">
        <f t="shared" si="5"/>
        <v>-76.082595999999995</v>
      </c>
      <c r="P24" s="6">
        <f t="shared" si="3"/>
        <v>-71.082595999999995</v>
      </c>
    </row>
    <row r="25" spans="2:16" x14ac:dyDescent="0.25">
      <c r="B25" s="90">
        <v>3708795918.3673</v>
      </c>
      <c r="C25" s="90">
        <v>-7.2808814000000002</v>
      </c>
      <c r="D25" s="90"/>
      <c r="F25" s="6">
        <f t="shared" si="0"/>
        <v>4.1856734693878002</v>
      </c>
      <c r="G25" s="11">
        <f t="shared" si="4"/>
        <v>-76.902054000000007</v>
      </c>
      <c r="H25" s="6">
        <f t="shared" si="1"/>
        <v>-71.902054000000007</v>
      </c>
      <c r="J25" s="90">
        <v>3708795918.3673</v>
      </c>
      <c r="K25" s="90">
        <v>-7.4278697999999999</v>
      </c>
      <c r="L25" s="90"/>
      <c r="N25" s="6">
        <f t="shared" si="2"/>
        <v>4.1856734693878002</v>
      </c>
      <c r="O25" s="11">
        <f t="shared" si="5"/>
        <v>-76.298325000000006</v>
      </c>
      <c r="P25" s="6">
        <f t="shared" si="3"/>
        <v>-71.298325000000006</v>
      </c>
    </row>
    <row r="26" spans="2:16" x14ac:dyDescent="0.25">
      <c r="B26" s="90">
        <v>3809908163.2652998</v>
      </c>
      <c r="C26" s="90">
        <v>-7.3654007999999997</v>
      </c>
      <c r="D26" s="90"/>
      <c r="F26" s="6">
        <f t="shared" si="0"/>
        <v>4.2858571428571004</v>
      </c>
      <c r="G26" s="11">
        <f t="shared" si="4"/>
        <v>-76.999802000000003</v>
      </c>
      <c r="H26" s="6">
        <f t="shared" si="1"/>
        <v>-71.999802000000003</v>
      </c>
      <c r="J26" s="90">
        <v>3809908163.2652998</v>
      </c>
      <c r="K26" s="90">
        <v>-7.5903701999999997</v>
      </c>
      <c r="L26" s="90"/>
      <c r="N26" s="6">
        <f t="shared" si="2"/>
        <v>4.2858571428571004</v>
      </c>
      <c r="O26" s="11">
        <f t="shared" si="5"/>
        <v>-76.347983999999997</v>
      </c>
      <c r="P26" s="6">
        <f t="shared" si="3"/>
        <v>-71.347983999999997</v>
      </c>
    </row>
    <row r="27" spans="2:16" x14ac:dyDescent="0.25">
      <c r="B27" s="90">
        <v>3911020408.1633</v>
      </c>
      <c r="C27" s="90">
        <v>-7.4071074000000001</v>
      </c>
      <c r="D27" s="90"/>
      <c r="F27" s="6">
        <f t="shared" si="0"/>
        <v>4.3860408163265001</v>
      </c>
      <c r="G27" s="11">
        <f t="shared" si="4"/>
        <v>-77.003349</v>
      </c>
      <c r="H27" s="6">
        <f t="shared" si="1"/>
        <v>-72.003349</v>
      </c>
      <c r="J27" s="90">
        <v>3911020408.1633</v>
      </c>
      <c r="K27" s="90">
        <v>-7.6970577000000002</v>
      </c>
      <c r="L27" s="90"/>
      <c r="N27" s="6">
        <f t="shared" si="2"/>
        <v>4.3860408163265001</v>
      </c>
      <c r="O27" s="11">
        <f t="shared" si="5"/>
        <v>-76.306319999999999</v>
      </c>
      <c r="P27" s="6">
        <f t="shared" si="3"/>
        <v>-71.306319999999999</v>
      </c>
    </row>
    <row r="28" spans="2:16" x14ac:dyDescent="0.25">
      <c r="B28" s="90">
        <v>4012132653.0612001</v>
      </c>
      <c r="C28" s="90">
        <v>-7.2290806999999999</v>
      </c>
      <c r="D28" s="90"/>
      <c r="F28" s="6">
        <f t="shared" si="0"/>
        <v>4.4862244897959007</v>
      </c>
      <c r="G28" s="11">
        <f t="shared" si="4"/>
        <v>-77.545685000000006</v>
      </c>
      <c r="H28" s="6">
        <f t="shared" si="1"/>
        <v>-72.545685000000006</v>
      </c>
      <c r="J28" s="90">
        <v>4012132653.0612001</v>
      </c>
      <c r="K28" s="90">
        <v>-7.7877435999999998</v>
      </c>
      <c r="L28" s="90"/>
      <c r="N28" s="6">
        <f t="shared" si="2"/>
        <v>4.4862244897959007</v>
      </c>
      <c r="O28" s="11">
        <f t="shared" si="5"/>
        <v>-76.808762000000002</v>
      </c>
      <c r="P28" s="6">
        <f t="shared" si="3"/>
        <v>-71.808762000000002</v>
      </c>
    </row>
    <row r="29" spans="2:16" x14ac:dyDescent="0.25">
      <c r="B29" s="90">
        <v>4113244897.9591999</v>
      </c>
      <c r="C29" s="90">
        <v>-7.2486119000000002</v>
      </c>
      <c r="D29" s="90"/>
      <c r="F29" s="6">
        <f t="shared" si="0"/>
        <v>4.5864081632652995</v>
      </c>
      <c r="G29" s="11">
        <f t="shared" si="4"/>
        <v>-79.058441000000002</v>
      </c>
      <c r="H29" s="6">
        <f t="shared" si="1"/>
        <v>-74.058441000000002</v>
      </c>
      <c r="J29" s="90">
        <v>4113244897.9591999</v>
      </c>
      <c r="K29" s="90">
        <v>-7.8471226999999999</v>
      </c>
      <c r="L29" s="90"/>
      <c r="N29" s="6">
        <f t="shared" si="2"/>
        <v>4.5864081632652995</v>
      </c>
      <c r="O29" s="11">
        <f t="shared" si="5"/>
        <v>-78.264838999999995</v>
      </c>
      <c r="P29" s="6">
        <f t="shared" si="3"/>
        <v>-73.264838999999995</v>
      </c>
    </row>
    <row r="30" spans="2:16" x14ac:dyDescent="0.25">
      <c r="B30" s="90">
        <v>4214357142.8571</v>
      </c>
      <c r="C30" s="90">
        <v>-7.3142977</v>
      </c>
      <c r="D30" s="90"/>
      <c r="F30" s="6">
        <f t="shared" si="0"/>
        <v>4.6865918367347001</v>
      </c>
      <c r="G30" s="11">
        <f t="shared" si="4"/>
        <v>-78.593215999999998</v>
      </c>
      <c r="H30" s="6">
        <f t="shared" si="1"/>
        <v>-73.593215999999998</v>
      </c>
      <c r="J30" s="90">
        <v>4214357142.8571</v>
      </c>
      <c r="K30" s="90">
        <v>-7.9683169999999999</v>
      </c>
      <c r="L30" s="90"/>
      <c r="N30" s="6">
        <f t="shared" si="2"/>
        <v>4.6865918367347001</v>
      </c>
      <c r="O30" s="11">
        <f t="shared" si="5"/>
        <v>-77.727294999999998</v>
      </c>
      <c r="P30" s="6">
        <f t="shared" si="3"/>
        <v>-72.727294999999998</v>
      </c>
    </row>
    <row r="31" spans="2:16" x14ac:dyDescent="0.25">
      <c r="B31" s="90">
        <v>4315469387.7551003</v>
      </c>
      <c r="C31" s="90">
        <v>-7.2842984</v>
      </c>
      <c r="D31" s="90"/>
      <c r="F31" s="6">
        <f t="shared" si="0"/>
        <v>4.7867755102040999</v>
      </c>
      <c r="G31" s="11">
        <f t="shared" si="4"/>
        <v>-79.274405999999999</v>
      </c>
      <c r="H31" s="6">
        <f t="shared" si="1"/>
        <v>-74.274405999999999</v>
      </c>
      <c r="J31" s="90">
        <v>4315469387.7551003</v>
      </c>
      <c r="K31" s="90">
        <v>-7.9872169</v>
      </c>
      <c r="L31" s="90"/>
      <c r="N31" s="6">
        <f t="shared" si="2"/>
        <v>4.7867755102040999</v>
      </c>
      <c r="O31" s="11">
        <f t="shared" si="5"/>
        <v>-78.288368000000006</v>
      </c>
      <c r="P31" s="6">
        <f t="shared" si="3"/>
        <v>-73.288368000000006</v>
      </c>
    </row>
    <row r="32" spans="2:16" x14ac:dyDescent="0.25">
      <c r="B32" s="90">
        <v>4416581632.6531</v>
      </c>
      <c r="C32" s="90">
        <v>-7.1929808</v>
      </c>
      <c r="D32" s="90"/>
      <c r="F32" s="6">
        <f t="shared" si="0"/>
        <v>4.8869591836735005</v>
      </c>
      <c r="G32" s="11">
        <f t="shared" si="4"/>
        <v>-77.872681</v>
      </c>
      <c r="H32" s="6">
        <f t="shared" si="1"/>
        <v>-72.872681</v>
      </c>
      <c r="J32" s="90">
        <v>4416581632.6531</v>
      </c>
      <c r="K32" s="90">
        <v>-7.9271172999999999</v>
      </c>
      <c r="L32" s="90"/>
      <c r="N32" s="6">
        <f t="shared" si="2"/>
        <v>4.8869591836735005</v>
      </c>
      <c r="O32" s="11">
        <f t="shared" si="5"/>
        <v>-76.770797999999999</v>
      </c>
      <c r="P32" s="6">
        <f t="shared" si="3"/>
        <v>-71.770797999999999</v>
      </c>
    </row>
    <row r="33" spans="2:16" x14ac:dyDescent="0.25">
      <c r="B33" s="90">
        <v>4517693877.5509996</v>
      </c>
      <c r="C33" s="90">
        <v>-7.2215476000000001</v>
      </c>
      <c r="D33" s="90"/>
      <c r="F33" s="6">
        <f t="shared" si="0"/>
        <v>4.9871428571429002</v>
      </c>
      <c r="G33" s="11">
        <f t="shared" si="4"/>
        <v>-78.906272999999999</v>
      </c>
      <c r="H33" s="6">
        <f t="shared" si="1"/>
        <v>-73.906272999999999</v>
      </c>
      <c r="J33" s="90">
        <v>4517693877.5509996</v>
      </c>
      <c r="K33" s="90">
        <v>-7.9952559000000001</v>
      </c>
      <c r="L33" s="90"/>
      <c r="N33" s="6">
        <f t="shared" si="2"/>
        <v>4.9871428571429002</v>
      </c>
      <c r="O33" s="11">
        <f t="shared" si="5"/>
        <v>-77.684464000000006</v>
      </c>
      <c r="P33" s="6">
        <f t="shared" si="3"/>
        <v>-72.684464000000006</v>
      </c>
    </row>
    <row r="34" spans="2:16" x14ac:dyDescent="0.25">
      <c r="B34" s="90">
        <v>4618806122.4490004</v>
      </c>
      <c r="C34" s="90">
        <v>-7.1949987000000002</v>
      </c>
      <c r="D34" s="90"/>
      <c r="F34" s="6">
        <f t="shared" si="0"/>
        <v>5.0873265306121995</v>
      </c>
      <c r="G34" s="11">
        <f t="shared" si="4"/>
        <v>-82.655593999999994</v>
      </c>
      <c r="H34" s="6">
        <f t="shared" si="1"/>
        <v>-77.655593999999994</v>
      </c>
      <c r="J34" s="90">
        <v>4618806122.4490004</v>
      </c>
      <c r="K34" s="90">
        <v>-8.0679578999999997</v>
      </c>
      <c r="L34" s="90"/>
      <c r="N34" s="6">
        <f t="shared" si="2"/>
        <v>5.0873265306121995</v>
      </c>
      <c r="O34" s="11">
        <f t="shared" si="5"/>
        <v>-81.356528999999995</v>
      </c>
      <c r="P34" s="6">
        <f t="shared" si="3"/>
        <v>-76.356528999999995</v>
      </c>
    </row>
    <row r="35" spans="2:16" x14ac:dyDescent="0.25">
      <c r="B35" s="90">
        <v>4719918367.3469</v>
      </c>
      <c r="C35" s="90">
        <v>-7.1657658</v>
      </c>
      <c r="D35" s="90"/>
      <c r="F35" s="6">
        <f t="shared" si="0"/>
        <v>5.1875102040816001</v>
      </c>
      <c r="G35" s="11">
        <f t="shared" si="4"/>
        <v>-84.294678000000005</v>
      </c>
      <c r="H35" s="6">
        <f t="shared" si="1"/>
        <v>-79.294678000000005</v>
      </c>
      <c r="J35" s="90">
        <v>4719918367.3469</v>
      </c>
      <c r="K35" s="90">
        <v>-8.1168517999999992</v>
      </c>
      <c r="L35" s="90"/>
      <c r="N35" s="6">
        <f t="shared" si="2"/>
        <v>5.1875102040816001</v>
      </c>
      <c r="O35" s="11">
        <f t="shared" si="5"/>
        <v>-82.915581000000003</v>
      </c>
      <c r="P35" s="6">
        <f t="shared" si="3"/>
        <v>-77.915581000000003</v>
      </c>
    </row>
    <row r="36" spans="2:16" x14ac:dyDescent="0.25">
      <c r="B36" s="90">
        <v>4821030612.2448997</v>
      </c>
      <c r="C36" s="90">
        <v>-7.1792826999999999</v>
      </c>
      <c r="D36" s="90"/>
      <c r="F36" s="6">
        <f t="shared" si="0"/>
        <v>5.2876938775509998</v>
      </c>
      <c r="G36" s="11">
        <f t="shared" si="4"/>
        <v>-82.624572999999998</v>
      </c>
      <c r="H36" s="6">
        <f t="shared" si="1"/>
        <v>-77.624572999999998</v>
      </c>
      <c r="J36" s="90">
        <v>4821030612.2448997</v>
      </c>
      <c r="K36" s="90">
        <v>-8.3133373000000006</v>
      </c>
      <c r="L36" s="90"/>
      <c r="N36" s="6">
        <f t="shared" si="2"/>
        <v>5.2876938775509998</v>
      </c>
      <c r="O36" s="11">
        <f t="shared" si="5"/>
        <v>-81.128844999999998</v>
      </c>
      <c r="P36" s="6">
        <f t="shared" si="3"/>
        <v>-76.128844999999998</v>
      </c>
    </row>
    <row r="37" spans="2:16" x14ac:dyDescent="0.25">
      <c r="B37" s="90">
        <v>4922142857.1429005</v>
      </c>
      <c r="C37" s="90">
        <v>-7.2008809999999999</v>
      </c>
      <c r="D37" s="90"/>
      <c r="F37" s="6">
        <f t="shared" ref="F37:F68" si="6">B145/1000000000</f>
        <v>5.3878775510204004</v>
      </c>
      <c r="G37" s="11">
        <f t="shared" si="4"/>
        <v>-75.688598999999996</v>
      </c>
      <c r="H37" s="6">
        <f t="shared" ref="H37:H68" si="7">D145</f>
        <v>-70.688598999999996</v>
      </c>
      <c r="J37" s="90">
        <v>4922142857.1429005</v>
      </c>
      <c r="K37" s="90">
        <v>-8.4213942999999993</v>
      </c>
      <c r="L37" s="90"/>
      <c r="N37" s="6">
        <f t="shared" ref="N37:N68" si="8">J145/1000000000</f>
        <v>5.3878775510204004</v>
      </c>
      <c r="O37" s="11">
        <f t="shared" si="5"/>
        <v>-74.086365000000001</v>
      </c>
      <c r="P37" s="6">
        <f t="shared" ref="P37:P68" si="9">L145</f>
        <v>-69.086365000000001</v>
      </c>
    </row>
    <row r="38" spans="2:16" x14ac:dyDescent="0.25">
      <c r="B38" s="90">
        <v>5023255102.0408001</v>
      </c>
      <c r="C38" s="90">
        <v>-7.2923106999999998</v>
      </c>
      <c r="D38" s="90"/>
      <c r="F38" s="6">
        <f t="shared" si="6"/>
        <v>5.4880612244898002</v>
      </c>
      <c r="G38" s="11">
        <f t="shared" si="4"/>
        <v>-72.006934999999999</v>
      </c>
      <c r="H38" s="6">
        <f t="shared" si="7"/>
        <v>-67.006934999999999</v>
      </c>
      <c r="J38" s="90">
        <v>5023255102.0408001</v>
      </c>
      <c r="K38" s="90">
        <v>-8.6031732999999999</v>
      </c>
      <c r="L38" s="90"/>
      <c r="N38" s="6">
        <f t="shared" si="8"/>
        <v>5.4880612244898002</v>
      </c>
      <c r="O38" s="11">
        <f t="shared" si="5"/>
        <v>-70.364463999999998</v>
      </c>
      <c r="P38" s="6">
        <f t="shared" si="9"/>
        <v>-65.364463999999998</v>
      </c>
    </row>
    <row r="39" spans="2:16" x14ac:dyDescent="0.25">
      <c r="B39" s="90">
        <v>5124367346.9387999</v>
      </c>
      <c r="C39" s="90">
        <v>-7.4029961000000002</v>
      </c>
      <c r="D39" s="90"/>
      <c r="F39" s="6">
        <f t="shared" si="6"/>
        <v>5.5882448979591999</v>
      </c>
      <c r="G39" s="11">
        <f t="shared" si="4"/>
        <v>-70.166702000000001</v>
      </c>
      <c r="H39" s="6">
        <f t="shared" si="7"/>
        <v>-65.166702000000001</v>
      </c>
      <c r="J39" s="90">
        <v>5124367346.9387999</v>
      </c>
      <c r="K39" s="90">
        <v>-8.7688006999999999</v>
      </c>
      <c r="L39" s="90"/>
      <c r="N39" s="6">
        <f t="shared" si="8"/>
        <v>5.5882448979591999</v>
      </c>
      <c r="O39" s="11">
        <f t="shared" si="5"/>
        <v>-68.612762000000004</v>
      </c>
      <c r="P39" s="6">
        <f t="shared" si="9"/>
        <v>-63.612761999999996</v>
      </c>
    </row>
    <row r="40" spans="2:16" x14ac:dyDescent="0.25">
      <c r="B40" s="90">
        <v>5225479591.8367004</v>
      </c>
      <c r="C40" s="90">
        <v>-7.2687039000000002</v>
      </c>
      <c r="D40" s="90"/>
      <c r="F40" s="6">
        <f t="shared" si="6"/>
        <v>5.6884285714286005</v>
      </c>
      <c r="G40" s="11">
        <f t="shared" si="4"/>
        <v>-71.212204</v>
      </c>
      <c r="H40" s="6">
        <f t="shared" si="7"/>
        <v>-66.212204</v>
      </c>
      <c r="J40" s="90">
        <v>5225479591.8367004</v>
      </c>
      <c r="K40" s="90">
        <v>-8.7293348000000002</v>
      </c>
      <c r="L40" s="90"/>
      <c r="N40" s="6">
        <f t="shared" si="8"/>
        <v>5.6884285714286005</v>
      </c>
      <c r="O40" s="11">
        <f t="shared" si="5"/>
        <v>-69.783493000000007</v>
      </c>
      <c r="P40" s="6">
        <f t="shared" si="9"/>
        <v>-64.783493000000007</v>
      </c>
    </row>
    <row r="41" spans="2:16" x14ac:dyDescent="0.25">
      <c r="B41" s="90">
        <v>5326591836.7347002</v>
      </c>
      <c r="C41" s="90">
        <v>-7.1152949000000003</v>
      </c>
      <c r="D41" s="90"/>
      <c r="F41" s="6">
        <f t="shared" si="6"/>
        <v>5.7886122448980002</v>
      </c>
      <c r="G41" s="11">
        <f t="shared" si="4"/>
        <v>-72.596908999999997</v>
      </c>
      <c r="H41" s="6">
        <f t="shared" si="7"/>
        <v>-67.596908999999997</v>
      </c>
      <c r="J41" s="90">
        <v>5326591836.7347002</v>
      </c>
      <c r="K41" s="90">
        <v>-8.7760514999999995</v>
      </c>
      <c r="L41" s="90"/>
      <c r="N41" s="6">
        <f t="shared" si="8"/>
        <v>5.7886122448980002</v>
      </c>
      <c r="O41" s="11">
        <f t="shared" si="5"/>
        <v>-71.250725000000003</v>
      </c>
      <c r="P41" s="6">
        <f t="shared" si="9"/>
        <v>-66.250725000000003</v>
      </c>
    </row>
    <row r="42" spans="2:16" x14ac:dyDescent="0.25">
      <c r="B42" s="90">
        <v>5427704081.6327</v>
      </c>
      <c r="C42" s="90">
        <v>-7.1723504</v>
      </c>
      <c r="D42" s="90"/>
      <c r="F42" s="6">
        <f t="shared" si="6"/>
        <v>5.8887959183673004</v>
      </c>
      <c r="G42" s="11">
        <f t="shared" si="4"/>
        <v>-72.986626000000001</v>
      </c>
      <c r="H42" s="6">
        <f t="shared" si="7"/>
        <v>-67.986626000000001</v>
      </c>
      <c r="J42" s="90">
        <v>5427704081.6327</v>
      </c>
      <c r="K42" s="90">
        <v>-8.8576469000000007</v>
      </c>
      <c r="L42" s="90"/>
      <c r="N42" s="6">
        <f t="shared" si="8"/>
        <v>5.8887959183673004</v>
      </c>
      <c r="O42" s="11">
        <f t="shared" si="5"/>
        <v>-71.617714000000007</v>
      </c>
      <c r="P42" s="6">
        <f t="shared" si="9"/>
        <v>-66.617714000000007</v>
      </c>
    </row>
    <row r="43" spans="2:16" x14ac:dyDescent="0.25">
      <c r="B43" s="90">
        <v>5528816326.5305996</v>
      </c>
      <c r="C43" s="90">
        <v>-7.4197902999999998</v>
      </c>
      <c r="D43" s="90"/>
      <c r="F43" s="6">
        <f t="shared" si="6"/>
        <v>5.9889795918367001</v>
      </c>
      <c r="G43" s="11">
        <f t="shared" si="4"/>
        <v>-72.170463999999996</v>
      </c>
      <c r="H43" s="6">
        <f t="shared" si="7"/>
        <v>-67.170463999999996</v>
      </c>
      <c r="J43" s="90">
        <v>5528816326.5305996</v>
      </c>
      <c r="K43" s="90">
        <v>-9.0011387000000003</v>
      </c>
      <c r="L43" s="90"/>
      <c r="N43" s="6">
        <f t="shared" si="8"/>
        <v>5.9889795918367001</v>
      </c>
      <c r="O43" s="11">
        <f t="shared" si="5"/>
        <v>-70.715034000000003</v>
      </c>
      <c r="P43" s="6">
        <f t="shared" si="9"/>
        <v>-65.715034000000003</v>
      </c>
    </row>
    <row r="44" spans="2:16" x14ac:dyDescent="0.25">
      <c r="B44" s="90">
        <v>5629928571.4286003</v>
      </c>
      <c r="C44" s="90">
        <v>-7.5972672000000001</v>
      </c>
      <c r="D44" s="90"/>
      <c r="F44" s="6">
        <f t="shared" si="6"/>
        <v>6.0891632653060999</v>
      </c>
      <c r="G44" s="11">
        <f t="shared" si="4"/>
        <v>-70.957642000000007</v>
      </c>
      <c r="H44" s="6">
        <f t="shared" si="7"/>
        <v>-65.957642000000007</v>
      </c>
      <c r="J44" s="90">
        <v>5629928571.4286003</v>
      </c>
      <c r="K44" s="90">
        <v>-8.9924497999999993</v>
      </c>
      <c r="L44" s="90"/>
      <c r="N44" s="6">
        <f t="shared" si="8"/>
        <v>6.0891632653060999</v>
      </c>
      <c r="O44" s="11">
        <f t="shared" si="5"/>
        <v>-69.465225000000004</v>
      </c>
      <c r="P44" s="6">
        <f t="shared" si="9"/>
        <v>-64.465225000000004</v>
      </c>
    </row>
    <row r="45" spans="2:16" x14ac:dyDescent="0.25">
      <c r="B45" s="90">
        <v>5731040816.3264999</v>
      </c>
      <c r="C45" s="90">
        <v>-7.6814612999999996</v>
      </c>
      <c r="D45" s="90"/>
      <c r="F45" s="6">
        <f t="shared" si="6"/>
        <v>6.1893469387755005</v>
      </c>
      <c r="G45" s="11">
        <f t="shared" si="4"/>
        <v>-70.995613000000006</v>
      </c>
      <c r="H45" s="6">
        <f t="shared" si="7"/>
        <v>-65.995613000000006</v>
      </c>
      <c r="J45" s="90">
        <v>5731040816.3264999</v>
      </c>
      <c r="K45" s="90">
        <v>-8.991066</v>
      </c>
      <c r="L45" s="90"/>
      <c r="N45" s="6">
        <f t="shared" si="8"/>
        <v>6.1893469387755005</v>
      </c>
      <c r="O45" s="11">
        <f t="shared" si="5"/>
        <v>-69.551788000000002</v>
      </c>
      <c r="P45" s="6">
        <f t="shared" si="9"/>
        <v>-64.551788000000002</v>
      </c>
    </row>
    <row r="46" spans="2:16" x14ac:dyDescent="0.25">
      <c r="B46" s="90">
        <v>5832153061.2244997</v>
      </c>
      <c r="C46" s="90">
        <v>-7.664288</v>
      </c>
      <c r="D46" s="90"/>
      <c r="F46" s="6">
        <f t="shared" si="6"/>
        <v>6.2895306122449002</v>
      </c>
      <c r="G46" s="11">
        <f t="shared" si="4"/>
        <v>-70.849807999999996</v>
      </c>
      <c r="H46" s="6">
        <f t="shared" si="7"/>
        <v>-65.849807999999996</v>
      </c>
      <c r="J46" s="90">
        <v>5832153061.2244997</v>
      </c>
      <c r="K46" s="90">
        <v>-8.9980507000000003</v>
      </c>
      <c r="L46" s="90"/>
      <c r="N46" s="6">
        <f t="shared" si="8"/>
        <v>6.2895306122449002</v>
      </c>
      <c r="O46" s="11">
        <f t="shared" si="5"/>
        <v>-69.538475000000005</v>
      </c>
      <c r="P46" s="6">
        <f t="shared" si="9"/>
        <v>-64.538475000000005</v>
      </c>
    </row>
    <row r="47" spans="2:16" x14ac:dyDescent="0.25">
      <c r="B47" s="90">
        <v>5933265306.1224003</v>
      </c>
      <c r="C47" s="90">
        <v>-7.6382484000000002</v>
      </c>
      <c r="D47" s="90"/>
      <c r="F47" s="6">
        <f t="shared" si="6"/>
        <v>6.3897142857142999</v>
      </c>
      <c r="G47" s="11">
        <f t="shared" si="4"/>
        <v>-71.092949000000004</v>
      </c>
      <c r="H47" s="6">
        <f t="shared" si="7"/>
        <v>-66.092949000000004</v>
      </c>
      <c r="J47" s="90">
        <v>5933265306.1224003</v>
      </c>
      <c r="K47" s="90">
        <v>-9.1016139999999996</v>
      </c>
      <c r="L47" s="90"/>
      <c r="N47" s="6">
        <f t="shared" si="8"/>
        <v>6.3897142857142999</v>
      </c>
      <c r="O47" s="11">
        <f t="shared" si="5"/>
        <v>-69.854675</v>
      </c>
      <c r="P47" s="6">
        <f t="shared" si="9"/>
        <v>-64.854675</v>
      </c>
    </row>
    <row r="48" spans="2:16" x14ac:dyDescent="0.25">
      <c r="B48" s="90">
        <v>6034377551.0204</v>
      </c>
      <c r="C48" s="90">
        <v>-7.6508880000000001</v>
      </c>
      <c r="D48" s="90"/>
      <c r="F48" s="6">
        <f t="shared" si="6"/>
        <v>6.4898979591836996</v>
      </c>
      <c r="G48" s="11">
        <f t="shared" si="4"/>
        <v>-70.564835000000002</v>
      </c>
      <c r="H48" s="6">
        <f t="shared" si="7"/>
        <v>-65.564835000000002</v>
      </c>
      <c r="J48" s="90">
        <v>6034377551.0204</v>
      </c>
      <c r="K48" s="90">
        <v>-9.2200403000000009</v>
      </c>
      <c r="L48" s="90"/>
      <c r="N48" s="6">
        <f t="shared" si="8"/>
        <v>6.4898979591836996</v>
      </c>
      <c r="O48" s="11">
        <f t="shared" si="5"/>
        <v>-69.310890000000001</v>
      </c>
      <c r="P48" s="6">
        <f t="shared" si="9"/>
        <v>-64.310890000000001</v>
      </c>
    </row>
    <row r="49" spans="2:16" x14ac:dyDescent="0.25">
      <c r="B49" s="90">
        <v>6135489795.9183998</v>
      </c>
      <c r="C49" s="90">
        <v>-7.7954344999999998</v>
      </c>
      <c r="D49" s="90"/>
      <c r="F49" s="6">
        <f t="shared" si="6"/>
        <v>6.5900816326531002</v>
      </c>
      <c r="G49" s="11">
        <f t="shared" si="4"/>
        <v>-70.002044999999995</v>
      </c>
      <c r="H49" s="6">
        <f t="shared" si="7"/>
        <v>-65.002044999999995</v>
      </c>
      <c r="J49" s="90">
        <v>6135489795.9183998</v>
      </c>
      <c r="K49" s="90">
        <v>-9.2401505000000004</v>
      </c>
      <c r="L49" s="90"/>
      <c r="N49" s="6">
        <f t="shared" si="8"/>
        <v>6.5900816326531002</v>
      </c>
      <c r="O49" s="11">
        <f t="shared" si="5"/>
        <v>-68.681561000000002</v>
      </c>
      <c r="P49" s="6">
        <f t="shared" si="9"/>
        <v>-63.681561000000002</v>
      </c>
    </row>
    <row r="50" spans="2:16" x14ac:dyDescent="0.25">
      <c r="B50" s="90">
        <v>6236602040.8163004</v>
      </c>
      <c r="C50" s="90">
        <v>-7.8832082999999997</v>
      </c>
      <c r="D50" s="90"/>
      <c r="F50" s="6">
        <f t="shared" si="6"/>
        <v>6.6902653061224004</v>
      </c>
      <c r="G50" s="11">
        <f t="shared" si="4"/>
        <v>-69.723136999999994</v>
      </c>
      <c r="H50" s="6">
        <f t="shared" si="7"/>
        <v>-64.723136999999994</v>
      </c>
      <c r="J50" s="90">
        <v>6236602040.8163004</v>
      </c>
      <c r="K50" s="90">
        <v>-9.2008171000000001</v>
      </c>
      <c r="L50" s="90"/>
      <c r="N50" s="6">
        <f t="shared" si="8"/>
        <v>6.6902653061224004</v>
      </c>
      <c r="O50" s="11">
        <f t="shared" si="5"/>
        <v>-68.379661999999996</v>
      </c>
      <c r="P50" s="6">
        <f t="shared" si="9"/>
        <v>-63.379662000000003</v>
      </c>
    </row>
    <row r="51" spans="2:16" x14ac:dyDescent="0.25">
      <c r="B51" s="90">
        <v>6337714285.7143002</v>
      </c>
      <c r="C51" s="90">
        <v>-7.9608230999999998</v>
      </c>
      <c r="D51" s="90"/>
      <c r="F51" s="6">
        <f t="shared" si="6"/>
        <v>6.7904489795918002</v>
      </c>
      <c r="G51" s="11">
        <f t="shared" si="4"/>
        <v>-70.101912999999996</v>
      </c>
      <c r="H51" s="6">
        <f t="shared" si="7"/>
        <v>-65.101912999999996</v>
      </c>
      <c r="J51" s="90">
        <v>6337714285.7143002</v>
      </c>
      <c r="K51" s="90">
        <v>-9.1324816000000002</v>
      </c>
      <c r="L51" s="90"/>
      <c r="N51" s="6">
        <f t="shared" si="8"/>
        <v>6.7904489795918002</v>
      </c>
      <c r="O51" s="11">
        <f t="shared" si="5"/>
        <v>-68.820697999999993</v>
      </c>
      <c r="P51" s="6">
        <f t="shared" si="9"/>
        <v>-63.820698</v>
      </c>
    </row>
    <row r="52" spans="2:16" x14ac:dyDescent="0.25">
      <c r="B52" s="90">
        <v>6438826530.6121998</v>
      </c>
      <c r="C52" s="90">
        <v>-7.8570671000000001</v>
      </c>
      <c r="D52" s="90"/>
      <c r="F52" s="6">
        <f t="shared" si="6"/>
        <v>6.8906326530611999</v>
      </c>
      <c r="G52" s="11">
        <f t="shared" si="4"/>
        <v>-72.560410000000005</v>
      </c>
      <c r="H52" s="6">
        <f t="shared" si="7"/>
        <v>-67.560410000000005</v>
      </c>
      <c r="J52" s="90">
        <v>6438826530.6121998</v>
      </c>
      <c r="K52" s="90">
        <v>-9.0826302000000005</v>
      </c>
      <c r="L52" s="90"/>
      <c r="N52" s="6">
        <f t="shared" si="8"/>
        <v>6.8906326530611999</v>
      </c>
      <c r="O52" s="11">
        <f t="shared" si="5"/>
        <v>-71.343986999999998</v>
      </c>
      <c r="P52" s="6">
        <f t="shared" si="9"/>
        <v>-66.343986999999998</v>
      </c>
    </row>
    <row r="53" spans="2:16" x14ac:dyDescent="0.25">
      <c r="B53" s="90">
        <v>6539938775.5101995</v>
      </c>
      <c r="C53" s="90">
        <v>-7.6925993000000004</v>
      </c>
      <c r="D53" s="90"/>
      <c r="F53" s="6">
        <f t="shared" si="6"/>
        <v>6.9908163265305996</v>
      </c>
      <c r="G53" s="11">
        <f t="shared" si="4"/>
        <v>-76.419730999999999</v>
      </c>
      <c r="H53" s="6">
        <f t="shared" si="7"/>
        <v>-71.419730999999999</v>
      </c>
      <c r="J53" s="90">
        <v>6539938775.5101995</v>
      </c>
      <c r="K53" s="90">
        <v>-9.0572175999999995</v>
      </c>
      <c r="L53" s="90"/>
      <c r="N53" s="6">
        <f t="shared" si="8"/>
        <v>6.9908163265305996</v>
      </c>
      <c r="O53" s="11">
        <f t="shared" si="5"/>
        <v>-75.218231000000003</v>
      </c>
      <c r="P53" s="6">
        <f t="shared" si="9"/>
        <v>-70.218231000000003</v>
      </c>
    </row>
    <row r="54" spans="2:16" x14ac:dyDescent="0.25">
      <c r="B54" s="90">
        <v>6641051020.4082003</v>
      </c>
      <c r="C54" s="90">
        <v>-7.8150253000000003</v>
      </c>
      <c r="D54" s="90"/>
      <c r="F54" s="6">
        <f t="shared" si="6"/>
        <v>7.0910000000000002</v>
      </c>
      <c r="G54" s="11">
        <f t="shared" si="4"/>
        <v>-79.519203000000005</v>
      </c>
      <c r="H54" s="6">
        <f t="shared" si="7"/>
        <v>-74.519203000000005</v>
      </c>
      <c r="J54" s="90">
        <v>6641051020.4082003</v>
      </c>
      <c r="K54" s="90">
        <v>-9.1862974000000008</v>
      </c>
      <c r="L54" s="90"/>
      <c r="N54" s="6">
        <f t="shared" si="8"/>
        <v>7.0910000000000002</v>
      </c>
      <c r="O54" s="11">
        <f t="shared" si="5"/>
        <v>-78.256523000000001</v>
      </c>
      <c r="P54" s="6">
        <f t="shared" si="9"/>
        <v>-73.256523000000001</v>
      </c>
    </row>
    <row r="55" spans="2:16" x14ac:dyDescent="0.25">
      <c r="B55" s="90">
        <v>6742163265.3060999</v>
      </c>
      <c r="C55" s="90">
        <v>-8.0016356000000002</v>
      </c>
      <c r="D55" s="90"/>
      <c r="F55" s="6">
        <f t="shared" si="6"/>
        <v>7.1911836734694008</v>
      </c>
      <c r="G55" s="11">
        <f t="shared" si="4"/>
        <v>-80.730193999999997</v>
      </c>
      <c r="H55" s="6">
        <f t="shared" si="7"/>
        <v>-75.730193999999997</v>
      </c>
      <c r="J55" s="90">
        <v>6742163265.3060999</v>
      </c>
      <c r="K55" s="90">
        <v>-9.2961817</v>
      </c>
      <c r="L55" s="90"/>
      <c r="N55" s="6">
        <f t="shared" si="8"/>
        <v>7.1911836734694008</v>
      </c>
      <c r="O55" s="11">
        <f t="shared" si="5"/>
        <v>-79.395645000000002</v>
      </c>
      <c r="P55" s="6">
        <f t="shared" si="9"/>
        <v>-74.395645000000002</v>
      </c>
    </row>
    <row r="56" spans="2:16" x14ac:dyDescent="0.25">
      <c r="B56" s="90">
        <v>6843275510.2040997</v>
      </c>
      <c r="C56" s="90">
        <v>-8.1586952000000004</v>
      </c>
      <c r="D56" s="90"/>
      <c r="F56" s="6">
        <f t="shared" si="6"/>
        <v>7.2913673469387996</v>
      </c>
      <c r="G56" s="11">
        <f t="shared" si="4"/>
        <v>-80.535240000000002</v>
      </c>
      <c r="H56" s="6">
        <f t="shared" si="7"/>
        <v>-75.535240000000002</v>
      </c>
      <c r="J56" s="90">
        <v>6843275510.2040997</v>
      </c>
      <c r="K56" s="90">
        <v>-9.3365431000000001</v>
      </c>
      <c r="L56" s="90"/>
      <c r="N56" s="6">
        <f t="shared" si="8"/>
        <v>7.2913673469387996</v>
      </c>
      <c r="O56" s="11">
        <f t="shared" si="5"/>
        <v>-79.165854999999993</v>
      </c>
      <c r="P56" s="6">
        <f t="shared" si="9"/>
        <v>-74.165854999999993</v>
      </c>
    </row>
    <row r="57" spans="2:16" x14ac:dyDescent="0.25">
      <c r="B57" s="90">
        <v>6944387755.1020002</v>
      </c>
      <c r="C57" s="90">
        <v>-8.0876512999999992</v>
      </c>
      <c r="D57" s="90"/>
      <c r="F57" s="6">
        <f t="shared" si="6"/>
        <v>7.3915510204082002</v>
      </c>
      <c r="G57" s="11">
        <f t="shared" si="4"/>
        <v>-79.346930999999998</v>
      </c>
      <c r="H57" s="6">
        <f t="shared" si="7"/>
        <v>-74.346930999999998</v>
      </c>
      <c r="J57" s="90">
        <v>6944387755.1020002</v>
      </c>
      <c r="K57" s="90">
        <v>-9.2645272999999992</v>
      </c>
      <c r="L57" s="90"/>
      <c r="N57" s="6">
        <f t="shared" si="8"/>
        <v>7.3915510204082002</v>
      </c>
      <c r="O57" s="11">
        <f t="shared" si="5"/>
        <v>-77.966674999999995</v>
      </c>
      <c r="P57" s="6">
        <f t="shared" si="9"/>
        <v>-72.966674999999995</v>
      </c>
    </row>
    <row r="58" spans="2:16" x14ac:dyDescent="0.25">
      <c r="B58" s="90">
        <v>7045500000</v>
      </c>
      <c r="C58" s="90">
        <v>-8.0836763000000005</v>
      </c>
      <c r="D58" s="90"/>
      <c r="F58" s="6">
        <f t="shared" si="6"/>
        <v>7.4917346938775999</v>
      </c>
      <c r="G58" s="11">
        <f t="shared" si="4"/>
        <v>-76.136581000000007</v>
      </c>
      <c r="H58" s="6">
        <f t="shared" si="7"/>
        <v>-71.136581000000007</v>
      </c>
      <c r="J58" s="90">
        <v>7045500000</v>
      </c>
      <c r="K58" s="90">
        <v>-9.3334618000000003</v>
      </c>
      <c r="L58" s="90"/>
      <c r="N58" s="6">
        <f t="shared" si="8"/>
        <v>7.4917346938775999</v>
      </c>
      <c r="O58" s="11">
        <f t="shared" si="5"/>
        <v>-74.770325</v>
      </c>
      <c r="P58" s="6">
        <f t="shared" si="9"/>
        <v>-69.770325</v>
      </c>
    </row>
    <row r="59" spans="2:16" x14ac:dyDescent="0.25">
      <c r="B59" s="90">
        <v>7146612244.8979998</v>
      </c>
      <c r="C59" s="90">
        <v>-8.1008519999999997</v>
      </c>
      <c r="D59" s="90"/>
      <c r="F59" s="6">
        <f t="shared" si="6"/>
        <v>7.5919183673469002</v>
      </c>
      <c r="G59" s="11">
        <f t="shared" si="4"/>
        <v>-72.389420000000001</v>
      </c>
      <c r="H59" s="6">
        <f t="shared" si="7"/>
        <v>-67.389420000000001</v>
      </c>
      <c r="J59" s="90">
        <v>7146612244.8979998</v>
      </c>
      <c r="K59" s="90">
        <v>-9.4622268999999992</v>
      </c>
      <c r="L59" s="90"/>
      <c r="N59" s="6">
        <f t="shared" si="8"/>
        <v>7.5919183673469002</v>
      </c>
      <c r="O59" s="11">
        <f t="shared" si="5"/>
        <v>-70.968604999999997</v>
      </c>
      <c r="P59" s="6">
        <f t="shared" si="9"/>
        <v>-65.968604999999997</v>
      </c>
    </row>
    <row r="60" spans="2:16" x14ac:dyDescent="0.25">
      <c r="B60" s="90">
        <v>7247724489.7959003</v>
      </c>
      <c r="C60" s="90">
        <v>-8.1397475999999997</v>
      </c>
      <c r="D60" s="90"/>
      <c r="F60" s="6">
        <f t="shared" si="6"/>
        <v>7.6921020408163008</v>
      </c>
      <c r="G60" s="11">
        <f t="shared" si="4"/>
        <v>-69.729270999999997</v>
      </c>
      <c r="H60" s="6">
        <f t="shared" si="7"/>
        <v>-64.729270999999997</v>
      </c>
      <c r="J60" s="90">
        <v>7247724489.7959003</v>
      </c>
      <c r="K60" s="90">
        <v>-9.5322285000000004</v>
      </c>
      <c r="L60" s="90"/>
      <c r="N60" s="6">
        <f t="shared" si="8"/>
        <v>7.6921020408163008</v>
      </c>
      <c r="O60" s="11">
        <f t="shared" si="5"/>
        <v>-68.247855999999999</v>
      </c>
      <c r="P60" s="6">
        <f t="shared" si="9"/>
        <v>-63.247855999999999</v>
      </c>
    </row>
    <row r="61" spans="2:16" x14ac:dyDescent="0.25">
      <c r="B61" s="90">
        <v>7348836734.6939001</v>
      </c>
      <c r="C61" s="90">
        <v>-8.2669134</v>
      </c>
      <c r="D61" s="90"/>
      <c r="F61" s="6">
        <f t="shared" si="6"/>
        <v>7.7922857142856996</v>
      </c>
      <c r="G61" s="11">
        <f t="shared" si="4"/>
        <v>-68.927914000000001</v>
      </c>
      <c r="H61" s="6">
        <f t="shared" si="7"/>
        <v>-63.927914000000001</v>
      </c>
      <c r="J61" s="90">
        <v>7348836734.6939001</v>
      </c>
      <c r="K61" s="90">
        <v>-9.6212167999999991</v>
      </c>
      <c r="L61" s="90"/>
      <c r="N61" s="6">
        <f t="shared" si="8"/>
        <v>7.7922857142856996</v>
      </c>
      <c r="O61" s="11">
        <f t="shared" si="5"/>
        <v>-67.370871999999991</v>
      </c>
      <c r="P61" s="6">
        <f t="shared" si="9"/>
        <v>-62.370871999999999</v>
      </c>
    </row>
    <row r="62" spans="2:16" x14ac:dyDescent="0.25">
      <c r="B62" s="90">
        <v>7449948979.5917997</v>
      </c>
      <c r="C62" s="90">
        <v>-8.2515526000000001</v>
      </c>
      <c r="D62" s="90"/>
      <c r="F62" s="6">
        <f t="shared" si="6"/>
        <v>7.8924693877551002</v>
      </c>
      <c r="G62" s="11">
        <f t="shared" si="4"/>
        <v>-67.908851999999996</v>
      </c>
      <c r="H62" s="6">
        <f t="shared" si="7"/>
        <v>-62.908852000000003</v>
      </c>
      <c r="J62" s="90">
        <v>7449948979.5917997</v>
      </c>
      <c r="K62" s="90">
        <v>-9.6455269000000001</v>
      </c>
      <c r="L62" s="90"/>
      <c r="N62" s="6">
        <f t="shared" si="8"/>
        <v>7.8924693877551002</v>
      </c>
      <c r="O62" s="11">
        <f t="shared" si="5"/>
        <v>-66.337276000000003</v>
      </c>
      <c r="P62" s="6">
        <f t="shared" si="9"/>
        <v>-61.337276000000003</v>
      </c>
    </row>
    <row r="63" spans="2:16" x14ac:dyDescent="0.25">
      <c r="B63" s="90">
        <v>7551061224.4898005</v>
      </c>
      <c r="C63" s="90">
        <v>-8.2377929999999999</v>
      </c>
      <c r="D63" s="90"/>
      <c r="F63" s="6">
        <f t="shared" si="6"/>
        <v>7.9926530612244999</v>
      </c>
      <c r="G63" s="11">
        <f t="shared" si="4"/>
        <v>-67.563811999999999</v>
      </c>
      <c r="H63" s="6">
        <f t="shared" si="7"/>
        <v>-62.563811999999999</v>
      </c>
      <c r="J63" s="90">
        <v>7551061224.4898005</v>
      </c>
      <c r="K63" s="90">
        <v>-9.5882854000000002</v>
      </c>
      <c r="L63" s="90"/>
      <c r="N63" s="6">
        <f t="shared" si="8"/>
        <v>7.9926530612244999</v>
      </c>
      <c r="O63" s="11">
        <f t="shared" si="5"/>
        <v>-65.985900999999998</v>
      </c>
      <c r="P63" s="6">
        <f t="shared" si="9"/>
        <v>-60.985900999999998</v>
      </c>
    </row>
    <row r="64" spans="2:16" x14ac:dyDescent="0.25">
      <c r="B64" s="90">
        <v>7652173469.3878002</v>
      </c>
      <c r="C64" s="90">
        <v>-8.1022444</v>
      </c>
      <c r="D64" s="90"/>
      <c r="F64" s="6">
        <f t="shared" si="6"/>
        <v>8.0928367346939005</v>
      </c>
      <c r="G64" s="11">
        <f t="shared" si="4"/>
        <v>-67.936690999999996</v>
      </c>
      <c r="H64" s="6">
        <f t="shared" si="7"/>
        <v>-62.936691000000003</v>
      </c>
      <c r="J64" s="90">
        <v>7652173469.3878002</v>
      </c>
      <c r="K64" s="90">
        <v>-9.6202258999999994</v>
      </c>
      <c r="L64" s="90"/>
      <c r="N64" s="6">
        <f t="shared" si="8"/>
        <v>8.0928367346939005</v>
      </c>
      <c r="O64" s="11">
        <f t="shared" si="5"/>
        <v>-66.324055000000001</v>
      </c>
      <c r="P64" s="6">
        <f t="shared" si="9"/>
        <v>-61.324055000000001</v>
      </c>
    </row>
    <row r="65" spans="2:16" x14ac:dyDescent="0.25">
      <c r="B65" s="90">
        <v>7753285714.2856998</v>
      </c>
      <c r="C65" s="90">
        <v>-8.1230592999999995</v>
      </c>
      <c r="D65" s="90"/>
      <c r="F65" s="6">
        <f t="shared" si="6"/>
        <v>8.1930204081632994</v>
      </c>
      <c r="G65" s="11">
        <f t="shared" si="4"/>
        <v>-68.754230000000007</v>
      </c>
      <c r="H65" s="6">
        <f t="shared" si="7"/>
        <v>-63.75423</v>
      </c>
      <c r="J65" s="90">
        <v>7753285714.2856998</v>
      </c>
      <c r="K65" s="90">
        <v>-9.6988334999999992</v>
      </c>
      <c r="L65" s="90"/>
      <c r="N65" s="6">
        <f t="shared" si="8"/>
        <v>8.1930204081632994</v>
      </c>
      <c r="O65" s="11">
        <f t="shared" si="5"/>
        <v>-67.08456799999999</v>
      </c>
      <c r="P65" s="6">
        <f t="shared" si="9"/>
        <v>-62.084567999999997</v>
      </c>
    </row>
    <row r="66" spans="2:16" x14ac:dyDescent="0.25">
      <c r="B66" s="90">
        <v>7854397959.1836996</v>
      </c>
      <c r="C66" s="90">
        <v>-8.1922245</v>
      </c>
      <c r="D66" s="90"/>
      <c r="F66" s="6">
        <f t="shared" si="6"/>
        <v>8.2932040816327</v>
      </c>
      <c r="G66" s="11">
        <f t="shared" si="4"/>
        <v>-69.351730000000003</v>
      </c>
      <c r="H66" s="6">
        <f t="shared" si="7"/>
        <v>-64.351730000000003</v>
      </c>
      <c r="J66" s="90">
        <v>7854397959.1836996</v>
      </c>
      <c r="K66" s="90">
        <v>-9.7695942000000002</v>
      </c>
      <c r="L66" s="90"/>
      <c r="N66" s="6">
        <f t="shared" si="8"/>
        <v>8.2932040816327</v>
      </c>
      <c r="O66" s="11">
        <f t="shared" si="5"/>
        <v>-67.621940999999993</v>
      </c>
      <c r="P66" s="6">
        <f t="shared" si="9"/>
        <v>-62.621941</v>
      </c>
    </row>
    <row r="67" spans="2:16" x14ac:dyDescent="0.25">
      <c r="B67" s="90">
        <v>7955510204.0816002</v>
      </c>
      <c r="C67" s="90">
        <v>-8.2004642000000008</v>
      </c>
      <c r="D67" s="90"/>
      <c r="F67" s="6">
        <f t="shared" si="6"/>
        <v>8.3933877551020011</v>
      </c>
      <c r="G67" s="11">
        <f t="shared" si="4"/>
        <v>-69.416579999999996</v>
      </c>
      <c r="H67" s="6">
        <f t="shared" si="7"/>
        <v>-64.416579999999996</v>
      </c>
      <c r="J67" s="90">
        <v>7955510204.0816002</v>
      </c>
      <c r="K67" s="90">
        <v>-9.7620448999999994</v>
      </c>
      <c r="L67" s="90"/>
      <c r="N67" s="6">
        <f t="shared" si="8"/>
        <v>8.3933877551020011</v>
      </c>
      <c r="O67" s="11">
        <f t="shared" si="5"/>
        <v>-67.646468999999996</v>
      </c>
      <c r="P67" s="6">
        <f t="shared" si="9"/>
        <v>-62.646469000000003</v>
      </c>
    </row>
    <row r="68" spans="2:16" x14ac:dyDescent="0.25">
      <c r="B68" s="90">
        <v>8056622448.9796</v>
      </c>
      <c r="C68" s="90">
        <v>-8.0587958999999998</v>
      </c>
      <c r="D68" s="90"/>
      <c r="F68" s="6">
        <f t="shared" si="6"/>
        <v>8.4935714285713999</v>
      </c>
      <c r="G68" s="11">
        <f t="shared" si="4"/>
        <v>-68.185265000000001</v>
      </c>
      <c r="H68" s="6">
        <f t="shared" si="7"/>
        <v>-63.185265000000001</v>
      </c>
      <c r="J68" s="90">
        <v>8056622448.9796</v>
      </c>
      <c r="K68" s="90">
        <v>-9.6535720999999999</v>
      </c>
      <c r="L68" s="90"/>
      <c r="N68" s="6">
        <f t="shared" si="8"/>
        <v>8.4935714285713999</v>
      </c>
      <c r="O68" s="11">
        <f t="shared" si="5"/>
        <v>-66.40489199999999</v>
      </c>
      <c r="P68" s="6">
        <f t="shared" si="9"/>
        <v>-61.404891999999997</v>
      </c>
    </row>
    <row r="69" spans="2:16" x14ac:dyDescent="0.25">
      <c r="B69" s="90">
        <v>8157734693.8775997</v>
      </c>
      <c r="C69" s="90">
        <v>-8.2187920000000005</v>
      </c>
      <c r="D69" s="90"/>
      <c r="F69" s="6">
        <f t="shared" ref="F69:F100" si="10">B177/1000000000</f>
        <v>8.5937551020408005</v>
      </c>
      <c r="G69" s="11">
        <f t="shared" si="4"/>
        <v>-66.973945999999998</v>
      </c>
      <c r="H69" s="6">
        <f t="shared" ref="H69:H100" si="11">D177</f>
        <v>-61.973945999999998</v>
      </c>
      <c r="J69" s="90">
        <v>8157734693.8775997</v>
      </c>
      <c r="K69" s="90">
        <v>-9.9003409999999992</v>
      </c>
      <c r="L69" s="90"/>
      <c r="N69" s="6">
        <f t="shared" ref="N69:N100" si="12">J177/1000000000</f>
        <v>8.5937551020408005</v>
      </c>
      <c r="O69" s="11">
        <f t="shared" si="5"/>
        <v>-65.168247000000008</v>
      </c>
      <c r="P69" s="6">
        <f t="shared" ref="P69:P100" si="13">L177</f>
        <v>-60.168247000000001</v>
      </c>
    </row>
    <row r="70" spans="2:16" x14ac:dyDescent="0.25">
      <c r="B70" s="90">
        <v>8258846938.7755003</v>
      </c>
      <c r="C70" s="90">
        <v>-8.0087384999999998</v>
      </c>
      <c r="D70" s="90"/>
      <c r="F70" s="6">
        <f t="shared" si="10"/>
        <v>8.6939387755102011</v>
      </c>
      <c r="G70" s="11">
        <f t="shared" ref="G70:G103" si="14">H70-5</f>
        <v>-66.526973999999996</v>
      </c>
      <c r="H70" s="6">
        <f t="shared" si="11"/>
        <v>-61.526974000000003</v>
      </c>
      <c r="J70" s="90">
        <v>8258846938.7755003</v>
      </c>
      <c r="K70" s="90">
        <v>-9.7413979000000008</v>
      </c>
      <c r="L70" s="90"/>
      <c r="N70" s="6">
        <f t="shared" si="12"/>
        <v>8.6939387755102011</v>
      </c>
      <c r="O70" s="11">
        <f t="shared" ref="O70:O103" si="15">P70-5</f>
        <v>-64.674587000000002</v>
      </c>
      <c r="P70" s="6">
        <f t="shared" si="13"/>
        <v>-59.674587000000002</v>
      </c>
    </row>
    <row r="71" spans="2:16" x14ac:dyDescent="0.25">
      <c r="B71" s="90">
        <v>8359959183.6735001</v>
      </c>
      <c r="C71" s="90">
        <v>-8.1936406999999996</v>
      </c>
      <c r="D71" s="90"/>
      <c r="F71" s="6">
        <f t="shared" si="10"/>
        <v>8.7941224489796017</v>
      </c>
      <c r="G71" s="11">
        <f t="shared" si="14"/>
        <v>-67.140430000000009</v>
      </c>
      <c r="H71" s="6">
        <f t="shared" si="11"/>
        <v>-62.140430000000002</v>
      </c>
      <c r="J71" s="90">
        <v>8359959183.6735001</v>
      </c>
      <c r="K71" s="90">
        <v>-9.9687880999999994</v>
      </c>
      <c r="L71" s="90"/>
      <c r="N71" s="6">
        <f t="shared" si="12"/>
        <v>8.7941224489796017</v>
      </c>
      <c r="O71" s="11">
        <f t="shared" si="15"/>
        <v>-65.228572999999997</v>
      </c>
      <c r="P71" s="6">
        <f t="shared" si="13"/>
        <v>-60.228572999999997</v>
      </c>
    </row>
    <row r="72" spans="2:16" x14ac:dyDescent="0.25">
      <c r="B72" s="90">
        <v>8461071428.5713997</v>
      </c>
      <c r="C72" s="90">
        <v>-8.2727537000000009</v>
      </c>
      <c r="D72" s="90"/>
      <c r="F72" s="6">
        <f t="shared" si="10"/>
        <v>8.8943061224489988</v>
      </c>
      <c r="G72" s="11">
        <f t="shared" si="14"/>
        <v>-67.229457999999994</v>
      </c>
      <c r="H72" s="6">
        <f t="shared" si="11"/>
        <v>-62.229458000000001</v>
      </c>
      <c r="J72" s="90">
        <v>8461071428.5713997</v>
      </c>
      <c r="K72" s="90">
        <v>-10.075262</v>
      </c>
      <c r="L72" s="90"/>
      <c r="N72" s="6">
        <f t="shared" si="12"/>
        <v>8.8943061224489988</v>
      </c>
      <c r="O72" s="11">
        <f t="shared" si="15"/>
        <v>-65.289107999999999</v>
      </c>
      <c r="P72" s="6">
        <f t="shared" si="13"/>
        <v>-60.289107999999999</v>
      </c>
    </row>
    <row r="73" spans="2:16" x14ac:dyDescent="0.25">
      <c r="B73" s="90">
        <v>8562183673.4694004</v>
      </c>
      <c r="C73" s="90">
        <v>-8.486084</v>
      </c>
      <c r="D73" s="90"/>
      <c r="F73" s="6">
        <f t="shared" si="10"/>
        <v>8.9944897959183994</v>
      </c>
      <c r="G73" s="11">
        <f t="shared" si="14"/>
        <v>-66.357867999999996</v>
      </c>
      <c r="H73" s="6">
        <f t="shared" si="11"/>
        <v>-61.357868000000003</v>
      </c>
      <c r="J73" s="90">
        <v>8562183673.4694004</v>
      </c>
      <c r="K73" s="90">
        <v>-10.249537999999999</v>
      </c>
      <c r="L73" s="90"/>
      <c r="N73" s="6">
        <f t="shared" si="12"/>
        <v>8.9944897959183994</v>
      </c>
      <c r="O73" s="11">
        <f t="shared" si="15"/>
        <v>-64.39982599999999</v>
      </c>
      <c r="P73" s="6">
        <f t="shared" si="13"/>
        <v>-59.399825999999997</v>
      </c>
    </row>
    <row r="74" spans="2:16" x14ac:dyDescent="0.25">
      <c r="B74" s="90">
        <v>8663295918.3673</v>
      </c>
      <c r="C74" s="90">
        <v>-8.2716770000000004</v>
      </c>
      <c r="D74" s="90"/>
      <c r="F74" s="6">
        <f t="shared" si="10"/>
        <v>9.0946734693878</v>
      </c>
      <c r="G74" s="11">
        <f t="shared" si="14"/>
        <v>-65.649166000000008</v>
      </c>
      <c r="H74" s="6">
        <f t="shared" si="11"/>
        <v>-60.649166000000001</v>
      </c>
      <c r="J74" s="90">
        <v>8663295918.3673</v>
      </c>
      <c r="K74" s="90">
        <v>-10.122805</v>
      </c>
      <c r="L74" s="90"/>
      <c r="N74" s="6">
        <f t="shared" si="12"/>
        <v>9.0946734693878</v>
      </c>
      <c r="O74" s="11">
        <f t="shared" si="15"/>
        <v>-63.684958999999999</v>
      </c>
      <c r="P74" s="6">
        <f t="shared" si="13"/>
        <v>-58.684958999999999</v>
      </c>
    </row>
    <row r="75" spans="2:16" x14ac:dyDescent="0.25">
      <c r="B75" s="90">
        <v>8764408163.2653008</v>
      </c>
      <c r="C75" s="90">
        <v>-8.2863111000000007</v>
      </c>
      <c r="D75" s="90"/>
      <c r="F75" s="6">
        <f t="shared" si="10"/>
        <v>9.1948571428570993</v>
      </c>
      <c r="G75" s="11">
        <f t="shared" si="14"/>
        <v>-65.827560000000005</v>
      </c>
      <c r="H75" s="6">
        <f t="shared" si="11"/>
        <v>-60.827559999999998</v>
      </c>
      <c r="J75" s="90">
        <v>8764408163.2653008</v>
      </c>
      <c r="K75" s="90">
        <v>-10.228889000000001</v>
      </c>
      <c r="L75" s="90"/>
      <c r="N75" s="6">
        <f t="shared" si="12"/>
        <v>9.1948571428570993</v>
      </c>
      <c r="O75" s="11">
        <f t="shared" si="15"/>
        <v>-63.853962000000003</v>
      </c>
      <c r="P75" s="6">
        <f t="shared" si="13"/>
        <v>-58.853962000000003</v>
      </c>
    </row>
    <row r="76" spans="2:16" x14ac:dyDescent="0.25">
      <c r="B76" s="90">
        <v>8865520408.1632996</v>
      </c>
      <c r="C76" s="90">
        <v>-8.2438392999999994</v>
      </c>
      <c r="D76" s="90"/>
      <c r="F76" s="6">
        <f t="shared" si="10"/>
        <v>9.2950408163264999</v>
      </c>
      <c r="G76" s="11">
        <f t="shared" si="14"/>
        <v>-66.318859000000003</v>
      </c>
      <c r="H76" s="6">
        <f t="shared" si="11"/>
        <v>-61.318859000000003</v>
      </c>
      <c r="J76" s="90">
        <v>8865520408.1632996</v>
      </c>
      <c r="K76" s="90">
        <v>-10.184365</v>
      </c>
      <c r="L76" s="90"/>
      <c r="N76" s="6">
        <f t="shared" si="12"/>
        <v>9.2950408163264999</v>
      </c>
      <c r="O76" s="11">
        <f t="shared" si="15"/>
        <v>-64.350121000000001</v>
      </c>
      <c r="P76" s="6">
        <f t="shared" si="13"/>
        <v>-59.350121000000001</v>
      </c>
    </row>
    <row r="77" spans="2:16" x14ac:dyDescent="0.25">
      <c r="B77" s="90">
        <v>8966632653.0611992</v>
      </c>
      <c r="C77" s="90">
        <v>-8.2995023999999997</v>
      </c>
      <c r="D77" s="90"/>
      <c r="F77" s="6">
        <f t="shared" si="10"/>
        <v>9.3952244897959005</v>
      </c>
      <c r="G77" s="11">
        <f t="shared" si="14"/>
        <v>-66.117255999999998</v>
      </c>
      <c r="H77" s="6">
        <f t="shared" si="11"/>
        <v>-61.117255999999998</v>
      </c>
      <c r="J77" s="90">
        <v>8966632653.0611992</v>
      </c>
      <c r="K77" s="90">
        <v>-10.235481</v>
      </c>
      <c r="L77" s="90"/>
      <c r="N77" s="6">
        <f t="shared" si="12"/>
        <v>9.3952244897959005</v>
      </c>
      <c r="O77" s="11">
        <f t="shared" si="15"/>
        <v>-64.143428999999998</v>
      </c>
      <c r="P77" s="6">
        <f t="shared" si="13"/>
        <v>-59.143428999999998</v>
      </c>
    </row>
    <row r="78" spans="2:16" x14ac:dyDescent="0.25">
      <c r="B78" s="90">
        <v>9067744897.9591999</v>
      </c>
      <c r="C78" s="90">
        <v>-8.3250484</v>
      </c>
      <c r="D78" s="90"/>
      <c r="F78" s="6">
        <f t="shared" si="10"/>
        <v>9.4954081632653011</v>
      </c>
      <c r="G78" s="11">
        <f t="shared" si="14"/>
        <v>-65.429915999999992</v>
      </c>
      <c r="H78" s="6">
        <f t="shared" si="11"/>
        <v>-60.429915999999999</v>
      </c>
      <c r="J78" s="90">
        <v>9067744897.9591999</v>
      </c>
      <c r="K78" s="90">
        <v>-10.322668999999999</v>
      </c>
      <c r="L78" s="90"/>
      <c r="N78" s="6">
        <f t="shared" si="12"/>
        <v>9.4954081632653011</v>
      </c>
      <c r="O78" s="11">
        <f t="shared" si="15"/>
        <v>-63.452613999999997</v>
      </c>
      <c r="P78" s="6">
        <f t="shared" si="13"/>
        <v>-58.452613999999997</v>
      </c>
    </row>
    <row r="79" spans="2:16" x14ac:dyDescent="0.25">
      <c r="B79" s="90">
        <v>9168857142.8570995</v>
      </c>
      <c r="C79" s="90">
        <v>-8.3570080000000004</v>
      </c>
      <c r="D79" s="90"/>
      <c r="F79" s="6">
        <f t="shared" si="10"/>
        <v>9.5955918367347</v>
      </c>
      <c r="G79" s="11">
        <f t="shared" si="14"/>
        <v>-64.747176999999994</v>
      </c>
      <c r="H79" s="6">
        <f t="shared" si="11"/>
        <v>-59.747177000000001</v>
      </c>
      <c r="J79" s="90">
        <v>9168857142.8570995</v>
      </c>
      <c r="K79" s="90">
        <v>-10.316034</v>
      </c>
      <c r="L79" s="90"/>
      <c r="N79" s="6">
        <f t="shared" si="12"/>
        <v>9.5955918367347</v>
      </c>
      <c r="O79" s="11">
        <f t="shared" si="15"/>
        <v>-62.769767999999999</v>
      </c>
      <c r="P79" s="6">
        <f t="shared" si="13"/>
        <v>-57.769767999999999</v>
      </c>
    </row>
    <row r="80" spans="2:16" x14ac:dyDescent="0.25">
      <c r="B80" s="90">
        <v>9269969387.7551003</v>
      </c>
      <c r="C80" s="90">
        <v>-8.2210836</v>
      </c>
      <c r="D80" s="90"/>
      <c r="F80" s="6">
        <f t="shared" si="10"/>
        <v>9.6957755102040988</v>
      </c>
      <c r="G80" s="11">
        <f t="shared" si="14"/>
        <v>-64.117558000000002</v>
      </c>
      <c r="H80" s="6">
        <f t="shared" si="11"/>
        <v>-59.117558000000002</v>
      </c>
      <c r="J80" s="90">
        <v>9269969387.7551003</v>
      </c>
      <c r="K80" s="90">
        <v>-10.185231</v>
      </c>
      <c r="L80" s="90"/>
      <c r="N80" s="6">
        <f t="shared" si="12"/>
        <v>9.6957755102040988</v>
      </c>
      <c r="O80" s="11">
        <f t="shared" si="15"/>
        <v>-62.146476999999997</v>
      </c>
      <c r="P80" s="6">
        <f t="shared" si="13"/>
        <v>-57.146476999999997</v>
      </c>
    </row>
    <row r="81" spans="2:16" x14ac:dyDescent="0.25">
      <c r="B81" s="90">
        <v>9371081632.6530991</v>
      </c>
      <c r="C81" s="90">
        <v>-8.1837187</v>
      </c>
      <c r="D81" s="90"/>
      <c r="F81" s="6">
        <f t="shared" si="10"/>
        <v>9.7959591836734994</v>
      </c>
      <c r="G81" s="11">
        <f t="shared" si="14"/>
        <v>-64.240459000000001</v>
      </c>
      <c r="H81" s="6">
        <f t="shared" si="11"/>
        <v>-59.240459000000001</v>
      </c>
      <c r="J81" s="90">
        <v>9371081632.6530991</v>
      </c>
      <c r="K81" s="90">
        <v>-10.166767999999999</v>
      </c>
      <c r="L81" s="90"/>
      <c r="N81" s="6">
        <f t="shared" si="12"/>
        <v>9.7959591836734994</v>
      </c>
      <c r="O81" s="11">
        <f t="shared" si="15"/>
        <v>-62.288006000000003</v>
      </c>
      <c r="P81" s="6">
        <f t="shared" si="13"/>
        <v>-57.288006000000003</v>
      </c>
    </row>
    <row r="82" spans="2:16" x14ac:dyDescent="0.25">
      <c r="B82" s="90">
        <v>9472193877.5510006</v>
      </c>
      <c r="C82" s="90">
        <v>-8.2400445999999992</v>
      </c>
      <c r="D82" s="90"/>
      <c r="F82" s="6">
        <f t="shared" si="10"/>
        <v>9.8961428571429</v>
      </c>
      <c r="G82" s="11">
        <f t="shared" si="14"/>
        <v>-64.642882999999998</v>
      </c>
      <c r="H82" s="6">
        <f t="shared" si="11"/>
        <v>-59.642882999999998</v>
      </c>
      <c r="J82" s="90">
        <v>9472193877.5510006</v>
      </c>
      <c r="K82" s="90">
        <v>-10.214328999999999</v>
      </c>
      <c r="L82" s="90"/>
      <c r="N82" s="6">
        <f t="shared" si="12"/>
        <v>9.8961428571429</v>
      </c>
      <c r="O82" s="11">
        <f t="shared" si="15"/>
        <v>-62.709915000000002</v>
      </c>
      <c r="P82" s="6">
        <f t="shared" si="13"/>
        <v>-57.709915000000002</v>
      </c>
    </row>
    <row r="83" spans="2:16" x14ac:dyDescent="0.25">
      <c r="B83" s="90">
        <v>9573306122.4489994</v>
      </c>
      <c r="C83" s="90">
        <v>-8.1245975000000001</v>
      </c>
      <c r="D83" s="90"/>
      <c r="F83" s="6">
        <f t="shared" si="10"/>
        <v>9.9963265306121993</v>
      </c>
      <c r="G83" s="11">
        <f t="shared" si="14"/>
        <v>-66.461535999999995</v>
      </c>
      <c r="H83" s="6">
        <f t="shared" si="11"/>
        <v>-61.461536000000002</v>
      </c>
      <c r="J83" s="90">
        <v>9573306122.4489994</v>
      </c>
      <c r="K83" s="90">
        <v>-10.099171999999999</v>
      </c>
      <c r="L83" s="90"/>
      <c r="N83" s="6">
        <f t="shared" si="12"/>
        <v>9.9963265306121993</v>
      </c>
      <c r="O83" s="11">
        <f t="shared" si="15"/>
        <v>-64.528441999999998</v>
      </c>
      <c r="P83" s="6">
        <f t="shared" si="13"/>
        <v>-59.528441999999998</v>
      </c>
    </row>
    <row r="84" spans="2:16" x14ac:dyDescent="0.25">
      <c r="B84" s="90">
        <v>9674418367.3469009</v>
      </c>
      <c r="C84" s="90">
        <v>-8.1735144000000002</v>
      </c>
      <c r="D84" s="90"/>
      <c r="F84" s="6">
        <f t="shared" si="10"/>
        <v>10.096510204082001</v>
      </c>
      <c r="G84" s="11">
        <f t="shared" si="14"/>
        <v>-69.227401999999998</v>
      </c>
      <c r="H84" s="6">
        <f t="shared" si="11"/>
        <v>-64.227401999999998</v>
      </c>
      <c r="J84" s="90">
        <v>9674418367.3469009</v>
      </c>
      <c r="K84" s="90">
        <v>-10.156874999999999</v>
      </c>
      <c r="L84" s="90"/>
      <c r="N84" s="6">
        <f t="shared" si="12"/>
        <v>10.096510204082001</v>
      </c>
      <c r="O84" s="11">
        <f t="shared" si="15"/>
        <v>-67.283267999999993</v>
      </c>
      <c r="P84" s="6">
        <f t="shared" si="13"/>
        <v>-62.283268</v>
      </c>
    </row>
    <row r="85" spans="2:16" x14ac:dyDescent="0.25">
      <c r="B85" s="90">
        <v>9775530612.2448997</v>
      </c>
      <c r="C85" s="90">
        <v>-8.2423819999999992</v>
      </c>
      <c r="D85" s="90"/>
      <c r="F85" s="6">
        <f t="shared" si="10"/>
        <v>10.196693877551001</v>
      </c>
      <c r="G85" s="11">
        <f t="shared" si="14"/>
        <v>-72.149772999999996</v>
      </c>
      <c r="H85" s="6">
        <f t="shared" si="11"/>
        <v>-67.149772999999996</v>
      </c>
      <c r="J85" s="90">
        <v>9775530612.2448997</v>
      </c>
      <c r="K85" s="90">
        <v>-10.197683</v>
      </c>
      <c r="L85" s="90"/>
      <c r="N85" s="6">
        <f t="shared" si="12"/>
        <v>10.196693877551001</v>
      </c>
      <c r="O85" s="11">
        <f t="shared" si="15"/>
        <v>-70.227164999999999</v>
      </c>
      <c r="P85" s="6">
        <f t="shared" si="13"/>
        <v>-65.227164999999999</v>
      </c>
    </row>
    <row r="86" spans="2:16" x14ac:dyDescent="0.25">
      <c r="B86" s="90">
        <v>9876642857.1429005</v>
      </c>
      <c r="C86" s="90">
        <v>-8.1301956000000004</v>
      </c>
      <c r="D86" s="90"/>
      <c r="F86" s="6">
        <f t="shared" si="10"/>
        <v>10.29687755102</v>
      </c>
      <c r="G86" s="11">
        <f t="shared" si="14"/>
        <v>-74.505127000000002</v>
      </c>
      <c r="H86" s="6">
        <f t="shared" si="11"/>
        <v>-69.505127000000002</v>
      </c>
      <c r="J86" s="90">
        <v>9876642857.1429005</v>
      </c>
      <c r="K86" s="90">
        <v>-10.048894000000001</v>
      </c>
      <c r="L86" s="90"/>
      <c r="N86" s="6">
        <f t="shared" si="12"/>
        <v>10.29687755102</v>
      </c>
      <c r="O86" s="11">
        <f t="shared" si="15"/>
        <v>-72.654983999999999</v>
      </c>
      <c r="P86" s="6">
        <f t="shared" si="13"/>
        <v>-67.654983999999999</v>
      </c>
    </row>
    <row r="87" spans="2:16" x14ac:dyDescent="0.25">
      <c r="B87" s="90">
        <v>9977755102.0408001</v>
      </c>
      <c r="C87" s="90">
        <v>-8.1082944999999995</v>
      </c>
      <c r="D87" s="90"/>
      <c r="F87" s="6">
        <f t="shared" si="10"/>
        <v>10.397061224489999</v>
      </c>
      <c r="G87" s="11">
        <f t="shared" si="14"/>
        <v>-74.240127999999999</v>
      </c>
      <c r="H87" s="6">
        <f t="shared" si="11"/>
        <v>-69.240127999999999</v>
      </c>
      <c r="J87" s="90">
        <v>9977755102.0408001</v>
      </c>
      <c r="K87" s="90">
        <v>-10.033194</v>
      </c>
      <c r="L87" s="90"/>
      <c r="N87" s="6">
        <f t="shared" si="12"/>
        <v>10.397061224489999</v>
      </c>
      <c r="O87" s="11">
        <f t="shared" si="15"/>
        <v>-72.482924999999994</v>
      </c>
      <c r="P87" s="6">
        <f t="shared" si="13"/>
        <v>-67.482924999999994</v>
      </c>
    </row>
    <row r="88" spans="2:16" x14ac:dyDescent="0.25">
      <c r="B88" s="90">
        <v>10078867346.938999</v>
      </c>
      <c r="C88" s="90">
        <v>-8.0846806000000004</v>
      </c>
      <c r="D88" s="90"/>
      <c r="F88" s="6">
        <f t="shared" si="10"/>
        <v>10.497244897959</v>
      </c>
      <c r="G88" s="11">
        <f t="shared" si="14"/>
        <v>-73.396545000000003</v>
      </c>
      <c r="H88" s="6">
        <f t="shared" si="11"/>
        <v>-68.396545000000003</v>
      </c>
      <c r="J88" s="90">
        <v>10078867346.938999</v>
      </c>
      <c r="K88" s="90">
        <v>-10.040359</v>
      </c>
      <c r="L88" s="90"/>
      <c r="N88" s="6">
        <f t="shared" si="12"/>
        <v>10.497244897959</v>
      </c>
      <c r="O88" s="11">
        <f t="shared" si="15"/>
        <v>-71.735328999999993</v>
      </c>
      <c r="P88" s="6">
        <f t="shared" si="13"/>
        <v>-66.735328999999993</v>
      </c>
    </row>
    <row r="89" spans="2:16" x14ac:dyDescent="0.25">
      <c r="B89" s="90">
        <v>10179979591.837</v>
      </c>
      <c r="C89" s="90">
        <v>-8.1593084000000005</v>
      </c>
      <c r="D89" s="90"/>
      <c r="F89" s="6">
        <f t="shared" si="10"/>
        <v>10.597428571429001</v>
      </c>
      <c r="G89" s="11">
        <f t="shared" si="14"/>
        <v>-72.195869000000002</v>
      </c>
      <c r="H89" s="6">
        <f t="shared" si="11"/>
        <v>-67.195869000000002</v>
      </c>
      <c r="J89" s="90">
        <v>10179979591.837</v>
      </c>
      <c r="K89" s="90">
        <v>-10.11111</v>
      </c>
      <c r="L89" s="90"/>
      <c r="N89" s="6">
        <f t="shared" si="12"/>
        <v>10.597428571429001</v>
      </c>
      <c r="O89" s="11">
        <f t="shared" si="15"/>
        <v>-70.639617999999999</v>
      </c>
      <c r="P89" s="6">
        <f t="shared" si="13"/>
        <v>-65.639617999999999</v>
      </c>
    </row>
    <row r="90" spans="2:16" x14ac:dyDescent="0.25">
      <c r="B90" s="90">
        <v>10281091836.735001</v>
      </c>
      <c r="C90" s="90">
        <v>-8.1394366999999992</v>
      </c>
      <c r="D90" s="90"/>
      <c r="F90" s="6">
        <f t="shared" si="10"/>
        <v>10.697612244898</v>
      </c>
      <c r="G90" s="11">
        <f t="shared" si="14"/>
        <v>-71.469054999999997</v>
      </c>
      <c r="H90" s="6">
        <f t="shared" si="11"/>
        <v>-66.469054999999997</v>
      </c>
      <c r="J90" s="90">
        <v>10281091836.735001</v>
      </c>
      <c r="K90" s="90">
        <v>-9.9997778000000004</v>
      </c>
      <c r="L90" s="90"/>
      <c r="N90" s="6">
        <f t="shared" si="12"/>
        <v>10.697612244898</v>
      </c>
      <c r="O90" s="11">
        <f t="shared" si="15"/>
        <v>-70.060615999999996</v>
      </c>
      <c r="P90" s="6">
        <f t="shared" si="13"/>
        <v>-65.060615999999996</v>
      </c>
    </row>
    <row r="91" spans="2:16" x14ac:dyDescent="0.25">
      <c r="B91" s="90">
        <v>10382204081.632999</v>
      </c>
      <c r="C91" s="90">
        <v>-8.1744461000000008</v>
      </c>
      <c r="D91" s="90"/>
      <c r="F91" s="6">
        <f t="shared" si="10"/>
        <v>10.797795918367001</v>
      </c>
      <c r="G91" s="11">
        <f t="shared" si="14"/>
        <v>-71.312943000000004</v>
      </c>
      <c r="H91" s="6">
        <f t="shared" si="11"/>
        <v>-66.312943000000004</v>
      </c>
      <c r="J91" s="90">
        <v>10382204081.632999</v>
      </c>
      <c r="K91" s="90">
        <v>-9.9127244999999995</v>
      </c>
      <c r="L91" s="90"/>
      <c r="N91" s="6">
        <f t="shared" si="12"/>
        <v>10.797795918367001</v>
      </c>
      <c r="O91" s="11">
        <f t="shared" si="15"/>
        <v>-70.066406000000001</v>
      </c>
      <c r="P91" s="6">
        <f t="shared" si="13"/>
        <v>-65.066406000000001</v>
      </c>
    </row>
    <row r="92" spans="2:16" x14ac:dyDescent="0.25">
      <c r="B92" s="90">
        <v>10483316326.531</v>
      </c>
      <c r="C92" s="90">
        <v>-8.2054919999999996</v>
      </c>
      <c r="D92" s="90"/>
      <c r="F92" s="6">
        <f t="shared" si="10"/>
        <v>10.897979591837</v>
      </c>
      <c r="G92" s="11">
        <f t="shared" si="14"/>
        <v>-70.997330000000005</v>
      </c>
      <c r="H92" s="6">
        <f t="shared" si="11"/>
        <v>-65.997330000000005</v>
      </c>
      <c r="J92" s="90">
        <v>10483316326.531</v>
      </c>
      <c r="K92" s="90">
        <v>-9.8784799999999997</v>
      </c>
      <c r="L92" s="90"/>
      <c r="N92" s="6">
        <f t="shared" si="12"/>
        <v>10.897979591837</v>
      </c>
      <c r="O92" s="11">
        <f t="shared" si="15"/>
        <v>-69.913291999999998</v>
      </c>
      <c r="P92" s="6">
        <f t="shared" si="13"/>
        <v>-64.913291999999998</v>
      </c>
    </row>
    <row r="93" spans="2:16" x14ac:dyDescent="0.25">
      <c r="B93" s="90">
        <v>10584428571.429001</v>
      </c>
      <c r="C93" s="90">
        <v>-8.3779267999999991</v>
      </c>
      <c r="D93" s="90"/>
      <c r="F93" s="6">
        <f t="shared" si="10"/>
        <v>10.998163265305999</v>
      </c>
      <c r="G93" s="11">
        <f t="shared" si="14"/>
        <v>-71.646979999999999</v>
      </c>
      <c r="H93" s="6">
        <f t="shared" si="11"/>
        <v>-66.646979999999999</v>
      </c>
      <c r="J93" s="90">
        <v>10584428571.429001</v>
      </c>
      <c r="K93" s="90">
        <v>-9.9502887999999992</v>
      </c>
      <c r="L93" s="90"/>
      <c r="N93" s="6">
        <f t="shared" si="12"/>
        <v>10.998163265305999</v>
      </c>
      <c r="O93" s="11">
        <f t="shared" si="15"/>
        <v>-70.707085000000006</v>
      </c>
      <c r="P93" s="6">
        <f t="shared" si="13"/>
        <v>-65.707085000000006</v>
      </c>
    </row>
    <row r="94" spans="2:16" x14ac:dyDescent="0.25">
      <c r="B94" s="90">
        <v>10685540816.327</v>
      </c>
      <c r="C94" s="90">
        <v>-8.1951256000000008</v>
      </c>
      <c r="D94" s="90"/>
      <c r="F94" s="6">
        <f t="shared" si="10"/>
        <v>11.098346938775999</v>
      </c>
      <c r="G94" s="11">
        <f t="shared" si="14"/>
        <v>-72.802825999999996</v>
      </c>
      <c r="H94" s="6">
        <f t="shared" si="11"/>
        <v>-67.802825999999996</v>
      </c>
      <c r="J94" s="90">
        <v>10685540816.327</v>
      </c>
      <c r="K94" s="90">
        <v>-9.6185168999999995</v>
      </c>
      <c r="L94" s="90"/>
      <c r="N94" s="6">
        <f t="shared" si="12"/>
        <v>11.098346938775999</v>
      </c>
      <c r="O94" s="11">
        <f t="shared" si="15"/>
        <v>-72.019112000000007</v>
      </c>
      <c r="P94" s="6">
        <f t="shared" si="13"/>
        <v>-67.019112000000007</v>
      </c>
    </row>
    <row r="95" spans="2:16" x14ac:dyDescent="0.25">
      <c r="B95" s="90">
        <v>10786653061.224001</v>
      </c>
      <c r="C95" s="90">
        <v>-8.5522661000000006</v>
      </c>
      <c r="D95" s="90"/>
      <c r="F95" s="6">
        <f t="shared" si="10"/>
        <v>11.198530612245001</v>
      </c>
      <c r="G95" s="11">
        <f t="shared" si="14"/>
        <v>-73.978560999999999</v>
      </c>
      <c r="H95" s="6">
        <f t="shared" si="11"/>
        <v>-68.978560999999999</v>
      </c>
      <c r="J95" s="90">
        <v>10786653061.224001</v>
      </c>
      <c r="K95" s="90">
        <v>-9.7818269999999998</v>
      </c>
      <c r="L95" s="90"/>
      <c r="N95" s="6">
        <f t="shared" si="12"/>
        <v>11.198530612245001</v>
      </c>
      <c r="O95" s="11">
        <f t="shared" si="15"/>
        <v>-73.367110999999994</v>
      </c>
      <c r="P95" s="6">
        <f t="shared" si="13"/>
        <v>-68.367110999999994</v>
      </c>
    </row>
    <row r="96" spans="2:16" x14ac:dyDescent="0.25">
      <c r="B96" s="90">
        <v>10887765306.122</v>
      </c>
      <c r="C96" s="90">
        <v>-8.5230607999999997</v>
      </c>
      <c r="D96" s="90"/>
      <c r="F96" s="6">
        <f t="shared" si="10"/>
        <v>11.298714285714</v>
      </c>
      <c r="G96" s="11">
        <f t="shared" si="14"/>
        <v>-74.649742000000003</v>
      </c>
      <c r="H96" s="6">
        <f t="shared" si="11"/>
        <v>-69.649742000000003</v>
      </c>
      <c r="J96" s="90">
        <v>10887765306.122</v>
      </c>
      <c r="K96" s="90">
        <v>-9.6097249999999992</v>
      </c>
      <c r="L96" s="90"/>
      <c r="N96" s="6">
        <f t="shared" si="12"/>
        <v>11.298714285714</v>
      </c>
      <c r="O96" s="11">
        <f t="shared" si="15"/>
        <v>-74.231826999999996</v>
      </c>
      <c r="P96" s="6">
        <f t="shared" si="13"/>
        <v>-69.231826999999996</v>
      </c>
    </row>
    <row r="97" spans="2:16" x14ac:dyDescent="0.25">
      <c r="B97" s="90">
        <v>10988877551.02</v>
      </c>
      <c r="C97" s="90">
        <v>-8.6142310999999996</v>
      </c>
      <c r="D97" s="90"/>
      <c r="F97" s="6">
        <f t="shared" si="10"/>
        <v>11.398897959184</v>
      </c>
      <c r="G97" s="11">
        <f t="shared" si="14"/>
        <v>-73.859695000000002</v>
      </c>
      <c r="H97" s="6">
        <f t="shared" si="11"/>
        <v>-68.859695000000002</v>
      </c>
      <c r="J97" s="90">
        <v>10988877551.02</v>
      </c>
      <c r="K97" s="90">
        <v>-9.5501213000000007</v>
      </c>
      <c r="L97" s="90"/>
      <c r="N97" s="6">
        <f t="shared" si="12"/>
        <v>11.398897959184</v>
      </c>
      <c r="O97" s="11">
        <f t="shared" si="15"/>
        <v>-73.644890000000004</v>
      </c>
      <c r="P97" s="6">
        <f t="shared" si="13"/>
        <v>-68.644890000000004</v>
      </c>
    </row>
    <row r="98" spans="2:16" x14ac:dyDescent="0.25">
      <c r="B98" s="90">
        <v>11089989795.917999</v>
      </c>
      <c r="C98" s="90">
        <v>-8.5010165999999998</v>
      </c>
      <c r="D98" s="90"/>
      <c r="F98" s="6">
        <f t="shared" si="10"/>
        <v>11.499081632653001</v>
      </c>
      <c r="G98" s="11">
        <f t="shared" si="14"/>
        <v>-72.594420999999997</v>
      </c>
      <c r="H98" s="6">
        <f t="shared" si="11"/>
        <v>-67.594420999999997</v>
      </c>
      <c r="J98" s="90">
        <v>11089989795.917999</v>
      </c>
      <c r="K98" s="90">
        <v>-9.2981634</v>
      </c>
      <c r="L98" s="90"/>
      <c r="N98" s="6">
        <f t="shared" si="12"/>
        <v>11.499081632653001</v>
      </c>
      <c r="O98" s="11">
        <f t="shared" si="15"/>
        <v>-72.582802000000001</v>
      </c>
      <c r="P98" s="6">
        <f t="shared" si="13"/>
        <v>-67.582802000000001</v>
      </c>
    </row>
    <row r="99" spans="2:16" x14ac:dyDescent="0.25">
      <c r="B99" s="90">
        <v>11191102040.816</v>
      </c>
      <c r="C99" s="90">
        <v>-8.7826138</v>
      </c>
      <c r="D99" s="90"/>
      <c r="F99" s="6">
        <f t="shared" si="10"/>
        <v>11.599265306122</v>
      </c>
      <c r="G99" s="11">
        <f t="shared" si="14"/>
        <v>-71.634270000000001</v>
      </c>
      <c r="H99" s="6">
        <f t="shared" si="11"/>
        <v>-66.634270000000001</v>
      </c>
      <c r="J99" s="90">
        <v>11191102040.816</v>
      </c>
      <c r="K99" s="90">
        <v>-9.4007424999999998</v>
      </c>
      <c r="L99" s="90"/>
      <c r="N99" s="6">
        <f t="shared" si="12"/>
        <v>11.599265306122</v>
      </c>
      <c r="O99" s="11">
        <f t="shared" si="15"/>
        <v>-71.837012999999999</v>
      </c>
      <c r="P99" s="6">
        <f t="shared" si="13"/>
        <v>-66.837012999999999</v>
      </c>
    </row>
    <row r="100" spans="2:16" x14ac:dyDescent="0.25">
      <c r="B100" s="90">
        <v>11292214285.714001</v>
      </c>
      <c r="C100" s="90">
        <v>-8.7505951</v>
      </c>
      <c r="D100" s="90"/>
      <c r="F100" s="6">
        <f t="shared" si="10"/>
        <v>11.699448979591999</v>
      </c>
      <c r="G100" s="11">
        <f t="shared" si="14"/>
        <v>-71.436462000000006</v>
      </c>
      <c r="H100" s="6">
        <f t="shared" si="11"/>
        <v>-66.436462000000006</v>
      </c>
      <c r="J100" s="90">
        <v>11292214285.714001</v>
      </c>
      <c r="K100" s="90">
        <v>-9.1696805999999995</v>
      </c>
      <c r="L100" s="90"/>
      <c r="N100" s="6">
        <f t="shared" si="12"/>
        <v>11.699448979591999</v>
      </c>
      <c r="O100" s="11">
        <f t="shared" si="15"/>
        <v>-71.879752999999994</v>
      </c>
      <c r="P100" s="6">
        <f t="shared" si="13"/>
        <v>-66.879752999999994</v>
      </c>
    </row>
    <row r="101" spans="2:16" x14ac:dyDescent="0.25">
      <c r="B101" s="90">
        <v>11393326530.612</v>
      </c>
      <c r="C101" s="90">
        <v>-8.8754959000000007</v>
      </c>
      <c r="D101" s="90"/>
      <c r="F101" s="6">
        <f t="shared" ref="F101:F103" si="16">B209/1000000000</f>
        <v>11.799632653061002</v>
      </c>
      <c r="G101" s="11">
        <f t="shared" si="14"/>
        <v>-70.829993999999999</v>
      </c>
      <c r="H101" s="6">
        <f t="shared" ref="H101:H103" si="17">D209</f>
        <v>-65.829993999999999</v>
      </c>
      <c r="J101" s="90">
        <v>11393326530.612</v>
      </c>
      <c r="K101" s="90">
        <v>-9.0920304999999999</v>
      </c>
      <c r="L101" s="90"/>
      <c r="N101" s="6">
        <f t="shared" ref="N101:N103" si="18">J209/1000000000</f>
        <v>11.799632653061002</v>
      </c>
      <c r="O101" s="11">
        <f t="shared" si="15"/>
        <v>-71.552254000000005</v>
      </c>
      <c r="P101" s="6">
        <f t="shared" ref="P101:P103" si="19">L209</f>
        <v>-66.552254000000005</v>
      </c>
    </row>
    <row r="102" spans="2:16" x14ac:dyDescent="0.25">
      <c r="B102" s="90">
        <v>11494438775.51</v>
      </c>
      <c r="C102" s="90">
        <v>-9.0396347000000006</v>
      </c>
      <c r="D102" s="90"/>
      <c r="F102" s="6">
        <f t="shared" si="16"/>
        <v>11.899816326531001</v>
      </c>
      <c r="G102" s="11">
        <f t="shared" si="14"/>
        <v>-70.192070000000001</v>
      </c>
      <c r="H102" s="6">
        <f t="shared" si="17"/>
        <v>-65.192070000000001</v>
      </c>
      <c r="J102" s="90">
        <v>11494438775.51</v>
      </c>
      <c r="K102" s="90">
        <v>-9.0484343000000003</v>
      </c>
      <c r="L102" s="90"/>
      <c r="N102" s="6">
        <f t="shared" si="18"/>
        <v>11.899816326531001</v>
      </c>
      <c r="O102" s="11">
        <f t="shared" si="15"/>
        <v>-71.205246000000002</v>
      </c>
      <c r="P102" s="6">
        <f t="shared" si="19"/>
        <v>-66.205246000000002</v>
      </c>
    </row>
    <row r="103" spans="2:16" x14ac:dyDescent="0.25">
      <c r="B103" s="90">
        <v>11595551020.408001</v>
      </c>
      <c r="C103" s="90">
        <v>-9.2362947000000002</v>
      </c>
      <c r="D103" s="90"/>
      <c r="F103" s="6">
        <f t="shared" si="16"/>
        <v>12</v>
      </c>
      <c r="G103" s="11">
        <f t="shared" si="14"/>
        <v>-69.561897000000002</v>
      </c>
      <c r="H103" s="6">
        <f t="shared" si="17"/>
        <v>-64.561897000000002</v>
      </c>
      <c r="J103" s="90">
        <v>11595551020.408001</v>
      </c>
      <c r="K103" s="90">
        <v>-9.0458241000000008</v>
      </c>
      <c r="L103" s="90"/>
      <c r="N103" s="6">
        <f t="shared" si="18"/>
        <v>12</v>
      </c>
      <c r="O103" s="11">
        <f t="shared" si="15"/>
        <v>-70.770568999999995</v>
      </c>
      <c r="P103" s="6">
        <f t="shared" si="19"/>
        <v>-65.770568999999995</v>
      </c>
    </row>
    <row r="104" spans="2:16" x14ac:dyDescent="0.25">
      <c r="B104" s="90">
        <v>11696663265.306</v>
      </c>
      <c r="C104" s="90">
        <v>-9.3729934999999998</v>
      </c>
      <c r="D104" s="90"/>
      <c r="J104" s="90">
        <v>11696663265.306</v>
      </c>
      <c r="K104" s="90">
        <v>-8.946434</v>
      </c>
      <c r="L104" s="90"/>
    </row>
    <row r="105" spans="2:16" x14ac:dyDescent="0.25">
      <c r="B105" s="90">
        <v>11797775510.204</v>
      </c>
      <c r="C105" s="90">
        <v>-9.6257801000000001</v>
      </c>
      <c r="D105" s="90"/>
      <c r="J105" s="90">
        <v>11797775510.204</v>
      </c>
      <c r="K105" s="90">
        <v>-8.9129400000000008</v>
      </c>
      <c r="L105" s="90"/>
    </row>
    <row r="106" spans="2:16" x14ac:dyDescent="0.25">
      <c r="B106" s="90">
        <v>11898887755.101999</v>
      </c>
      <c r="C106" s="90">
        <v>-9.9459496000000005</v>
      </c>
      <c r="D106" s="90"/>
      <c r="J106" s="90">
        <v>11898887755.101999</v>
      </c>
      <c r="K106" s="90">
        <v>-8.9185809999999996</v>
      </c>
      <c r="L106" s="90"/>
    </row>
    <row r="107" spans="2:16" x14ac:dyDescent="0.25">
      <c r="B107" s="90">
        <v>12000000000</v>
      </c>
      <c r="C107" s="90">
        <v>-10.325127999999999</v>
      </c>
      <c r="D107" s="90"/>
      <c r="J107" s="90">
        <v>12000000000</v>
      </c>
      <c r="K107" s="90">
        <v>-9.0258160000000007</v>
      </c>
      <c r="L107" s="90"/>
    </row>
    <row r="108" spans="2:16" x14ac:dyDescent="0.25">
      <c r="B108" s="90" t="s">
        <v>21</v>
      </c>
      <c r="C108" s="90"/>
      <c r="D108" s="90"/>
      <c r="J108" s="90" t="s">
        <v>21</v>
      </c>
      <c r="K108" s="90"/>
      <c r="L108" s="90"/>
    </row>
    <row r="109" spans="2:16" x14ac:dyDescent="0.25">
      <c r="B109" s="90"/>
      <c r="C109" s="90"/>
      <c r="D109" s="90"/>
      <c r="J109" s="90"/>
      <c r="K109" s="90"/>
      <c r="L109" s="90"/>
    </row>
    <row r="110" spans="2:16" x14ac:dyDescent="0.25">
      <c r="B110" s="90"/>
      <c r="C110" s="90"/>
      <c r="D110" s="90"/>
      <c r="J110" s="90"/>
      <c r="K110" s="90"/>
      <c r="L110" s="90"/>
    </row>
    <row r="111" spans="2:16" x14ac:dyDescent="0.25">
      <c r="B111" s="90" t="s">
        <v>25</v>
      </c>
      <c r="C111" s="90"/>
      <c r="D111" s="90"/>
      <c r="J111" s="90" t="s">
        <v>25</v>
      </c>
      <c r="K111" s="90"/>
      <c r="L111" s="90"/>
    </row>
    <row r="112" spans="2:16" x14ac:dyDescent="0.25">
      <c r="B112" s="90" t="s">
        <v>19</v>
      </c>
      <c r="C112" s="90" t="s">
        <v>274</v>
      </c>
      <c r="D112" s="90" t="s">
        <v>75</v>
      </c>
      <c r="J112" s="90" t="s">
        <v>19</v>
      </c>
      <c r="K112" s="90" t="s">
        <v>274</v>
      </c>
      <c r="L112" s="90" t="s">
        <v>75</v>
      </c>
    </row>
    <row r="113" spans="2:12" x14ac:dyDescent="0.25">
      <c r="B113" s="90">
        <v>2182000000</v>
      </c>
      <c r="C113" s="90">
        <v>-75.568618999999998</v>
      </c>
      <c r="D113" s="90">
        <v>-70.429535000000001</v>
      </c>
      <c r="J113" s="90">
        <v>2182000000</v>
      </c>
      <c r="K113" s="90">
        <v>-75.568618999999998</v>
      </c>
      <c r="L113" s="90">
        <v>-66.573029000000005</v>
      </c>
    </row>
    <row r="114" spans="2:12" x14ac:dyDescent="0.25">
      <c r="B114" s="90">
        <v>2282183673.4693999</v>
      </c>
      <c r="C114" s="90">
        <v>-74.960746999999998</v>
      </c>
      <c r="D114" s="90">
        <v>-70.323218999999995</v>
      </c>
      <c r="J114" s="90">
        <v>2282183673.4693999</v>
      </c>
      <c r="K114" s="90">
        <v>-74.960746999999998</v>
      </c>
      <c r="L114" s="90">
        <v>-67.498512000000005</v>
      </c>
    </row>
    <row r="115" spans="2:12" x14ac:dyDescent="0.25">
      <c r="B115" s="90">
        <v>2382367346.9387999</v>
      </c>
      <c r="C115" s="90">
        <v>-76.618217000000001</v>
      </c>
      <c r="D115" s="90">
        <v>-71.702834999999993</v>
      </c>
      <c r="J115" s="90">
        <v>2382367346.9387999</v>
      </c>
      <c r="K115" s="90">
        <v>-76.618217000000001</v>
      </c>
      <c r="L115" s="90">
        <v>-70.315230999999997</v>
      </c>
    </row>
    <row r="116" spans="2:12" x14ac:dyDescent="0.25">
      <c r="B116" s="90">
        <v>2482551020.4081998</v>
      </c>
      <c r="C116" s="90">
        <v>-81.817970000000003</v>
      </c>
      <c r="D116" s="90">
        <v>-74.664017000000001</v>
      </c>
      <c r="J116" s="90">
        <v>2482551020.4081998</v>
      </c>
      <c r="K116" s="90">
        <v>-81.817970000000003</v>
      </c>
      <c r="L116" s="90">
        <v>-74.344048000000001</v>
      </c>
    </row>
    <row r="117" spans="2:12" x14ac:dyDescent="0.25">
      <c r="B117" s="90">
        <v>2582734693.8776002</v>
      </c>
      <c r="C117" s="90">
        <v>-85.715012000000002</v>
      </c>
      <c r="D117" s="90">
        <v>-74.713302999999996</v>
      </c>
      <c r="J117" s="90">
        <v>2582734693.8776002</v>
      </c>
      <c r="K117" s="90">
        <v>-85.715012000000002</v>
      </c>
      <c r="L117" s="90">
        <v>-75.062308999999999</v>
      </c>
    </row>
    <row r="118" spans="2:12" x14ac:dyDescent="0.25">
      <c r="B118" s="90">
        <v>2682918367.3469</v>
      </c>
      <c r="C118" s="90">
        <v>-77.974875999999995</v>
      </c>
      <c r="D118" s="90">
        <v>-73.262039000000001</v>
      </c>
      <c r="J118" s="90">
        <v>2682918367.3469</v>
      </c>
      <c r="K118" s="90">
        <v>-77.974875999999995</v>
      </c>
      <c r="L118" s="90">
        <v>-73.908278999999993</v>
      </c>
    </row>
    <row r="119" spans="2:12" x14ac:dyDescent="0.25">
      <c r="B119" s="90">
        <v>2783102040.8162999</v>
      </c>
      <c r="C119" s="90">
        <v>-78.036697000000004</v>
      </c>
      <c r="D119" s="90">
        <v>-70.191642999999999</v>
      </c>
      <c r="J119" s="90">
        <v>2783102040.8162999</v>
      </c>
      <c r="K119" s="90">
        <v>-78.036697000000004</v>
      </c>
      <c r="L119" s="90">
        <v>-70.984734000000003</v>
      </c>
    </row>
    <row r="120" spans="2:12" x14ac:dyDescent="0.25">
      <c r="B120" s="90">
        <v>2883285714.2856998</v>
      </c>
      <c r="C120" s="90">
        <v>-76.702087000000006</v>
      </c>
      <c r="D120" s="90">
        <v>-70.177620000000005</v>
      </c>
      <c r="J120" s="90">
        <v>2883285714.2856998</v>
      </c>
      <c r="K120" s="90">
        <v>-76.702087000000006</v>
      </c>
      <c r="L120" s="90">
        <v>-71.060721999999998</v>
      </c>
    </row>
    <row r="121" spans="2:12" x14ac:dyDescent="0.25">
      <c r="B121" s="90">
        <v>2983469387.7550998</v>
      </c>
      <c r="C121" s="90">
        <v>-78.155631999999997</v>
      </c>
      <c r="D121" s="90">
        <v>-69.846748000000005</v>
      </c>
      <c r="J121" s="90">
        <v>2983469387.7550998</v>
      </c>
      <c r="K121" s="90">
        <v>-78.155631999999997</v>
      </c>
      <c r="L121" s="90">
        <v>-70.755699000000007</v>
      </c>
    </row>
    <row r="122" spans="2:12" x14ac:dyDescent="0.25">
      <c r="B122" s="90">
        <v>3083653061.2245002</v>
      </c>
      <c r="C122" s="90">
        <v>-77.146750999999995</v>
      </c>
      <c r="D122" s="90">
        <v>-68.567924000000005</v>
      </c>
      <c r="J122" s="90">
        <v>3083653061.2245002</v>
      </c>
      <c r="K122" s="90">
        <v>-77.146750999999995</v>
      </c>
      <c r="L122" s="90">
        <v>-69.468474999999998</v>
      </c>
    </row>
    <row r="123" spans="2:12" x14ac:dyDescent="0.25">
      <c r="B123" s="90">
        <v>3183836734.6939001</v>
      </c>
      <c r="C123" s="90">
        <v>-73.095695000000006</v>
      </c>
      <c r="D123" s="90">
        <v>-66.805824000000001</v>
      </c>
      <c r="J123" s="90">
        <v>3183836734.6939001</v>
      </c>
      <c r="K123" s="90">
        <v>-73.095695000000006</v>
      </c>
      <c r="L123" s="90">
        <v>-67.561347999999995</v>
      </c>
    </row>
    <row r="124" spans="2:12" x14ac:dyDescent="0.25">
      <c r="B124" s="90">
        <v>3284020408.1633</v>
      </c>
      <c r="C124" s="90">
        <v>-72.843451999999999</v>
      </c>
      <c r="D124" s="90">
        <v>-65.731437999999997</v>
      </c>
      <c r="J124" s="90">
        <v>3284020408.1633</v>
      </c>
      <c r="K124" s="90">
        <v>-72.843451999999999</v>
      </c>
      <c r="L124" s="90">
        <v>-66.311272000000002</v>
      </c>
    </row>
    <row r="125" spans="2:12" x14ac:dyDescent="0.25">
      <c r="B125" s="90">
        <v>3384204081.6327</v>
      </c>
      <c r="C125" s="90">
        <v>-73.781318999999996</v>
      </c>
      <c r="D125" s="90">
        <v>-68.035606000000001</v>
      </c>
      <c r="J125" s="90">
        <v>3384204081.6327</v>
      </c>
      <c r="K125" s="90">
        <v>-73.781318999999996</v>
      </c>
      <c r="L125" s="90">
        <v>-68.448691999999994</v>
      </c>
    </row>
    <row r="126" spans="2:12" x14ac:dyDescent="0.25">
      <c r="B126" s="90">
        <v>3484387755.1020002</v>
      </c>
      <c r="C126" s="90">
        <v>-79.915649000000002</v>
      </c>
      <c r="D126" s="90">
        <v>-70.736832000000007</v>
      </c>
      <c r="J126" s="90">
        <v>3484387755.1020002</v>
      </c>
      <c r="K126" s="90">
        <v>-79.915649000000002</v>
      </c>
      <c r="L126" s="90">
        <v>-71.037505999999993</v>
      </c>
    </row>
    <row r="127" spans="2:12" x14ac:dyDescent="0.25">
      <c r="B127" s="90">
        <v>3584571428.5714002</v>
      </c>
      <c r="C127" s="90">
        <v>-80.949714999999998</v>
      </c>
      <c r="D127" s="90">
        <v>-72.378158999999997</v>
      </c>
      <c r="J127" s="90">
        <v>3584571428.5714002</v>
      </c>
      <c r="K127" s="90">
        <v>-80.949714999999998</v>
      </c>
      <c r="L127" s="90">
        <v>-72.597717000000003</v>
      </c>
    </row>
    <row r="128" spans="2:12" x14ac:dyDescent="0.25">
      <c r="B128" s="90">
        <v>3684755102.0408001</v>
      </c>
      <c r="C128" s="90">
        <v>-78.808814999999996</v>
      </c>
      <c r="D128" s="90">
        <v>-71.229827999999998</v>
      </c>
      <c r="J128" s="90">
        <v>3684755102.0408001</v>
      </c>
      <c r="K128" s="90">
        <v>-78.808814999999996</v>
      </c>
      <c r="L128" s="90">
        <v>-71.302940000000007</v>
      </c>
    </row>
    <row r="129" spans="2:12" x14ac:dyDescent="0.25">
      <c r="B129" s="90">
        <v>3784938775.5102</v>
      </c>
      <c r="C129" s="90">
        <v>-76.239738000000003</v>
      </c>
      <c r="D129" s="90">
        <v>-70.147644</v>
      </c>
      <c r="J129" s="90">
        <v>3784938775.5102</v>
      </c>
      <c r="K129" s="90">
        <v>-76.239738000000003</v>
      </c>
      <c r="L129" s="90">
        <v>-70.069732999999999</v>
      </c>
    </row>
    <row r="130" spans="2:12" x14ac:dyDescent="0.25">
      <c r="B130" s="90">
        <v>3885122448.9796</v>
      </c>
      <c r="C130" s="90">
        <v>-77.539658000000003</v>
      </c>
      <c r="D130" s="90">
        <v>-69.612030000000004</v>
      </c>
      <c r="J130" s="90">
        <v>3885122448.9796</v>
      </c>
      <c r="K130" s="90">
        <v>-77.539658000000003</v>
      </c>
      <c r="L130" s="90">
        <v>-69.391396</v>
      </c>
    </row>
    <row r="131" spans="2:12" x14ac:dyDescent="0.25">
      <c r="B131" s="90">
        <v>3985306122.4489999</v>
      </c>
      <c r="C131" s="90">
        <v>-77.110091999999995</v>
      </c>
      <c r="D131" s="90">
        <v>-70.209998999999996</v>
      </c>
      <c r="J131" s="90">
        <v>3985306122.4489999</v>
      </c>
      <c r="K131" s="90">
        <v>-77.110091999999995</v>
      </c>
      <c r="L131" s="90">
        <v>-69.852135000000004</v>
      </c>
    </row>
    <row r="132" spans="2:12" x14ac:dyDescent="0.25">
      <c r="B132" s="90">
        <v>4085489795.9183998</v>
      </c>
      <c r="C132" s="90">
        <v>-77.981826999999996</v>
      </c>
      <c r="D132" s="90">
        <v>-71.564980000000006</v>
      </c>
      <c r="J132" s="90">
        <v>4085489795.9183998</v>
      </c>
      <c r="K132" s="90">
        <v>-77.981826999999996</v>
      </c>
      <c r="L132" s="90">
        <v>-71.082595999999995</v>
      </c>
    </row>
    <row r="133" spans="2:12" x14ac:dyDescent="0.25">
      <c r="B133" s="90">
        <v>4185673469.3878002</v>
      </c>
      <c r="C133" s="90">
        <v>-81.487808000000001</v>
      </c>
      <c r="D133" s="90">
        <v>-71.902054000000007</v>
      </c>
      <c r="J133" s="90">
        <v>4185673469.3878002</v>
      </c>
      <c r="K133" s="90">
        <v>-81.487808000000001</v>
      </c>
      <c r="L133" s="90">
        <v>-71.298325000000006</v>
      </c>
    </row>
    <row r="134" spans="2:12" x14ac:dyDescent="0.25">
      <c r="B134" s="90">
        <v>4285857142.8571</v>
      </c>
      <c r="C134" s="90">
        <v>-78.028519000000003</v>
      </c>
      <c r="D134" s="90">
        <v>-71.999802000000003</v>
      </c>
      <c r="J134" s="90">
        <v>4285857142.8571</v>
      </c>
      <c r="K134" s="90">
        <v>-78.028519000000003</v>
      </c>
      <c r="L134" s="90">
        <v>-71.347983999999997</v>
      </c>
    </row>
    <row r="135" spans="2:12" x14ac:dyDescent="0.25">
      <c r="B135" s="90">
        <v>4386040816.3264999</v>
      </c>
      <c r="C135" s="90">
        <v>-78.330275999999998</v>
      </c>
      <c r="D135" s="90">
        <v>-72.003349</v>
      </c>
      <c r="J135" s="90">
        <v>4386040816.3264999</v>
      </c>
      <c r="K135" s="90">
        <v>-78.330275999999998</v>
      </c>
      <c r="L135" s="90">
        <v>-71.306319999999999</v>
      </c>
    </row>
    <row r="136" spans="2:12" x14ac:dyDescent="0.25">
      <c r="B136" s="90">
        <v>4486224489.7959003</v>
      </c>
      <c r="C136" s="90">
        <v>-81.442824999999999</v>
      </c>
      <c r="D136" s="90">
        <v>-72.545685000000006</v>
      </c>
      <c r="J136" s="90">
        <v>4486224489.7959003</v>
      </c>
      <c r="K136" s="90">
        <v>-81.442824999999999</v>
      </c>
      <c r="L136" s="90">
        <v>-71.808762000000002</v>
      </c>
    </row>
    <row r="137" spans="2:12" x14ac:dyDescent="0.25">
      <c r="B137" s="90">
        <v>4586408163.2652998</v>
      </c>
      <c r="C137" s="90">
        <v>-79.562766999999994</v>
      </c>
      <c r="D137" s="90">
        <v>-74.058441000000002</v>
      </c>
      <c r="J137" s="90">
        <v>4586408163.2652998</v>
      </c>
      <c r="K137" s="90">
        <v>-79.562766999999994</v>
      </c>
      <c r="L137" s="90">
        <v>-73.264838999999995</v>
      </c>
    </row>
    <row r="138" spans="2:12" x14ac:dyDescent="0.25">
      <c r="B138" s="90">
        <v>4686591836.7347002</v>
      </c>
      <c r="C138" s="90">
        <v>-82.779251000000002</v>
      </c>
      <c r="D138" s="90">
        <v>-73.593215999999998</v>
      </c>
      <c r="J138" s="90">
        <v>4686591836.7347002</v>
      </c>
      <c r="K138" s="90">
        <v>-82.779251000000002</v>
      </c>
      <c r="L138" s="90">
        <v>-72.727294999999998</v>
      </c>
    </row>
    <row r="139" spans="2:12" x14ac:dyDescent="0.25">
      <c r="B139" s="90">
        <v>4786775510.2040997</v>
      </c>
      <c r="C139" s="90">
        <v>-80.019936000000001</v>
      </c>
      <c r="D139" s="90">
        <v>-74.274405999999999</v>
      </c>
      <c r="J139" s="90">
        <v>4786775510.2040997</v>
      </c>
      <c r="K139" s="90">
        <v>-80.019936000000001</v>
      </c>
      <c r="L139" s="90">
        <v>-73.288368000000006</v>
      </c>
    </row>
    <row r="140" spans="2:12" x14ac:dyDescent="0.25">
      <c r="B140" s="90">
        <v>4886959183.6735001</v>
      </c>
      <c r="C140" s="90">
        <v>-81.564079000000007</v>
      </c>
      <c r="D140" s="90">
        <v>-72.872681</v>
      </c>
      <c r="J140" s="90">
        <v>4886959183.6735001</v>
      </c>
      <c r="K140" s="90">
        <v>-81.564079000000007</v>
      </c>
      <c r="L140" s="90">
        <v>-71.770797999999999</v>
      </c>
    </row>
    <row r="141" spans="2:12" x14ac:dyDescent="0.25">
      <c r="B141" s="90">
        <v>4987142857.1429005</v>
      </c>
      <c r="C141" s="90">
        <v>-78.579964000000004</v>
      </c>
      <c r="D141" s="90">
        <v>-73.906272999999999</v>
      </c>
      <c r="J141" s="90">
        <v>4987142857.1429005</v>
      </c>
      <c r="K141" s="90">
        <v>-78.579964000000004</v>
      </c>
      <c r="L141" s="90">
        <v>-72.684464000000006</v>
      </c>
    </row>
    <row r="142" spans="2:12" x14ac:dyDescent="0.25">
      <c r="B142" s="90">
        <v>5087326530.6121998</v>
      </c>
      <c r="C142" s="90">
        <v>-83.247246000000004</v>
      </c>
      <c r="D142" s="90">
        <v>-77.655593999999994</v>
      </c>
      <c r="J142" s="90">
        <v>5087326530.6121998</v>
      </c>
      <c r="K142" s="90">
        <v>-83.247246000000004</v>
      </c>
      <c r="L142" s="90">
        <v>-76.356528999999995</v>
      </c>
    </row>
    <row r="143" spans="2:12" x14ac:dyDescent="0.25">
      <c r="B143" s="90">
        <v>5187510204.0816002</v>
      </c>
      <c r="C143" s="90">
        <v>-93.035751000000005</v>
      </c>
      <c r="D143" s="90">
        <v>-79.294678000000005</v>
      </c>
      <c r="J143" s="90">
        <v>5187510204.0816002</v>
      </c>
      <c r="K143" s="90">
        <v>-93.035751000000005</v>
      </c>
      <c r="L143" s="90">
        <v>-77.915581000000003</v>
      </c>
    </row>
    <row r="144" spans="2:12" x14ac:dyDescent="0.25">
      <c r="B144" s="90">
        <v>5287693877.5509996</v>
      </c>
      <c r="C144" s="90">
        <v>-83.565040999999994</v>
      </c>
      <c r="D144" s="90">
        <v>-77.624572999999998</v>
      </c>
      <c r="J144" s="90">
        <v>5287693877.5509996</v>
      </c>
      <c r="K144" s="90">
        <v>-83.565040999999994</v>
      </c>
      <c r="L144" s="90">
        <v>-76.128844999999998</v>
      </c>
    </row>
    <row r="145" spans="2:12" x14ac:dyDescent="0.25">
      <c r="B145" s="90">
        <v>5387877551.0204</v>
      </c>
      <c r="C145" s="90">
        <v>-78.059921000000003</v>
      </c>
      <c r="D145" s="90">
        <v>-70.688598999999996</v>
      </c>
      <c r="J145" s="90">
        <v>5387877551.0204</v>
      </c>
      <c r="K145" s="90">
        <v>-78.059921000000003</v>
      </c>
      <c r="L145" s="90">
        <v>-69.086365000000001</v>
      </c>
    </row>
    <row r="146" spans="2:12" x14ac:dyDescent="0.25">
      <c r="B146" s="90">
        <v>5488061224.4898005</v>
      </c>
      <c r="C146" s="90">
        <v>-71.997169</v>
      </c>
      <c r="D146" s="90">
        <v>-67.006934999999999</v>
      </c>
      <c r="J146" s="90">
        <v>5488061224.4898005</v>
      </c>
      <c r="K146" s="90">
        <v>-71.997169</v>
      </c>
      <c r="L146" s="90">
        <v>-65.364463999999998</v>
      </c>
    </row>
    <row r="147" spans="2:12" x14ac:dyDescent="0.25">
      <c r="B147" s="90">
        <v>5588244897.9591999</v>
      </c>
      <c r="C147" s="90">
        <v>-72.671143000000001</v>
      </c>
      <c r="D147" s="90">
        <v>-65.166702000000001</v>
      </c>
      <c r="J147" s="90">
        <v>5588244897.9591999</v>
      </c>
      <c r="K147" s="90">
        <v>-72.671143000000001</v>
      </c>
      <c r="L147" s="90">
        <v>-63.612761999999996</v>
      </c>
    </row>
    <row r="148" spans="2:12" x14ac:dyDescent="0.25">
      <c r="B148" s="90">
        <v>5688428571.4286003</v>
      </c>
      <c r="C148" s="90">
        <v>-73.021209999999996</v>
      </c>
      <c r="D148" s="90">
        <v>-66.212204</v>
      </c>
      <c r="J148" s="90">
        <v>5688428571.4286003</v>
      </c>
      <c r="K148" s="90">
        <v>-73.021209999999996</v>
      </c>
      <c r="L148" s="90">
        <v>-64.783493000000007</v>
      </c>
    </row>
    <row r="149" spans="2:12" x14ac:dyDescent="0.25">
      <c r="B149" s="90">
        <v>5788612244.8979998</v>
      </c>
      <c r="C149" s="90">
        <v>-75.642775999999998</v>
      </c>
      <c r="D149" s="90">
        <v>-67.596908999999997</v>
      </c>
      <c r="J149" s="90">
        <v>5788612244.8979998</v>
      </c>
      <c r="K149" s="90">
        <v>-75.642775999999998</v>
      </c>
      <c r="L149" s="90">
        <v>-66.250725000000003</v>
      </c>
    </row>
    <row r="150" spans="2:12" x14ac:dyDescent="0.25">
      <c r="B150" s="90">
        <v>5888795918.3673</v>
      </c>
      <c r="C150" s="90">
        <v>-77.069748000000004</v>
      </c>
      <c r="D150" s="90">
        <v>-67.986626000000001</v>
      </c>
      <c r="J150" s="90">
        <v>5888795918.3673</v>
      </c>
      <c r="K150" s="90">
        <v>-77.069748000000004</v>
      </c>
      <c r="L150" s="90">
        <v>-66.617714000000007</v>
      </c>
    </row>
    <row r="151" spans="2:12" x14ac:dyDescent="0.25">
      <c r="B151" s="90">
        <v>5988979591.8367004</v>
      </c>
      <c r="C151" s="90">
        <v>-74.231330999999997</v>
      </c>
      <c r="D151" s="90">
        <v>-67.170463999999996</v>
      </c>
      <c r="J151" s="90">
        <v>5988979591.8367004</v>
      </c>
      <c r="K151" s="90">
        <v>-74.231330999999997</v>
      </c>
      <c r="L151" s="90">
        <v>-65.715034000000003</v>
      </c>
    </row>
    <row r="152" spans="2:12" x14ac:dyDescent="0.25">
      <c r="B152" s="90">
        <v>6089163265.3060999</v>
      </c>
      <c r="C152" s="90">
        <v>-73.163719</v>
      </c>
      <c r="D152" s="90">
        <v>-65.957642000000007</v>
      </c>
      <c r="J152" s="90">
        <v>6089163265.3060999</v>
      </c>
      <c r="K152" s="90">
        <v>-73.163719</v>
      </c>
      <c r="L152" s="90">
        <v>-64.465225000000004</v>
      </c>
    </row>
    <row r="153" spans="2:12" x14ac:dyDescent="0.25">
      <c r="B153" s="90">
        <v>6189346938.7755003</v>
      </c>
      <c r="C153" s="90">
        <v>-73.562431000000004</v>
      </c>
      <c r="D153" s="90">
        <v>-65.995613000000006</v>
      </c>
      <c r="J153" s="90">
        <v>6189346938.7755003</v>
      </c>
      <c r="K153" s="90">
        <v>-73.562431000000004</v>
      </c>
      <c r="L153" s="90">
        <v>-64.551788000000002</v>
      </c>
    </row>
    <row r="154" spans="2:12" x14ac:dyDescent="0.25">
      <c r="B154" s="90">
        <v>6289530612.2448997</v>
      </c>
      <c r="C154" s="90">
        <v>-74.590209999999999</v>
      </c>
      <c r="D154" s="90">
        <v>-65.849807999999996</v>
      </c>
      <c r="J154" s="90">
        <v>6289530612.2448997</v>
      </c>
      <c r="K154" s="90">
        <v>-74.590209999999999</v>
      </c>
      <c r="L154" s="90">
        <v>-64.538475000000005</v>
      </c>
    </row>
    <row r="155" spans="2:12" x14ac:dyDescent="0.25">
      <c r="B155" s="90">
        <v>6389714285.7143002</v>
      </c>
      <c r="C155" s="90">
        <v>-73.036231999999998</v>
      </c>
      <c r="D155" s="90">
        <v>-66.092949000000004</v>
      </c>
      <c r="J155" s="90">
        <v>6389714285.7143002</v>
      </c>
      <c r="K155" s="90">
        <v>-73.036231999999998</v>
      </c>
      <c r="L155" s="90">
        <v>-64.854675</v>
      </c>
    </row>
    <row r="156" spans="2:12" x14ac:dyDescent="0.25">
      <c r="B156" s="90">
        <v>6489897959.1836996</v>
      </c>
      <c r="C156" s="90">
        <v>-74.353508000000005</v>
      </c>
      <c r="D156" s="90">
        <v>-65.564835000000002</v>
      </c>
      <c r="J156" s="90">
        <v>6489897959.1836996</v>
      </c>
      <c r="K156" s="90">
        <v>-74.353508000000005</v>
      </c>
      <c r="L156" s="90">
        <v>-64.310890000000001</v>
      </c>
    </row>
    <row r="157" spans="2:12" x14ac:dyDescent="0.25">
      <c r="B157" s="90">
        <v>6590081632.6531</v>
      </c>
      <c r="C157" s="90">
        <v>-72.815262000000004</v>
      </c>
      <c r="D157" s="90">
        <v>-65.002044999999995</v>
      </c>
      <c r="J157" s="90">
        <v>6590081632.6531</v>
      </c>
      <c r="K157" s="90">
        <v>-72.815262000000004</v>
      </c>
      <c r="L157" s="90">
        <v>-63.681561000000002</v>
      </c>
    </row>
    <row r="158" spans="2:12" x14ac:dyDescent="0.25">
      <c r="B158" s="90">
        <v>6690265306.1224003</v>
      </c>
      <c r="C158" s="90">
        <v>-71.202049000000002</v>
      </c>
      <c r="D158" s="90">
        <v>-64.723136999999994</v>
      </c>
      <c r="J158" s="90">
        <v>6690265306.1224003</v>
      </c>
      <c r="K158" s="90">
        <v>-71.202049000000002</v>
      </c>
      <c r="L158" s="90">
        <v>-63.379662000000003</v>
      </c>
    </row>
    <row r="159" spans="2:12" x14ac:dyDescent="0.25">
      <c r="B159" s="90">
        <v>6790448979.5917997</v>
      </c>
      <c r="C159" s="90">
        <v>-73.661361999999997</v>
      </c>
      <c r="D159" s="90">
        <v>-65.101912999999996</v>
      </c>
      <c r="J159" s="90">
        <v>6790448979.5917997</v>
      </c>
      <c r="K159" s="90">
        <v>-73.661361999999997</v>
      </c>
      <c r="L159" s="90">
        <v>-63.820698</v>
      </c>
    </row>
    <row r="160" spans="2:12" x14ac:dyDescent="0.25">
      <c r="B160" s="90">
        <v>6890632653.0612001</v>
      </c>
      <c r="C160" s="90">
        <v>-74.417693999999997</v>
      </c>
      <c r="D160" s="90">
        <v>-67.560410000000005</v>
      </c>
      <c r="J160" s="90">
        <v>6890632653.0612001</v>
      </c>
      <c r="K160" s="90">
        <v>-74.417693999999997</v>
      </c>
      <c r="L160" s="90">
        <v>-66.343986999999998</v>
      </c>
    </row>
    <row r="161" spans="2:12" x14ac:dyDescent="0.25">
      <c r="B161" s="90">
        <v>6990816326.5305996</v>
      </c>
      <c r="C161" s="90">
        <v>-78.850159000000005</v>
      </c>
      <c r="D161" s="90">
        <v>-71.419730999999999</v>
      </c>
      <c r="J161" s="90">
        <v>6990816326.5305996</v>
      </c>
      <c r="K161" s="90">
        <v>-78.850159000000005</v>
      </c>
      <c r="L161" s="90">
        <v>-70.218231000000003</v>
      </c>
    </row>
    <row r="162" spans="2:12" x14ac:dyDescent="0.25">
      <c r="B162" s="90">
        <v>7091000000</v>
      </c>
      <c r="C162" s="90">
        <v>-85.321365</v>
      </c>
      <c r="D162" s="90">
        <v>-74.519203000000005</v>
      </c>
      <c r="J162" s="90">
        <v>7091000000</v>
      </c>
      <c r="K162" s="90">
        <v>-85.321365</v>
      </c>
      <c r="L162" s="90">
        <v>-73.256523000000001</v>
      </c>
    </row>
    <row r="163" spans="2:12" x14ac:dyDescent="0.25">
      <c r="B163" s="90">
        <v>7191183673.4694004</v>
      </c>
      <c r="C163" s="90">
        <v>-83.658271999999997</v>
      </c>
      <c r="D163" s="90">
        <v>-75.730193999999997</v>
      </c>
      <c r="J163" s="90">
        <v>7191183673.4694004</v>
      </c>
      <c r="K163" s="90">
        <v>-83.658271999999997</v>
      </c>
      <c r="L163" s="90">
        <v>-74.395645000000002</v>
      </c>
    </row>
    <row r="164" spans="2:12" x14ac:dyDescent="0.25">
      <c r="B164" s="90">
        <v>7291367346.9387999</v>
      </c>
      <c r="C164" s="90">
        <v>-82.535217000000003</v>
      </c>
      <c r="D164" s="90">
        <v>-75.535240000000002</v>
      </c>
      <c r="J164" s="90">
        <v>7291367346.9387999</v>
      </c>
      <c r="K164" s="90">
        <v>-82.535217000000003</v>
      </c>
      <c r="L164" s="90">
        <v>-74.165854999999993</v>
      </c>
    </row>
    <row r="165" spans="2:12" x14ac:dyDescent="0.25">
      <c r="B165" s="90">
        <v>7391551020.4082003</v>
      </c>
      <c r="C165" s="90">
        <v>-84.919739000000007</v>
      </c>
      <c r="D165" s="90">
        <v>-74.346930999999998</v>
      </c>
      <c r="J165" s="90">
        <v>7391551020.4082003</v>
      </c>
      <c r="K165" s="90">
        <v>-84.919739000000007</v>
      </c>
      <c r="L165" s="90">
        <v>-72.966674999999995</v>
      </c>
    </row>
    <row r="166" spans="2:12" x14ac:dyDescent="0.25">
      <c r="B166" s="90">
        <v>7491734693.8775997</v>
      </c>
      <c r="C166" s="90">
        <v>-80.244049000000004</v>
      </c>
      <c r="D166" s="90">
        <v>-71.136581000000007</v>
      </c>
      <c r="J166" s="90">
        <v>7491734693.8775997</v>
      </c>
      <c r="K166" s="90">
        <v>-80.244049000000004</v>
      </c>
      <c r="L166" s="90">
        <v>-69.770325</v>
      </c>
    </row>
    <row r="167" spans="2:12" x14ac:dyDescent="0.25">
      <c r="B167" s="90">
        <v>7591918367.3469</v>
      </c>
      <c r="C167" s="90">
        <v>-73.002205000000004</v>
      </c>
      <c r="D167" s="90">
        <v>-67.389420000000001</v>
      </c>
      <c r="J167" s="90">
        <v>7591918367.3469</v>
      </c>
      <c r="K167" s="90">
        <v>-73.002205000000004</v>
      </c>
      <c r="L167" s="90">
        <v>-65.968604999999997</v>
      </c>
    </row>
    <row r="168" spans="2:12" x14ac:dyDescent="0.25">
      <c r="B168" s="90">
        <v>7692102040.8163004</v>
      </c>
      <c r="C168" s="90">
        <v>-73.513603000000003</v>
      </c>
      <c r="D168" s="90">
        <v>-64.729270999999997</v>
      </c>
      <c r="J168" s="90">
        <v>7692102040.8163004</v>
      </c>
      <c r="K168" s="90">
        <v>-73.513603000000003</v>
      </c>
      <c r="L168" s="90">
        <v>-63.247855999999999</v>
      </c>
    </row>
    <row r="169" spans="2:12" x14ac:dyDescent="0.25">
      <c r="B169" s="90">
        <v>7792285714.2856998</v>
      </c>
      <c r="C169" s="90">
        <v>-72.135101000000006</v>
      </c>
      <c r="D169" s="90">
        <v>-63.927914000000001</v>
      </c>
      <c r="J169" s="90">
        <v>7792285714.2856998</v>
      </c>
      <c r="K169" s="90">
        <v>-72.135101000000006</v>
      </c>
      <c r="L169" s="90">
        <v>-62.370871999999999</v>
      </c>
    </row>
    <row r="170" spans="2:12" x14ac:dyDescent="0.25">
      <c r="B170" s="90">
        <v>7892469387.7551003</v>
      </c>
      <c r="C170" s="90">
        <v>-70.552566999999996</v>
      </c>
      <c r="D170" s="90">
        <v>-62.908852000000003</v>
      </c>
      <c r="J170" s="90">
        <v>7892469387.7551003</v>
      </c>
      <c r="K170" s="90">
        <v>-70.552566999999996</v>
      </c>
      <c r="L170" s="90">
        <v>-61.337276000000003</v>
      </c>
    </row>
    <row r="171" spans="2:12" x14ac:dyDescent="0.25">
      <c r="B171" s="90">
        <v>7992653061.2244997</v>
      </c>
      <c r="C171" s="90">
        <v>-70.554625999999999</v>
      </c>
      <c r="D171" s="90">
        <v>-62.563811999999999</v>
      </c>
      <c r="J171" s="90">
        <v>7992653061.2244997</v>
      </c>
      <c r="K171" s="90">
        <v>-70.554625999999999</v>
      </c>
      <c r="L171" s="90">
        <v>-60.985900999999998</v>
      </c>
    </row>
    <row r="172" spans="2:12" x14ac:dyDescent="0.25">
      <c r="B172" s="90">
        <v>8092836734.6939001</v>
      </c>
      <c r="C172" s="90">
        <v>-71.035720999999995</v>
      </c>
      <c r="D172" s="90">
        <v>-62.936691000000003</v>
      </c>
      <c r="J172" s="90">
        <v>8092836734.6939001</v>
      </c>
      <c r="K172" s="90">
        <v>-71.035720999999995</v>
      </c>
      <c r="L172" s="90">
        <v>-61.324055000000001</v>
      </c>
    </row>
    <row r="173" spans="2:12" x14ac:dyDescent="0.25">
      <c r="B173" s="90">
        <v>8193020408.1632996</v>
      </c>
      <c r="C173" s="90">
        <v>-71.697768999999994</v>
      </c>
      <c r="D173" s="90">
        <v>-63.75423</v>
      </c>
      <c r="J173" s="90">
        <v>8193020408.1632996</v>
      </c>
      <c r="K173" s="90">
        <v>-71.697768999999994</v>
      </c>
      <c r="L173" s="90">
        <v>-62.084567999999997</v>
      </c>
    </row>
    <row r="174" spans="2:12" x14ac:dyDescent="0.25">
      <c r="B174" s="90">
        <v>8293204081.6327</v>
      </c>
      <c r="C174" s="90">
        <v>-72.815528999999998</v>
      </c>
      <c r="D174" s="90">
        <v>-64.351730000000003</v>
      </c>
      <c r="J174" s="90">
        <v>8293204081.6327</v>
      </c>
      <c r="K174" s="90">
        <v>-72.815528999999998</v>
      </c>
      <c r="L174" s="90">
        <v>-62.621941</v>
      </c>
    </row>
    <row r="175" spans="2:12" x14ac:dyDescent="0.25">
      <c r="B175" s="90">
        <v>8393387755.1020002</v>
      </c>
      <c r="C175" s="90">
        <v>-72.963058000000004</v>
      </c>
      <c r="D175" s="90">
        <v>-64.416579999999996</v>
      </c>
      <c r="J175" s="90">
        <v>8393387755.1020002</v>
      </c>
      <c r="K175" s="90">
        <v>-72.963058000000004</v>
      </c>
      <c r="L175" s="90">
        <v>-62.646469000000003</v>
      </c>
    </row>
    <row r="176" spans="2:12" x14ac:dyDescent="0.25">
      <c r="B176" s="90">
        <v>8493571428.5713997</v>
      </c>
      <c r="C176" s="90">
        <v>-71.946280999999999</v>
      </c>
      <c r="D176" s="90">
        <v>-63.185265000000001</v>
      </c>
      <c r="J176" s="90">
        <v>8493571428.5713997</v>
      </c>
      <c r="K176" s="90">
        <v>-71.946280999999999</v>
      </c>
      <c r="L176" s="90">
        <v>-61.404891999999997</v>
      </c>
    </row>
    <row r="177" spans="2:12" x14ac:dyDescent="0.25">
      <c r="B177" s="90">
        <v>8593755102.0408001</v>
      </c>
      <c r="C177" s="90">
        <v>-69.598929999999996</v>
      </c>
      <c r="D177" s="90">
        <v>-61.973945999999998</v>
      </c>
      <c r="J177" s="90">
        <v>8593755102.0408001</v>
      </c>
      <c r="K177" s="90">
        <v>-69.598929999999996</v>
      </c>
      <c r="L177" s="90">
        <v>-60.168247000000001</v>
      </c>
    </row>
    <row r="178" spans="2:12" x14ac:dyDescent="0.25">
      <c r="B178" s="90">
        <v>8693938775.5102005</v>
      </c>
      <c r="C178" s="90">
        <v>-69.407143000000005</v>
      </c>
      <c r="D178" s="90">
        <v>-61.526974000000003</v>
      </c>
      <c r="J178" s="90">
        <v>8693938775.5102005</v>
      </c>
      <c r="K178" s="90">
        <v>-69.407143000000005</v>
      </c>
      <c r="L178" s="90">
        <v>-59.674587000000002</v>
      </c>
    </row>
    <row r="179" spans="2:12" x14ac:dyDescent="0.25">
      <c r="B179" s="90">
        <v>8794122448.9796009</v>
      </c>
      <c r="C179" s="90">
        <v>-70.618919000000005</v>
      </c>
      <c r="D179" s="90">
        <v>-62.140430000000002</v>
      </c>
      <c r="J179" s="90">
        <v>8794122448.9796009</v>
      </c>
      <c r="K179" s="90">
        <v>-70.618919000000005</v>
      </c>
      <c r="L179" s="90">
        <v>-60.228572999999997</v>
      </c>
    </row>
    <row r="180" spans="2:12" x14ac:dyDescent="0.25">
      <c r="B180" s="90">
        <v>8894306122.4489994</v>
      </c>
      <c r="C180" s="90">
        <v>-71.195708999999994</v>
      </c>
      <c r="D180" s="90">
        <v>-62.229458000000001</v>
      </c>
      <c r="J180" s="90">
        <v>8894306122.4489994</v>
      </c>
      <c r="K180" s="90">
        <v>-71.195708999999994</v>
      </c>
      <c r="L180" s="90">
        <v>-60.289107999999999</v>
      </c>
    </row>
    <row r="181" spans="2:12" x14ac:dyDescent="0.25">
      <c r="B181" s="90">
        <v>8994489795.9183998</v>
      </c>
      <c r="C181" s="90">
        <v>-69.701430999999999</v>
      </c>
      <c r="D181" s="90">
        <v>-61.357868000000003</v>
      </c>
      <c r="J181" s="90">
        <v>8994489795.9183998</v>
      </c>
      <c r="K181" s="90">
        <v>-69.701430999999999</v>
      </c>
      <c r="L181" s="90">
        <v>-59.399825999999997</v>
      </c>
    </row>
    <row r="182" spans="2:12" x14ac:dyDescent="0.25">
      <c r="B182" s="90">
        <v>9094673469.3878002</v>
      </c>
      <c r="C182" s="90">
        <v>-68.044853000000003</v>
      </c>
      <c r="D182" s="90">
        <v>-60.649166000000001</v>
      </c>
      <c r="J182" s="90">
        <v>9094673469.3878002</v>
      </c>
      <c r="K182" s="90">
        <v>-68.044853000000003</v>
      </c>
      <c r="L182" s="90">
        <v>-58.684958999999999</v>
      </c>
    </row>
    <row r="183" spans="2:12" x14ac:dyDescent="0.25">
      <c r="B183" s="90">
        <v>9194857142.8570995</v>
      </c>
      <c r="C183" s="90">
        <v>-69.182777000000002</v>
      </c>
      <c r="D183" s="90">
        <v>-60.827559999999998</v>
      </c>
      <c r="J183" s="90">
        <v>9194857142.8570995</v>
      </c>
      <c r="K183" s="90">
        <v>-69.182777000000002</v>
      </c>
      <c r="L183" s="90">
        <v>-58.853962000000003</v>
      </c>
    </row>
    <row r="184" spans="2:12" x14ac:dyDescent="0.25">
      <c r="B184" s="90">
        <v>9295040816.3264999</v>
      </c>
      <c r="C184" s="90">
        <v>-70.158187999999996</v>
      </c>
      <c r="D184" s="90">
        <v>-61.318859000000003</v>
      </c>
      <c r="J184" s="90">
        <v>9295040816.3264999</v>
      </c>
      <c r="K184" s="90">
        <v>-70.158187999999996</v>
      </c>
      <c r="L184" s="90">
        <v>-59.350121000000001</v>
      </c>
    </row>
    <row r="185" spans="2:12" x14ac:dyDescent="0.25">
      <c r="B185" s="90">
        <v>9395224489.7959003</v>
      </c>
      <c r="C185" s="90">
        <v>-69.377426</v>
      </c>
      <c r="D185" s="90">
        <v>-61.117255999999998</v>
      </c>
      <c r="J185" s="90">
        <v>9395224489.7959003</v>
      </c>
      <c r="K185" s="90">
        <v>-69.377426</v>
      </c>
      <c r="L185" s="90">
        <v>-59.143428999999998</v>
      </c>
    </row>
    <row r="186" spans="2:12" x14ac:dyDescent="0.25">
      <c r="B186" s="90">
        <v>9495408163.2653008</v>
      </c>
      <c r="C186" s="90">
        <v>-68.461005999999998</v>
      </c>
      <c r="D186" s="90">
        <v>-60.429915999999999</v>
      </c>
      <c r="J186" s="90">
        <v>9495408163.2653008</v>
      </c>
      <c r="K186" s="90">
        <v>-68.461005999999998</v>
      </c>
      <c r="L186" s="90">
        <v>-58.452613999999997</v>
      </c>
    </row>
    <row r="187" spans="2:12" x14ac:dyDescent="0.25">
      <c r="B187" s="90">
        <v>9595591836.7346992</v>
      </c>
      <c r="C187" s="90">
        <v>-67.999679999999998</v>
      </c>
      <c r="D187" s="90">
        <v>-59.747177000000001</v>
      </c>
      <c r="J187" s="90">
        <v>9595591836.7346992</v>
      </c>
      <c r="K187" s="90">
        <v>-67.999679999999998</v>
      </c>
      <c r="L187" s="90">
        <v>-57.769767999999999</v>
      </c>
    </row>
    <row r="188" spans="2:12" x14ac:dyDescent="0.25">
      <c r="B188" s="90">
        <v>9695775510.2040997</v>
      </c>
      <c r="C188" s="90">
        <v>-67.319000000000003</v>
      </c>
      <c r="D188" s="90">
        <v>-59.117558000000002</v>
      </c>
      <c r="J188" s="90">
        <v>9695775510.2040997</v>
      </c>
      <c r="K188" s="90">
        <v>-67.319000000000003</v>
      </c>
      <c r="L188" s="90">
        <v>-57.146476999999997</v>
      </c>
    </row>
    <row r="189" spans="2:12" x14ac:dyDescent="0.25">
      <c r="B189" s="90">
        <v>9795959183.6735001</v>
      </c>
      <c r="C189" s="90">
        <v>-66.574485999999993</v>
      </c>
      <c r="D189" s="90">
        <v>-59.240459000000001</v>
      </c>
      <c r="J189" s="90">
        <v>9795959183.6735001</v>
      </c>
      <c r="K189" s="90">
        <v>-66.574485999999993</v>
      </c>
      <c r="L189" s="90">
        <v>-57.288006000000003</v>
      </c>
    </row>
    <row r="190" spans="2:12" x14ac:dyDescent="0.25">
      <c r="B190" s="90">
        <v>9896142857.1429005</v>
      </c>
      <c r="C190" s="90">
        <v>-68.373992999999999</v>
      </c>
      <c r="D190" s="90">
        <v>-59.642882999999998</v>
      </c>
      <c r="J190" s="90">
        <v>9896142857.1429005</v>
      </c>
      <c r="K190" s="90">
        <v>-68.373992999999999</v>
      </c>
      <c r="L190" s="90">
        <v>-57.709915000000002</v>
      </c>
    </row>
    <row r="191" spans="2:12" x14ac:dyDescent="0.25">
      <c r="B191" s="90">
        <v>9996326530.6121998</v>
      </c>
      <c r="C191" s="90">
        <v>-68.461044000000001</v>
      </c>
      <c r="D191" s="90">
        <v>-61.461536000000002</v>
      </c>
      <c r="J191" s="90">
        <v>9996326530.6121998</v>
      </c>
      <c r="K191" s="90">
        <v>-68.461044000000001</v>
      </c>
      <c r="L191" s="90">
        <v>-59.528441999999998</v>
      </c>
    </row>
    <row r="192" spans="2:12" x14ac:dyDescent="0.25">
      <c r="B192" s="90">
        <v>10096510204.082001</v>
      </c>
      <c r="C192" s="90">
        <v>-71.872742000000002</v>
      </c>
      <c r="D192" s="90">
        <v>-64.227401999999998</v>
      </c>
      <c r="J192" s="90">
        <v>10096510204.082001</v>
      </c>
      <c r="K192" s="90">
        <v>-71.872742000000002</v>
      </c>
      <c r="L192" s="90">
        <v>-62.283268</v>
      </c>
    </row>
    <row r="193" spans="2:12" x14ac:dyDescent="0.25">
      <c r="B193" s="90">
        <v>10196693877.551001</v>
      </c>
      <c r="C193" s="90">
        <v>-76.700691000000006</v>
      </c>
      <c r="D193" s="90">
        <v>-67.149772999999996</v>
      </c>
      <c r="J193" s="90">
        <v>10196693877.551001</v>
      </c>
      <c r="K193" s="90">
        <v>-76.700691000000006</v>
      </c>
      <c r="L193" s="90">
        <v>-65.227164999999999</v>
      </c>
    </row>
    <row r="194" spans="2:12" x14ac:dyDescent="0.25">
      <c r="B194" s="90">
        <v>10296877551.02</v>
      </c>
      <c r="C194" s="90">
        <v>-77.259315000000001</v>
      </c>
      <c r="D194" s="90">
        <v>-69.505127000000002</v>
      </c>
      <c r="J194" s="90">
        <v>10296877551.02</v>
      </c>
      <c r="K194" s="90">
        <v>-77.259315000000001</v>
      </c>
      <c r="L194" s="90">
        <v>-67.654983999999999</v>
      </c>
    </row>
    <row r="195" spans="2:12" x14ac:dyDescent="0.25">
      <c r="B195" s="90">
        <v>10397061224.49</v>
      </c>
      <c r="C195" s="90">
        <v>-79.028564000000003</v>
      </c>
      <c r="D195" s="90">
        <v>-69.240127999999999</v>
      </c>
      <c r="J195" s="90">
        <v>10397061224.49</v>
      </c>
      <c r="K195" s="90">
        <v>-79.028564000000003</v>
      </c>
      <c r="L195" s="90">
        <v>-67.482924999999994</v>
      </c>
    </row>
    <row r="196" spans="2:12" x14ac:dyDescent="0.25">
      <c r="B196" s="90">
        <v>10497244897.959</v>
      </c>
      <c r="C196" s="90">
        <v>-75.951874000000004</v>
      </c>
      <c r="D196" s="90">
        <v>-68.396545000000003</v>
      </c>
      <c r="J196" s="90">
        <v>10497244897.959</v>
      </c>
      <c r="K196" s="90">
        <v>-75.951874000000004</v>
      </c>
      <c r="L196" s="90">
        <v>-66.735328999999993</v>
      </c>
    </row>
    <row r="197" spans="2:12" x14ac:dyDescent="0.25">
      <c r="B197" s="90">
        <v>10597428571.429001</v>
      </c>
      <c r="C197" s="90">
        <v>-74.967049000000003</v>
      </c>
      <c r="D197" s="90">
        <v>-67.195869000000002</v>
      </c>
      <c r="J197" s="90">
        <v>10597428571.429001</v>
      </c>
      <c r="K197" s="90">
        <v>-74.967049000000003</v>
      </c>
      <c r="L197" s="90">
        <v>-65.639617999999999</v>
      </c>
    </row>
    <row r="198" spans="2:12" x14ac:dyDescent="0.25">
      <c r="B198" s="90">
        <v>10697612244.898001</v>
      </c>
      <c r="C198" s="90">
        <v>-75.447211999999993</v>
      </c>
      <c r="D198" s="90">
        <v>-66.469054999999997</v>
      </c>
      <c r="J198" s="90">
        <v>10697612244.898001</v>
      </c>
      <c r="K198" s="90">
        <v>-75.447211999999993</v>
      </c>
      <c r="L198" s="90">
        <v>-65.060615999999996</v>
      </c>
    </row>
    <row r="199" spans="2:12" x14ac:dyDescent="0.25">
      <c r="B199" s="90">
        <v>10797795918.367001</v>
      </c>
      <c r="C199" s="90">
        <v>-74.118217000000001</v>
      </c>
      <c r="D199" s="90">
        <v>-66.312943000000004</v>
      </c>
      <c r="J199" s="90">
        <v>10797795918.367001</v>
      </c>
      <c r="K199" s="90">
        <v>-74.118217000000001</v>
      </c>
      <c r="L199" s="90">
        <v>-65.066406000000001</v>
      </c>
    </row>
    <row r="200" spans="2:12" x14ac:dyDescent="0.25">
      <c r="B200" s="90">
        <v>10897979591.837</v>
      </c>
      <c r="C200" s="90">
        <v>-74.643860000000004</v>
      </c>
      <c r="D200" s="90">
        <v>-65.997330000000005</v>
      </c>
      <c r="J200" s="90">
        <v>10897979591.837</v>
      </c>
      <c r="K200" s="90">
        <v>-74.643860000000004</v>
      </c>
      <c r="L200" s="90">
        <v>-64.913291999999998</v>
      </c>
    </row>
    <row r="201" spans="2:12" x14ac:dyDescent="0.25">
      <c r="B201" s="90">
        <v>10998163265.306</v>
      </c>
      <c r="C201" s="90">
        <v>-74.919464000000005</v>
      </c>
      <c r="D201" s="90">
        <v>-66.646979999999999</v>
      </c>
      <c r="J201" s="90">
        <v>10998163265.306</v>
      </c>
      <c r="K201" s="90">
        <v>-74.919464000000005</v>
      </c>
      <c r="L201" s="90">
        <v>-65.707085000000006</v>
      </c>
    </row>
    <row r="202" spans="2:12" x14ac:dyDescent="0.25">
      <c r="B202" s="90">
        <v>11098346938.775999</v>
      </c>
      <c r="C202" s="90">
        <v>-76.015929999999997</v>
      </c>
      <c r="D202" s="90">
        <v>-67.802825999999996</v>
      </c>
      <c r="J202" s="90">
        <v>11098346938.775999</v>
      </c>
      <c r="K202" s="90">
        <v>-76.015929999999997</v>
      </c>
      <c r="L202" s="90">
        <v>-67.019112000000007</v>
      </c>
    </row>
    <row r="203" spans="2:12" x14ac:dyDescent="0.25">
      <c r="B203" s="90">
        <v>11198530612.245001</v>
      </c>
      <c r="C203" s="90">
        <v>-78.370948999999996</v>
      </c>
      <c r="D203" s="90">
        <v>-68.978560999999999</v>
      </c>
      <c r="J203" s="90">
        <v>11198530612.245001</v>
      </c>
      <c r="K203" s="90">
        <v>-78.370948999999996</v>
      </c>
      <c r="L203" s="90">
        <v>-68.367110999999994</v>
      </c>
    </row>
    <row r="204" spans="2:12" x14ac:dyDescent="0.25">
      <c r="B204" s="90">
        <v>11298714285.714001</v>
      </c>
      <c r="C204" s="90">
        <v>-78.583031000000005</v>
      </c>
      <c r="D204" s="90">
        <v>-69.649742000000003</v>
      </c>
      <c r="J204" s="90">
        <v>11298714285.714001</v>
      </c>
      <c r="K204" s="90">
        <v>-78.583031000000005</v>
      </c>
      <c r="L204" s="90">
        <v>-69.231826999999996</v>
      </c>
    </row>
    <row r="205" spans="2:12" x14ac:dyDescent="0.25">
      <c r="B205" s="90">
        <v>11398897959.184</v>
      </c>
      <c r="C205" s="90">
        <v>-78.403960999999995</v>
      </c>
      <c r="D205" s="90">
        <v>-68.859695000000002</v>
      </c>
      <c r="J205" s="90">
        <v>11398897959.184</v>
      </c>
      <c r="K205" s="90">
        <v>-78.403960999999995</v>
      </c>
      <c r="L205" s="90">
        <v>-68.644890000000004</v>
      </c>
    </row>
    <row r="206" spans="2:12" x14ac:dyDescent="0.25">
      <c r="B206" s="90">
        <v>11499081632.653</v>
      </c>
      <c r="C206" s="90">
        <v>-76.257812999999999</v>
      </c>
      <c r="D206" s="90">
        <v>-67.594420999999997</v>
      </c>
      <c r="J206" s="90">
        <v>11499081632.653</v>
      </c>
      <c r="K206" s="90">
        <v>-76.257812999999999</v>
      </c>
      <c r="L206" s="90">
        <v>-67.582802000000001</v>
      </c>
    </row>
    <row r="207" spans="2:12" x14ac:dyDescent="0.25">
      <c r="B207" s="90">
        <v>11599265306.122</v>
      </c>
      <c r="C207" s="90">
        <v>-75.272919000000002</v>
      </c>
      <c r="D207" s="90">
        <v>-66.634270000000001</v>
      </c>
      <c r="J207" s="90">
        <v>11599265306.122</v>
      </c>
      <c r="K207" s="90">
        <v>-75.272919000000002</v>
      </c>
      <c r="L207" s="90">
        <v>-66.837012999999999</v>
      </c>
    </row>
    <row r="208" spans="2:12" x14ac:dyDescent="0.25">
      <c r="B208" s="90">
        <v>11699448979.591999</v>
      </c>
      <c r="C208" s="90">
        <v>-76.021011000000001</v>
      </c>
      <c r="D208" s="90">
        <v>-66.436462000000006</v>
      </c>
      <c r="J208" s="90">
        <v>11699448979.591999</v>
      </c>
      <c r="K208" s="90">
        <v>-76.021011000000001</v>
      </c>
      <c r="L208" s="90">
        <v>-66.879752999999994</v>
      </c>
    </row>
    <row r="209" spans="2:12" x14ac:dyDescent="0.25">
      <c r="B209" s="90">
        <v>11799632653.061001</v>
      </c>
      <c r="C209" s="90">
        <v>-76.250534000000002</v>
      </c>
      <c r="D209" s="90">
        <v>-65.829993999999999</v>
      </c>
      <c r="J209" s="90">
        <v>11799632653.061001</v>
      </c>
      <c r="K209" s="90">
        <v>-76.250534000000002</v>
      </c>
      <c r="L209" s="90">
        <v>-66.552254000000005</v>
      </c>
    </row>
    <row r="210" spans="2:12" x14ac:dyDescent="0.25">
      <c r="B210" s="90">
        <v>11899816326.531</v>
      </c>
      <c r="C210" s="90">
        <v>-74.163169999999994</v>
      </c>
      <c r="D210" s="90">
        <v>-65.192070000000001</v>
      </c>
      <c r="J210" s="90">
        <v>11899816326.531</v>
      </c>
      <c r="K210" s="90">
        <v>-74.163169999999994</v>
      </c>
      <c r="L210" s="90">
        <v>-66.205246000000002</v>
      </c>
    </row>
    <row r="211" spans="2:12" x14ac:dyDescent="0.25">
      <c r="B211" s="90">
        <v>12000000000</v>
      </c>
      <c r="C211" s="90">
        <v>-75.059371999999996</v>
      </c>
      <c r="D211" s="90">
        <v>-64.561897000000002</v>
      </c>
      <c r="J211" s="90">
        <v>12000000000</v>
      </c>
      <c r="K211" s="90">
        <v>-75.059371999999996</v>
      </c>
      <c r="L211" s="90">
        <v>-65.770568999999995</v>
      </c>
    </row>
    <row r="212" spans="2:12" x14ac:dyDescent="0.25">
      <c r="B212" s="90" t="s">
        <v>21</v>
      </c>
      <c r="C212" s="90"/>
      <c r="D212" s="90"/>
      <c r="J212" s="90" t="s">
        <v>21</v>
      </c>
      <c r="K212" s="90"/>
      <c r="L212" s="90"/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48"/>
  <sheetViews>
    <sheetView workbookViewId="0">
      <selection activeCell="J1" sqref="J1:L148"/>
    </sheetView>
  </sheetViews>
  <sheetFormatPr defaultRowHeight="15" x14ac:dyDescent="0.25"/>
  <cols>
    <col min="1" max="1" width="13.7109375" style="40" customWidth="1"/>
    <col min="2" max="4" width="9.140625" style="87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0" max="12" width="9.140625" style="87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style="87" bestFit="1" customWidth="1"/>
    <col min="17" max="17" width="2" style="7" customWidth="1"/>
  </cols>
  <sheetData>
    <row r="1" spans="1:17" x14ac:dyDescent="0.25">
      <c r="B1" s="90" t="s">
        <v>95</v>
      </c>
      <c r="C1" s="90"/>
      <c r="D1" s="90"/>
      <c r="E1" s="10"/>
      <c r="G1" s="41" t="s">
        <v>16</v>
      </c>
      <c r="J1" s="90" t="s">
        <v>95</v>
      </c>
      <c r="K1" s="90"/>
      <c r="L1" s="90"/>
      <c r="M1" s="10"/>
      <c r="O1" s="41" t="s">
        <v>17</v>
      </c>
      <c r="Q1" s="10"/>
    </row>
    <row r="2" spans="1:17" x14ac:dyDescent="0.25">
      <c r="A2" s="50" t="s">
        <v>111</v>
      </c>
      <c r="B2" s="90" t="s">
        <v>257</v>
      </c>
      <c r="C2" s="90" t="s">
        <v>275</v>
      </c>
      <c r="D2" s="90" t="s">
        <v>276</v>
      </c>
      <c r="E2" s="10"/>
      <c r="G2" s="82" t="s">
        <v>290</v>
      </c>
      <c r="I2" s="50" t="s">
        <v>108</v>
      </c>
      <c r="J2" s="90" t="s">
        <v>257</v>
      </c>
      <c r="K2" s="90" t="s">
        <v>275</v>
      </c>
      <c r="L2" s="90" t="s">
        <v>276</v>
      </c>
      <c r="M2" s="10"/>
      <c r="O2" s="82" t="s">
        <v>290</v>
      </c>
      <c r="Q2" s="10"/>
    </row>
    <row r="3" spans="1:17" x14ac:dyDescent="0.25">
      <c r="B3" s="90" t="s">
        <v>264</v>
      </c>
      <c r="C3" s="90" t="s">
        <v>294</v>
      </c>
      <c r="D3" s="90" t="s">
        <v>302</v>
      </c>
      <c r="E3" s="10"/>
      <c r="G3" s="13"/>
      <c r="J3" s="90" t="s">
        <v>264</v>
      </c>
      <c r="K3" s="90" t="s">
        <v>294</v>
      </c>
      <c r="L3" s="90" t="s">
        <v>303</v>
      </c>
      <c r="M3" s="10"/>
      <c r="O3" s="13"/>
      <c r="Q3" s="10"/>
    </row>
    <row r="4" spans="1:17" x14ac:dyDescent="0.25">
      <c r="B4" s="90" t="s">
        <v>98</v>
      </c>
      <c r="C4" s="90"/>
      <c r="D4" s="90"/>
      <c r="E4" s="10"/>
      <c r="G4" s="41" t="s">
        <v>20</v>
      </c>
      <c r="J4" s="90" t="s">
        <v>98</v>
      </c>
      <c r="K4" s="90"/>
      <c r="L4" s="90"/>
      <c r="M4" s="10"/>
      <c r="O4" s="41" t="s">
        <v>20</v>
      </c>
      <c r="Q4" s="10"/>
    </row>
    <row r="5" spans="1:17" x14ac:dyDescent="0.25">
      <c r="B5" s="90"/>
      <c r="C5" s="90"/>
      <c r="D5" s="90"/>
      <c r="E5" s="10"/>
      <c r="F5" s="6" t="s">
        <v>18</v>
      </c>
      <c r="H5" s="6"/>
      <c r="J5" s="90"/>
      <c r="K5" s="90"/>
      <c r="L5" s="90"/>
      <c r="M5" s="10"/>
      <c r="N5" s="6" t="s">
        <v>18</v>
      </c>
      <c r="P5" s="86"/>
      <c r="Q5" s="10"/>
    </row>
    <row r="6" spans="1:17" ht="15.75" x14ac:dyDescent="0.25">
      <c r="B6" s="90"/>
      <c r="C6" s="90"/>
      <c r="D6" s="90"/>
      <c r="E6" s="10"/>
      <c r="F6" s="6" t="s">
        <v>19</v>
      </c>
      <c r="G6" s="6" t="str">
        <f t="shared" ref="G6:G25" si="0">D32</f>
        <v>1Rx0L dBc Log Mag(dB)</v>
      </c>
      <c r="H6" s="35">
        <v>1</v>
      </c>
      <c r="J6" s="90"/>
      <c r="K6" s="90"/>
      <c r="L6" s="90"/>
      <c r="M6" s="10"/>
      <c r="N6" s="6" t="s">
        <v>19</v>
      </c>
      <c r="O6" s="6" t="str">
        <f t="shared" ref="O6:O25" si="1">L32</f>
        <v>1Rx0L dBc Log Mag(dB)</v>
      </c>
      <c r="P6" s="35">
        <v>1</v>
      </c>
      <c r="Q6" s="10"/>
    </row>
    <row r="7" spans="1:17" ht="15.75" x14ac:dyDescent="0.25">
      <c r="B7" s="90" t="s">
        <v>99</v>
      </c>
      <c r="C7" s="90"/>
      <c r="D7" s="90"/>
      <c r="E7" s="10"/>
      <c r="F7" s="6">
        <f t="shared" ref="F7:F25" si="2">B33/1000000000</f>
        <v>2</v>
      </c>
      <c r="G7" s="6">
        <f t="shared" si="0"/>
        <v>-29.126566</v>
      </c>
      <c r="H7" s="36">
        <f>ABS(AVERAGE(G7:G25)-(H6-1)*5)</f>
        <v>29.793105473684214</v>
      </c>
      <c r="J7" s="90" t="s">
        <v>99</v>
      </c>
      <c r="K7" s="90"/>
      <c r="L7" s="90"/>
      <c r="M7" s="10"/>
      <c r="N7" s="6">
        <f t="shared" ref="N7:N25" si="3">J33/1000000000</f>
        <v>2</v>
      </c>
      <c r="O7" s="6">
        <f t="shared" si="1"/>
        <v>-25.517306999999999</v>
      </c>
      <c r="P7" s="36">
        <f>ABS(AVERAGE(O7:O25)-(P6-1)*5)</f>
        <v>14.94246336842105</v>
      </c>
      <c r="Q7" s="10"/>
    </row>
    <row r="8" spans="1:17" x14ac:dyDescent="0.25">
      <c r="B8" s="90" t="s">
        <v>19</v>
      </c>
      <c r="C8" s="90" t="s">
        <v>113</v>
      </c>
      <c r="D8" s="90"/>
      <c r="E8" s="10"/>
      <c r="F8" s="6">
        <f t="shared" si="2"/>
        <v>2.5555555555556002</v>
      </c>
      <c r="G8" s="6">
        <f t="shared" si="0"/>
        <v>-29.997786000000001</v>
      </c>
      <c r="H8" s="6"/>
      <c r="J8" s="90" t="s">
        <v>19</v>
      </c>
      <c r="K8" s="90" t="s">
        <v>113</v>
      </c>
      <c r="L8" s="90"/>
      <c r="M8" s="10"/>
      <c r="N8" s="6">
        <f t="shared" si="3"/>
        <v>2.5555555555556002</v>
      </c>
      <c r="O8" s="6">
        <f t="shared" si="1"/>
        <v>-21.437156999999999</v>
      </c>
      <c r="P8" s="86"/>
      <c r="Q8" s="10"/>
    </row>
    <row r="9" spans="1:17" x14ac:dyDescent="0.25">
      <c r="B9" s="90">
        <v>2000000000</v>
      </c>
      <c r="C9" s="90">
        <v>-7.3962984000000001</v>
      </c>
      <c r="D9" s="90"/>
      <c r="E9" s="10"/>
      <c r="F9" s="6">
        <f t="shared" si="2"/>
        <v>3.1111111111111001</v>
      </c>
      <c r="G9" s="6">
        <f t="shared" si="0"/>
        <v>-27.120037</v>
      </c>
      <c r="H9" s="6"/>
      <c r="J9" s="90">
        <v>2000000000</v>
      </c>
      <c r="K9" s="90">
        <v>-10.729758</v>
      </c>
      <c r="L9" s="90"/>
      <c r="M9" s="10"/>
      <c r="N9" s="6">
        <f t="shared" si="3"/>
        <v>3.1111111111111001</v>
      </c>
      <c r="O9" s="6">
        <f t="shared" si="1"/>
        <v>-15.153165</v>
      </c>
      <c r="P9" s="86"/>
      <c r="Q9" s="10"/>
    </row>
    <row r="10" spans="1:17" x14ac:dyDescent="0.25">
      <c r="B10" s="90">
        <v>2555555555.5556002</v>
      </c>
      <c r="C10" s="90">
        <v>-7.8416285999999999</v>
      </c>
      <c r="D10" s="90"/>
      <c r="E10" s="10"/>
      <c r="F10" s="6">
        <f t="shared" si="2"/>
        <v>3.6666666666666998</v>
      </c>
      <c r="G10" s="6">
        <f t="shared" si="0"/>
        <v>-26.56213</v>
      </c>
      <c r="H10" s="6"/>
      <c r="J10" s="90">
        <v>2555555555.5556002</v>
      </c>
      <c r="K10" s="90">
        <v>-7.4229802999999999</v>
      </c>
      <c r="L10" s="90"/>
      <c r="M10" s="10"/>
      <c r="N10" s="6">
        <f t="shared" si="3"/>
        <v>3.6666666666666998</v>
      </c>
      <c r="O10" s="6">
        <f t="shared" si="1"/>
        <v>-13.133902000000001</v>
      </c>
      <c r="P10" s="86"/>
      <c r="Q10" s="10"/>
    </row>
    <row r="11" spans="1:17" x14ac:dyDescent="0.25">
      <c r="B11" s="90">
        <v>3111111111.1111002</v>
      </c>
      <c r="C11" s="90">
        <v>-8.0025262999999995</v>
      </c>
      <c r="D11" s="90"/>
      <c r="E11" s="10"/>
      <c r="F11" s="6">
        <f t="shared" si="2"/>
        <v>4.2222222222222001</v>
      </c>
      <c r="G11" s="6">
        <f t="shared" si="0"/>
        <v>-29.082926</v>
      </c>
      <c r="H11" s="6"/>
      <c r="J11" s="90">
        <v>3111111111.1111002</v>
      </c>
      <c r="K11" s="90">
        <v>-7.5806313000000003</v>
      </c>
      <c r="L11" s="90"/>
      <c r="M11" s="10"/>
      <c r="N11" s="6">
        <f t="shared" si="3"/>
        <v>4.2222222222222001</v>
      </c>
      <c r="O11" s="6">
        <f t="shared" si="1"/>
        <v>-15.462785</v>
      </c>
      <c r="P11" s="86"/>
      <c r="Q11" s="10"/>
    </row>
    <row r="12" spans="1:17" x14ac:dyDescent="0.25">
      <c r="B12" s="90">
        <v>3666666666.6666999</v>
      </c>
      <c r="C12" s="90">
        <v>-7.9442830000000004</v>
      </c>
      <c r="D12" s="90"/>
      <c r="E12" s="10"/>
      <c r="F12" s="6">
        <f t="shared" si="2"/>
        <v>4.7777777777777999</v>
      </c>
      <c r="G12" s="6">
        <f t="shared" si="0"/>
        <v>-32.613318999999997</v>
      </c>
      <c r="H12" s="6"/>
      <c r="J12" s="90">
        <v>3666666666.6666999</v>
      </c>
      <c r="K12" s="90">
        <v>-8.0416222000000008</v>
      </c>
      <c r="L12" s="90"/>
      <c r="M12" s="10"/>
      <c r="N12" s="6">
        <f t="shared" si="3"/>
        <v>4.7777777777777999</v>
      </c>
      <c r="O12" s="6">
        <f t="shared" si="1"/>
        <v>-18.296364000000001</v>
      </c>
      <c r="P12" s="86"/>
      <c r="Q12" s="10"/>
    </row>
    <row r="13" spans="1:17" x14ac:dyDescent="0.25">
      <c r="B13" s="90">
        <v>4222222222.2221999</v>
      </c>
      <c r="C13" s="90">
        <v>-7.6114230000000003</v>
      </c>
      <c r="D13" s="90"/>
      <c r="E13" s="10"/>
      <c r="F13" s="6">
        <f t="shared" si="2"/>
        <v>5.3333333333332993</v>
      </c>
      <c r="G13" s="6">
        <f t="shared" si="0"/>
        <v>-35.225940999999999</v>
      </c>
      <c r="H13" s="6"/>
      <c r="J13" s="90">
        <v>4222222222.2221999</v>
      </c>
      <c r="K13" s="90">
        <v>-8.4196196000000008</v>
      </c>
      <c r="L13" s="90"/>
      <c r="M13" s="10"/>
      <c r="N13" s="6">
        <f t="shared" si="3"/>
        <v>5.3333333333332993</v>
      </c>
      <c r="O13" s="6">
        <f t="shared" si="1"/>
        <v>-17.318518000000001</v>
      </c>
      <c r="P13" s="86"/>
      <c r="Q13" s="10"/>
    </row>
    <row r="14" spans="1:17" x14ac:dyDescent="0.25">
      <c r="B14" s="90">
        <v>4777777777.7777996</v>
      </c>
      <c r="C14" s="90">
        <v>-7.540216</v>
      </c>
      <c r="D14" s="90"/>
      <c r="E14" s="10"/>
      <c r="F14" s="6">
        <f t="shared" si="2"/>
        <v>5.8888888888888999</v>
      </c>
      <c r="G14" s="6">
        <f t="shared" si="0"/>
        <v>-34.592911000000001</v>
      </c>
      <c r="H14" s="6"/>
      <c r="J14" s="90">
        <v>4777777777.7777996</v>
      </c>
      <c r="K14" s="90">
        <v>-8.7390708999999998</v>
      </c>
      <c r="L14" s="90"/>
      <c r="M14" s="10"/>
      <c r="N14" s="6">
        <f t="shared" si="3"/>
        <v>5.8888888888888999</v>
      </c>
      <c r="O14" s="6">
        <f t="shared" si="1"/>
        <v>-15.094744</v>
      </c>
      <c r="P14" s="86"/>
      <c r="Q14" s="10"/>
    </row>
    <row r="15" spans="1:17" x14ac:dyDescent="0.25">
      <c r="B15" s="90">
        <v>5333333333.3332996</v>
      </c>
      <c r="C15" s="90">
        <v>-7.6682968000000002</v>
      </c>
      <c r="D15" s="90"/>
      <c r="E15" s="10"/>
      <c r="F15" s="6">
        <f t="shared" si="2"/>
        <v>6.4444444444444002</v>
      </c>
      <c r="G15" s="6">
        <f t="shared" si="0"/>
        <v>-34.517670000000003</v>
      </c>
      <c r="H15" s="6"/>
      <c r="J15" s="90">
        <v>5333333333.3332996</v>
      </c>
      <c r="K15" s="90">
        <v>-9.1097058999999998</v>
      </c>
      <c r="L15" s="90"/>
      <c r="M15" s="10"/>
      <c r="N15" s="6">
        <f t="shared" si="3"/>
        <v>6.4444444444444002</v>
      </c>
      <c r="O15" s="6">
        <f t="shared" si="1"/>
        <v>-12.703730999999999</v>
      </c>
      <c r="P15" s="86"/>
      <c r="Q15" s="10"/>
    </row>
    <row r="16" spans="1:17" x14ac:dyDescent="0.25">
      <c r="B16" s="90">
        <v>5888888888.8888998</v>
      </c>
      <c r="C16" s="90">
        <v>-8.2197274999999994</v>
      </c>
      <c r="D16" s="90"/>
      <c r="E16" s="10"/>
      <c r="F16" s="6">
        <f t="shared" si="2"/>
        <v>7</v>
      </c>
      <c r="G16" s="6">
        <f t="shared" si="0"/>
        <v>-34.471530999999999</v>
      </c>
      <c r="H16" s="6"/>
      <c r="J16" s="90">
        <v>5888888888.8888998</v>
      </c>
      <c r="K16" s="90">
        <v>-9.4714117000000009</v>
      </c>
      <c r="L16" s="90"/>
      <c r="M16" s="10"/>
      <c r="N16" s="6">
        <f t="shared" si="3"/>
        <v>7</v>
      </c>
      <c r="O16" s="6">
        <f t="shared" si="1"/>
        <v>-11.566338999999999</v>
      </c>
      <c r="P16" s="86"/>
      <c r="Q16" s="10"/>
    </row>
    <row r="17" spans="2:17" x14ac:dyDescent="0.25">
      <c r="B17" s="90">
        <v>6444444444.4443998</v>
      </c>
      <c r="C17" s="90">
        <v>-8.5315198999999993</v>
      </c>
      <c r="D17" s="90"/>
      <c r="E17" s="10"/>
      <c r="F17" s="6">
        <f t="shared" si="2"/>
        <v>7.5555555555555998</v>
      </c>
      <c r="G17" s="6">
        <f t="shared" si="0"/>
        <v>-34.854011999999997</v>
      </c>
      <c r="H17" s="6"/>
      <c r="J17" s="90">
        <v>6444444444.4443998</v>
      </c>
      <c r="K17" s="90">
        <v>-9.6496724999999994</v>
      </c>
      <c r="L17" s="90"/>
      <c r="M17" s="10"/>
      <c r="N17" s="6">
        <f t="shared" si="3"/>
        <v>7.5555555555555998</v>
      </c>
      <c r="O17" s="6">
        <f t="shared" si="1"/>
        <v>-11.464688000000001</v>
      </c>
      <c r="P17" s="86"/>
      <c r="Q17" s="10"/>
    </row>
    <row r="18" spans="2:17" x14ac:dyDescent="0.25">
      <c r="B18" s="90">
        <v>7000000000</v>
      </c>
      <c r="C18" s="90">
        <v>-8.5648060000000008</v>
      </c>
      <c r="D18" s="90"/>
      <c r="E18" s="10"/>
      <c r="F18" s="6">
        <f t="shared" si="2"/>
        <v>8.1111111111111001</v>
      </c>
      <c r="G18" s="6">
        <f t="shared" si="0"/>
        <v>-34.442279999999997</v>
      </c>
      <c r="H18" s="6"/>
      <c r="J18" s="90">
        <v>7000000000</v>
      </c>
      <c r="K18" s="90">
        <v>-9.9361896999999999</v>
      </c>
      <c r="L18" s="90"/>
      <c r="M18" s="10"/>
      <c r="N18" s="6">
        <f t="shared" si="3"/>
        <v>8.1111111111111001</v>
      </c>
      <c r="O18" s="6">
        <f t="shared" si="1"/>
        <v>-11.425025</v>
      </c>
      <c r="P18" s="86"/>
      <c r="Q18" s="10"/>
    </row>
    <row r="19" spans="2:17" x14ac:dyDescent="0.25">
      <c r="B19" s="90">
        <v>7555555555.5556002</v>
      </c>
      <c r="C19" s="90">
        <v>-8.5695952999999996</v>
      </c>
      <c r="D19" s="90"/>
      <c r="E19" s="10"/>
      <c r="F19" s="6">
        <f t="shared" si="2"/>
        <v>8.6666666666666998</v>
      </c>
      <c r="G19" s="6">
        <f t="shared" si="0"/>
        <v>-38.955604999999998</v>
      </c>
      <c r="H19" s="6"/>
      <c r="J19" s="90">
        <v>7555555555.5556002</v>
      </c>
      <c r="K19" s="90">
        <v>-10.118493000000001</v>
      </c>
      <c r="L19" s="90"/>
      <c r="M19" s="10"/>
      <c r="N19" s="6">
        <f t="shared" si="3"/>
        <v>8.6666666666666998</v>
      </c>
      <c r="O19" s="6">
        <f t="shared" si="1"/>
        <v>-11.38748</v>
      </c>
      <c r="P19" s="86"/>
      <c r="Q19" s="10"/>
    </row>
    <row r="20" spans="2:17" x14ac:dyDescent="0.25">
      <c r="B20" s="90">
        <v>8111111111.1111002</v>
      </c>
      <c r="C20" s="90">
        <v>-8.3762816999999998</v>
      </c>
      <c r="D20" s="90"/>
      <c r="E20" s="10"/>
      <c r="F20" s="6">
        <f t="shared" si="2"/>
        <v>9.2222222222222001</v>
      </c>
      <c r="G20" s="6">
        <f t="shared" si="0"/>
        <v>-34.958153000000003</v>
      </c>
      <c r="H20" s="6"/>
      <c r="J20" s="90">
        <v>8111111111.1111002</v>
      </c>
      <c r="K20" s="90">
        <v>-10.146399000000001</v>
      </c>
      <c r="L20" s="90"/>
      <c r="M20" s="10"/>
      <c r="N20" s="6">
        <f t="shared" si="3"/>
        <v>9.2222222222222001</v>
      </c>
      <c r="O20" s="6">
        <f t="shared" si="1"/>
        <v>-12.443731</v>
      </c>
      <c r="P20" s="86"/>
      <c r="Q20" s="10"/>
    </row>
    <row r="21" spans="2:17" x14ac:dyDescent="0.25">
      <c r="B21" s="90">
        <v>8666666666.6667004</v>
      </c>
      <c r="C21" s="90">
        <v>-8.8928308000000005</v>
      </c>
      <c r="D21" s="90"/>
      <c r="E21" s="10"/>
      <c r="F21" s="6">
        <f t="shared" si="2"/>
        <v>9.7777777777777999</v>
      </c>
      <c r="G21" s="6">
        <f t="shared" si="0"/>
        <v>-30.510995999999999</v>
      </c>
      <c r="H21" s="6"/>
      <c r="J21" s="90">
        <v>8666666666.6667004</v>
      </c>
      <c r="K21" s="90">
        <v>-10.812435000000001</v>
      </c>
      <c r="L21" s="90"/>
      <c r="M21" s="10"/>
      <c r="N21" s="6">
        <f t="shared" si="3"/>
        <v>9.7777777777777999</v>
      </c>
      <c r="O21" s="6">
        <f t="shared" si="1"/>
        <v>-12.692990999999999</v>
      </c>
      <c r="P21" s="86"/>
      <c r="Q21" s="10"/>
    </row>
    <row r="22" spans="2:17" x14ac:dyDescent="0.25">
      <c r="B22" s="90">
        <v>9222222222.2222004</v>
      </c>
      <c r="C22" s="90">
        <v>-8.9169979000000001</v>
      </c>
      <c r="D22" s="90"/>
      <c r="E22" s="10"/>
      <c r="F22" s="6">
        <f t="shared" si="2"/>
        <v>10.333333333333</v>
      </c>
      <c r="G22" s="6">
        <f t="shared" si="0"/>
        <v>-25.11627</v>
      </c>
      <c r="H22" s="6"/>
      <c r="J22" s="90">
        <v>9222222222.2222004</v>
      </c>
      <c r="K22" s="90">
        <v>-10.792051000000001</v>
      </c>
      <c r="L22" s="90"/>
      <c r="M22" s="10"/>
      <c r="N22" s="6">
        <f t="shared" si="3"/>
        <v>10.333333333333</v>
      </c>
      <c r="O22" s="6">
        <f t="shared" si="1"/>
        <v>-14.731036</v>
      </c>
      <c r="P22" s="86"/>
      <c r="Q22" s="10"/>
    </row>
    <row r="23" spans="2:17" x14ac:dyDescent="0.25">
      <c r="B23" s="90">
        <v>9777777777.7777996</v>
      </c>
      <c r="C23" s="90">
        <v>-8.8007383000000008</v>
      </c>
      <c r="D23" s="90"/>
      <c r="E23" s="10"/>
      <c r="F23" s="6">
        <f t="shared" si="2"/>
        <v>10.888888888888999</v>
      </c>
      <c r="G23" s="6">
        <f t="shared" si="0"/>
        <v>-21.363596000000001</v>
      </c>
      <c r="H23" s="6"/>
      <c r="J23" s="90">
        <v>9777777777.7777996</v>
      </c>
      <c r="K23" s="90">
        <v>-10.817111000000001</v>
      </c>
      <c r="L23" s="90"/>
      <c r="M23" s="10"/>
      <c r="N23" s="6">
        <f t="shared" si="3"/>
        <v>10.888888888888999</v>
      </c>
      <c r="O23" s="6">
        <f t="shared" si="1"/>
        <v>-16.531376000000002</v>
      </c>
      <c r="P23" s="86"/>
      <c r="Q23" s="10"/>
    </row>
    <row r="24" spans="2:17" x14ac:dyDescent="0.25">
      <c r="B24" s="90">
        <v>10333333333.333</v>
      </c>
      <c r="C24" s="90">
        <v>-8.9015026000000006</v>
      </c>
      <c r="D24" s="90"/>
      <c r="E24" s="10"/>
      <c r="F24" s="6">
        <f t="shared" si="2"/>
        <v>11.444444444444001</v>
      </c>
      <c r="G24" s="6">
        <f t="shared" si="0"/>
        <v>-17.727989000000001</v>
      </c>
      <c r="H24" s="6"/>
      <c r="J24" s="90">
        <v>10333333333.333</v>
      </c>
      <c r="K24" s="90">
        <v>-10.383908999999999</v>
      </c>
      <c r="L24" s="90"/>
      <c r="M24" s="10"/>
      <c r="N24" s="6">
        <f t="shared" si="3"/>
        <v>11.444444444444001</v>
      </c>
      <c r="O24" s="6">
        <f t="shared" si="1"/>
        <v>-14.522724999999999</v>
      </c>
      <c r="P24" s="86"/>
      <c r="Q24" s="10"/>
    </row>
    <row r="25" spans="2:17" x14ac:dyDescent="0.25">
      <c r="B25" s="90">
        <v>10888888888.889</v>
      </c>
      <c r="C25" s="90">
        <v>-9.2136563999999996</v>
      </c>
      <c r="D25" s="90"/>
      <c r="E25" s="10"/>
      <c r="F25" s="6">
        <f t="shared" si="2"/>
        <v>12</v>
      </c>
      <c r="G25" s="6">
        <f t="shared" si="0"/>
        <v>-14.829286</v>
      </c>
      <c r="H25" s="6"/>
      <c r="J25" s="90">
        <v>10888888888.889</v>
      </c>
      <c r="K25" s="90">
        <v>-10.240802</v>
      </c>
      <c r="L25" s="90"/>
      <c r="M25" s="10"/>
      <c r="N25" s="6">
        <f t="shared" si="3"/>
        <v>12</v>
      </c>
      <c r="O25" s="6">
        <f t="shared" si="1"/>
        <v>-13.02374</v>
      </c>
      <c r="P25" s="86"/>
      <c r="Q25" s="10"/>
    </row>
    <row r="26" spans="2:17" x14ac:dyDescent="0.25">
      <c r="B26" s="90">
        <v>11444444444.444</v>
      </c>
      <c r="C26" s="90">
        <v>-9.6220064000000001</v>
      </c>
      <c r="D26" s="90"/>
      <c r="E26" s="10"/>
      <c r="F26" s="6" t="s">
        <v>21</v>
      </c>
      <c r="H26" s="6"/>
      <c r="J26" s="90">
        <v>11444444444.444</v>
      </c>
      <c r="K26" s="90">
        <v>-10.100447000000001</v>
      </c>
      <c r="L26" s="90"/>
      <c r="M26" s="10"/>
      <c r="N26" s="6" t="s">
        <v>21</v>
      </c>
      <c r="P26" s="86"/>
      <c r="Q26" s="10"/>
    </row>
    <row r="27" spans="2:17" x14ac:dyDescent="0.25">
      <c r="B27" s="90">
        <v>12000000000</v>
      </c>
      <c r="C27" s="90">
        <v>-10.762442</v>
      </c>
      <c r="D27" s="90"/>
      <c r="E27" s="10"/>
      <c r="H27" s="6"/>
      <c r="J27" s="90">
        <v>12000000000</v>
      </c>
      <c r="K27" s="90">
        <v>-10.045254</v>
      </c>
      <c r="L27" s="90"/>
      <c r="M27" s="10"/>
      <c r="P27" s="86"/>
      <c r="Q27" s="10"/>
    </row>
    <row r="28" spans="2:17" x14ac:dyDescent="0.25">
      <c r="B28" s="90" t="s">
        <v>21</v>
      </c>
      <c r="C28" s="90"/>
      <c r="D28" s="90"/>
      <c r="E28" s="10"/>
      <c r="H28" s="6"/>
      <c r="J28" s="90" t="s">
        <v>21</v>
      </c>
      <c r="K28" s="90"/>
      <c r="L28" s="90"/>
      <c r="M28" s="10"/>
      <c r="P28" s="86"/>
      <c r="Q28" s="10"/>
    </row>
    <row r="29" spans="2:17" x14ac:dyDescent="0.25">
      <c r="B29" s="90"/>
      <c r="C29" s="90"/>
      <c r="D29" s="90"/>
      <c r="E29" s="10"/>
      <c r="F29" s="6" t="s">
        <v>22</v>
      </c>
      <c r="H29" s="6"/>
      <c r="J29" s="90"/>
      <c r="K29" s="90"/>
      <c r="L29" s="90"/>
      <c r="M29" s="10"/>
      <c r="N29" s="6" t="s">
        <v>22</v>
      </c>
      <c r="P29" s="86"/>
      <c r="Q29" s="10"/>
    </row>
    <row r="30" spans="2:17" ht="15.75" x14ac:dyDescent="0.25">
      <c r="B30" s="90"/>
      <c r="C30" s="90"/>
      <c r="D30" s="90"/>
      <c r="E30" s="10"/>
      <c r="F30" s="6" t="s">
        <v>19</v>
      </c>
      <c r="G30" s="6" t="str">
        <f t="shared" ref="G30:G49" si="4">D56</f>
        <v>2Rx0L dBc Log Mag(dB)</v>
      </c>
      <c r="H30" s="35">
        <v>2</v>
      </c>
      <c r="J30" s="90"/>
      <c r="K30" s="90"/>
      <c r="L30" s="90"/>
      <c r="M30" s="10"/>
      <c r="N30" s="6" t="s">
        <v>19</v>
      </c>
      <c r="O30" s="6" t="str">
        <f t="shared" ref="O30:O49" si="5">L56</f>
        <v>2Rx0L dBc Log Mag(dB)</v>
      </c>
      <c r="P30" s="35">
        <v>2</v>
      </c>
      <c r="Q30" s="10"/>
    </row>
    <row r="31" spans="2:17" ht="15.75" x14ac:dyDescent="0.25">
      <c r="B31" s="90" t="s">
        <v>18</v>
      </c>
      <c r="C31" s="90"/>
      <c r="D31" s="90"/>
      <c r="E31" s="10"/>
      <c r="F31" s="6">
        <f t="shared" ref="F31:F49" si="6">B57/1000000000</f>
        <v>4</v>
      </c>
      <c r="G31" s="6">
        <f t="shared" si="4"/>
        <v>-70.887687999999997</v>
      </c>
      <c r="H31" s="36">
        <f>ABS(AVERAGE(G31:G49)-(H30-1)*5)</f>
        <v>77.854005052631578</v>
      </c>
      <c r="J31" s="90" t="s">
        <v>18</v>
      </c>
      <c r="K31" s="90"/>
      <c r="L31" s="90"/>
      <c r="M31" s="10"/>
      <c r="N31" s="6">
        <f t="shared" ref="N31:N49" si="7">J57/1000000000</f>
        <v>4</v>
      </c>
      <c r="O31" s="6">
        <f t="shared" si="5"/>
        <v>-73.315109000000007</v>
      </c>
      <c r="P31" s="36">
        <f>ABS(AVERAGE(O31:O49)-(P30-1)*5)</f>
        <v>76.539596631578959</v>
      </c>
      <c r="Q31" s="10"/>
    </row>
    <row r="32" spans="2:17" x14ac:dyDescent="0.25">
      <c r="B32" s="90" t="s">
        <v>19</v>
      </c>
      <c r="C32" s="90" t="s">
        <v>238</v>
      </c>
      <c r="D32" s="90" t="s">
        <v>241</v>
      </c>
      <c r="E32" s="10"/>
      <c r="F32" s="6">
        <f t="shared" si="6"/>
        <v>4.4444444444444002</v>
      </c>
      <c r="G32" s="6">
        <f t="shared" si="4"/>
        <v>-68.755500999999995</v>
      </c>
      <c r="H32" s="6"/>
      <c r="J32" s="90" t="s">
        <v>19</v>
      </c>
      <c r="K32" s="90" t="s">
        <v>238</v>
      </c>
      <c r="L32" s="90" t="s">
        <v>241</v>
      </c>
      <c r="M32" s="10"/>
      <c r="N32" s="6">
        <f t="shared" si="7"/>
        <v>4.4444444444444002</v>
      </c>
      <c r="O32" s="6">
        <f t="shared" si="5"/>
        <v>-77.098076000000006</v>
      </c>
      <c r="P32" s="86"/>
      <c r="Q32" s="10"/>
    </row>
    <row r="33" spans="2:17" x14ac:dyDescent="0.25">
      <c r="B33" s="90">
        <v>2000000000</v>
      </c>
      <c r="C33" s="90">
        <v>-36.522865000000003</v>
      </c>
      <c r="D33" s="90">
        <v>-29.126566</v>
      </c>
      <c r="E33" s="10"/>
      <c r="F33" s="6">
        <f t="shared" si="6"/>
        <v>4.8888888888888999</v>
      </c>
      <c r="G33" s="6">
        <f t="shared" si="4"/>
        <v>-70.206046999999998</v>
      </c>
      <c r="H33" s="6"/>
      <c r="J33" s="90">
        <v>2000000000</v>
      </c>
      <c r="K33" s="90">
        <v>-36.247065999999997</v>
      </c>
      <c r="L33" s="90">
        <v>-25.517306999999999</v>
      </c>
      <c r="M33" s="10"/>
      <c r="N33" s="6">
        <f t="shared" si="7"/>
        <v>4.8888888888888999</v>
      </c>
      <c r="O33" s="6">
        <f t="shared" si="5"/>
        <v>-76.616539000000003</v>
      </c>
      <c r="P33" s="86"/>
      <c r="Q33" s="10"/>
    </row>
    <row r="34" spans="2:17" x14ac:dyDescent="0.25">
      <c r="B34" s="90">
        <v>2555555555.5556002</v>
      </c>
      <c r="C34" s="90">
        <v>-37.839413</v>
      </c>
      <c r="D34" s="90">
        <v>-29.997786000000001</v>
      </c>
      <c r="E34" s="10"/>
      <c r="F34" s="6">
        <f t="shared" si="6"/>
        <v>5.3333333333332993</v>
      </c>
      <c r="G34" s="6">
        <f t="shared" si="4"/>
        <v>-74.845673000000005</v>
      </c>
      <c r="H34" s="6"/>
      <c r="J34" s="90">
        <v>2555555555.5556002</v>
      </c>
      <c r="K34" s="90">
        <v>-28.860136000000001</v>
      </c>
      <c r="L34" s="90">
        <v>-21.437156999999999</v>
      </c>
      <c r="M34" s="10"/>
      <c r="N34" s="6">
        <f t="shared" si="7"/>
        <v>5.3333333333332993</v>
      </c>
      <c r="O34" s="6">
        <f t="shared" si="5"/>
        <v>-75.148491000000007</v>
      </c>
      <c r="P34" s="86"/>
      <c r="Q34" s="10"/>
    </row>
    <row r="35" spans="2:17" x14ac:dyDescent="0.25">
      <c r="B35" s="90">
        <v>3111111111.1111002</v>
      </c>
      <c r="C35" s="90">
        <v>-35.122562000000002</v>
      </c>
      <c r="D35" s="90">
        <v>-27.120037</v>
      </c>
      <c r="E35" s="10"/>
      <c r="F35" s="6">
        <f t="shared" si="6"/>
        <v>5.7777777777777999</v>
      </c>
      <c r="G35" s="6">
        <f t="shared" si="4"/>
        <v>-84.551552000000001</v>
      </c>
      <c r="H35" s="6"/>
      <c r="J35" s="90">
        <v>3111111111.1111002</v>
      </c>
      <c r="K35" s="90">
        <v>-22.733796999999999</v>
      </c>
      <c r="L35" s="90">
        <v>-15.153165</v>
      </c>
      <c r="M35" s="10"/>
      <c r="N35" s="6">
        <f t="shared" si="7"/>
        <v>5.7777777777777999</v>
      </c>
      <c r="O35" s="6">
        <f t="shared" si="5"/>
        <v>-74.102142000000001</v>
      </c>
      <c r="P35" s="86"/>
      <c r="Q35" s="10"/>
    </row>
    <row r="36" spans="2:17" x14ac:dyDescent="0.25">
      <c r="B36" s="90">
        <v>3666666666.6666999</v>
      </c>
      <c r="C36" s="90">
        <v>-34.506413000000002</v>
      </c>
      <c r="D36" s="90">
        <v>-26.56213</v>
      </c>
      <c r="E36" s="10"/>
      <c r="F36" s="6">
        <f t="shared" si="6"/>
        <v>6.2222222222222001</v>
      </c>
      <c r="G36" s="6">
        <f t="shared" si="4"/>
        <v>-85.016289</v>
      </c>
      <c r="H36" s="6"/>
      <c r="J36" s="90">
        <v>3666666666.6666999</v>
      </c>
      <c r="K36" s="90">
        <v>-21.175523999999999</v>
      </c>
      <c r="L36" s="90">
        <v>-13.133902000000001</v>
      </c>
      <c r="M36" s="10"/>
      <c r="N36" s="6">
        <f t="shared" si="7"/>
        <v>6.2222222222222001</v>
      </c>
      <c r="O36" s="6">
        <f t="shared" si="5"/>
        <v>-75.134406999999996</v>
      </c>
      <c r="P36" s="86"/>
      <c r="Q36" s="10"/>
    </row>
    <row r="37" spans="2:17" x14ac:dyDescent="0.25">
      <c r="B37" s="90">
        <v>4222222222.2221999</v>
      </c>
      <c r="C37" s="90">
        <v>-36.694350999999997</v>
      </c>
      <c r="D37" s="90">
        <v>-29.082926</v>
      </c>
      <c r="E37" s="10"/>
      <c r="F37" s="6">
        <f t="shared" si="6"/>
        <v>6.6666666666667007</v>
      </c>
      <c r="G37" s="6">
        <f t="shared" si="4"/>
        <v>-78.249534999999995</v>
      </c>
      <c r="H37" s="6"/>
      <c r="J37" s="90">
        <v>4222222222.2221999</v>
      </c>
      <c r="K37" s="90">
        <v>-23.882404000000001</v>
      </c>
      <c r="L37" s="90">
        <v>-15.462785</v>
      </c>
      <c r="M37" s="10"/>
      <c r="N37" s="6">
        <f t="shared" si="7"/>
        <v>6.6666666666667007</v>
      </c>
      <c r="O37" s="6">
        <f t="shared" si="5"/>
        <v>-73.975830000000002</v>
      </c>
      <c r="P37" s="86"/>
      <c r="Q37" s="10"/>
    </row>
    <row r="38" spans="2:17" x14ac:dyDescent="0.25">
      <c r="B38" s="90">
        <v>4777777777.7777996</v>
      </c>
      <c r="C38" s="90">
        <v>-40.153537999999998</v>
      </c>
      <c r="D38" s="90">
        <v>-32.613318999999997</v>
      </c>
      <c r="E38" s="10"/>
      <c r="F38" s="6">
        <f t="shared" si="6"/>
        <v>7.1111111111111001</v>
      </c>
      <c r="G38" s="6">
        <f t="shared" si="4"/>
        <v>-76.191260999999997</v>
      </c>
      <c r="H38" s="6"/>
      <c r="J38" s="90">
        <v>4777777777.7777996</v>
      </c>
      <c r="K38" s="90">
        <v>-27.035435</v>
      </c>
      <c r="L38" s="90">
        <v>-18.296364000000001</v>
      </c>
      <c r="M38" s="10"/>
      <c r="N38" s="6">
        <f t="shared" si="7"/>
        <v>7.1111111111111001</v>
      </c>
      <c r="O38" s="6">
        <f t="shared" si="5"/>
        <v>-74.531295999999998</v>
      </c>
      <c r="P38" s="86"/>
      <c r="Q38" s="10"/>
    </row>
    <row r="39" spans="2:17" x14ac:dyDescent="0.25">
      <c r="B39" s="90">
        <v>5333333333.3332996</v>
      </c>
      <c r="C39" s="90">
        <v>-42.894238000000001</v>
      </c>
      <c r="D39" s="90">
        <v>-35.225940999999999</v>
      </c>
      <c r="E39" s="10"/>
      <c r="F39" s="6">
        <f t="shared" si="6"/>
        <v>7.5555555555555998</v>
      </c>
      <c r="G39" s="6">
        <f t="shared" si="4"/>
        <v>-75.484786999999997</v>
      </c>
      <c r="H39" s="6"/>
      <c r="J39" s="90">
        <v>5333333333.3332996</v>
      </c>
      <c r="K39" s="90">
        <v>-26.428225000000001</v>
      </c>
      <c r="L39" s="90">
        <v>-17.318518000000001</v>
      </c>
      <c r="M39" s="10"/>
      <c r="N39" s="6">
        <f t="shared" si="7"/>
        <v>7.5555555555555998</v>
      </c>
      <c r="O39" s="6">
        <f t="shared" si="5"/>
        <v>-76.705994000000004</v>
      </c>
      <c r="P39" s="86"/>
      <c r="Q39" s="10"/>
    </row>
    <row r="40" spans="2:17" x14ac:dyDescent="0.25">
      <c r="B40" s="90">
        <v>5888888888.8888998</v>
      </c>
      <c r="C40" s="90">
        <v>-42.812637000000002</v>
      </c>
      <c r="D40" s="90">
        <v>-34.592911000000001</v>
      </c>
      <c r="E40" s="10"/>
      <c r="F40" s="6">
        <f t="shared" si="6"/>
        <v>8</v>
      </c>
      <c r="G40" s="6">
        <f t="shared" si="4"/>
        <v>-84.790763999999996</v>
      </c>
      <c r="H40" s="6"/>
      <c r="J40" s="90">
        <v>5888888888.8888998</v>
      </c>
      <c r="K40" s="90">
        <v>-24.566155999999999</v>
      </c>
      <c r="L40" s="90">
        <v>-15.094744</v>
      </c>
      <c r="M40" s="10"/>
      <c r="N40" s="6">
        <f t="shared" si="7"/>
        <v>8</v>
      </c>
      <c r="O40" s="6">
        <f t="shared" si="5"/>
        <v>-73.097221000000005</v>
      </c>
      <c r="P40" s="86"/>
      <c r="Q40" s="10"/>
    </row>
    <row r="41" spans="2:17" x14ac:dyDescent="0.25">
      <c r="B41" s="90">
        <v>6444444444.4443998</v>
      </c>
      <c r="C41" s="90">
        <v>-43.049191</v>
      </c>
      <c r="D41" s="90">
        <v>-34.517670000000003</v>
      </c>
      <c r="E41" s="10"/>
      <c r="F41" s="6">
        <f t="shared" si="6"/>
        <v>8.4444444444444002</v>
      </c>
      <c r="G41" s="6">
        <f t="shared" si="4"/>
        <v>-77.184501999999995</v>
      </c>
      <c r="H41" s="6"/>
      <c r="J41" s="90">
        <v>6444444444.4443998</v>
      </c>
      <c r="K41" s="90">
        <v>-22.353403</v>
      </c>
      <c r="L41" s="90">
        <v>-12.703730999999999</v>
      </c>
      <c r="M41" s="10"/>
      <c r="N41" s="6">
        <f t="shared" si="7"/>
        <v>8.4444444444444002</v>
      </c>
      <c r="O41" s="6">
        <f t="shared" si="5"/>
        <v>-68.205985999999996</v>
      </c>
      <c r="P41" s="86"/>
      <c r="Q41" s="10"/>
    </row>
    <row r="42" spans="2:17" x14ac:dyDescent="0.25">
      <c r="B42" s="90">
        <v>7000000000</v>
      </c>
      <c r="C42" s="90">
        <v>-43.036338999999998</v>
      </c>
      <c r="D42" s="90">
        <v>-34.471530999999999</v>
      </c>
      <c r="E42" s="10"/>
      <c r="F42" s="6">
        <f t="shared" si="6"/>
        <v>8.8888888888888999</v>
      </c>
      <c r="G42" s="6">
        <f t="shared" si="4"/>
        <v>-78.163948000000005</v>
      </c>
      <c r="H42" s="6"/>
      <c r="J42" s="90">
        <v>7000000000</v>
      </c>
      <c r="K42" s="90">
        <v>-21.502527000000001</v>
      </c>
      <c r="L42" s="90">
        <v>-11.566338999999999</v>
      </c>
      <c r="M42" s="10"/>
      <c r="N42" s="6">
        <f t="shared" si="7"/>
        <v>8.8888888888888999</v>
      </c>
      <c r="O42" s="6">
        <f t="shared" si="5"/>
        <v>-73.470505000000003</v>
      </c>
      <c r="P42" s="86"/>
      <c r="Q42" s="10"/>
    </row>
    <row r="43" spans="2:17" x14ac:dyDescent="0.25">
      <c r="B43" s="90">
        <v>7555555555.5556002</v>
      </c>
      <c r="C43" s="90">
        <v>-43.423606999999997</v>
      </c>
      <c r="D43" s="90">
        <v>-34.854011999999997</v>
      </c>
      <c r="E43" s="10"/>
      <c r="F43" s="6">
        <f t="shared" si="6"/>
        <v>9.3333333333333002</v>
      </c>
      <c r="G43" s="6">
        <f t="shared" si="4"/>
        <v>-71.251594999999995</v>
      </c>
      <c r="H43" s="6"/>
      <c r="J43" s="90">
        <v>7555555555.5556002</v>
      </c>
      <c r="K43" s="90">
        <v>-21.583181</v>
      </c>
      <c r="L43" s="90">
        <v>-11.464688000000001</v>
      </c>
      <c r="M43" s="10"/>
      <c r="N43" s="6">
        <f t="shared" si="7"/>
        <v>9.3333333333333002</v>
      </c>
      <c r="O43" s="6">
        <f t="shared" si="5"/>
        <v>-68.166931000000005</v>
      </c>
      <c r="P43" s="86"/>
      <c r="Q43" s="10"/>
    </row>
    <row r="44" spans="2:17" x14ac:dyDescent="0.25">
      <c r="B44" s="90">
        <v>8111111111.1111002</v>
      </c>
      <c r="C44" s="90">
        <v>-42.818562</v>
      </c>
      <c r="D44" s="90">
        <v>-34.442279999999997</v>
      </c>
      <c r="E44" s="10"/>
      <c r="F44" s="6">
        <f t="shared" si="6"/>
        <v>9.7777777777777999</v>
      </c>
      <c r="G44" s="6">
        <f t="shared" si="4"/>
        <v>-65.717674000000002</v>
      </c>
      <c r="H44" s="6"/>
      <c r="J44" s="90">
        <v>8111111111.1111002</v>
      </c>
      <c r="K44" s="90">
        <v>-21.571424</v>
      </c>
      <c r="L44" s="90">
        <v>-11.425025</v>
      </c>
      <c r="M44" s="10"/>
      <c r="N44" s="6">
        <f t="shared" si="7"/>
        <v>9.7777777777777999</v>
      </c>
      <c r="O44" s="6">
        <f t="shared" si="5"/>
        <v>-66.667518999999999</v>
      </c>
      <c r="P44" s="86"/>
      <c r="Q44" s="10"/>
    </row>
    <row r="45" spans="2:17" x14ac:dyDescent="0.25">
      <c r="B45" s="90">
        <v>8666666666.6667004</v>
      </c>
      <c r="C45" s="90">
        <v>-47.848433999999997</v>
      </c>
      <c r="D45" s="90">
        <v>-38.955604999999998</v>
      </c>
      <c r="E45" s="10"/>
      <c r="F45" s="6">
        <f t="shared" si="6"/>
        <v>10.222222222221999</v>
      </c>
      <c r="G45" s="6">
        <f t="shared" si="4"/>
        <v>-64.837006000000002</v>
      </c>
      <c r="H45" s="6"/>
      <c r="J45" s="90">
        <v>8666666666.6667004</v>
      </c>
      <c r="K45" s="90">
        <v>-22.199915000000001</v>
      </c>
      <c r="L45" s="90">
        <v>-11.38748</v>
      </c>
      <c r="M45" s="10"/>
      <c r="N45" s="6">
        <f t="shared" si="7"/>
        <v>10.222222222221999</v>
      </c>
      <c r="O45" s="6">
        <f t="shared" si="5"/>
        <v>-66.562850999999995</v>
      </c>
      <c r="P45" s="86"/>
      <c r="Q45" s="10"/>
    </row>
    <row r="46" spans="2:17" x14ac:dyDescent="0.25">
      <c r="B46" s="90">
        <v>9222222222.2222004</v>
      </c>
      <c r="C46" s="90">
        <v>-43.875152999999997</v>
      </c>
      <c r="D46" s="90">
        <v>-34.958153000000003</v>
      </c>
      <c r="E46" s="10"/>
      <c r="F46" s="6">
        <f t="shared" si="6"/>
        <v>10.666666666667</v>
      </c>
      <c r="G46" s="6">
        <f t="shared" si="4"/>
        <v>-65.812804999999997</v>
      </c>
      <c r="H46" s="6"/>
      <c r="J46" s="90">
        <v>9222222222.2222004</v>
      </c>
      <c r="K46" s="90">
        <v>-23.235783000000001</v>
      </c>
      <c r="L46" s="90">
        <v>-12.443731</v>
      </c>
      <c r="M46" s="10"/>
      <c r="N46" s="6">
        <f t="shared" si="7"/>
        <v>10.666666666667</v>
      </c>
      <c r="O46" s="6">
        <f t="shared" si="5"/>
        <v>-68.133056999999994</v>
      </c>
      <c r="P46" s="86"/>
      <c r="Q46" s="10"/>
    </row>
    <row r="47" spans="2:17" x14ac:dyDescent="0.25">
      <c r="B47" s="90">
        <v>9777777777.7777996</v>
      </c>
      <c r="C47" s="90">
        <v>-39.311732999999997</v>
      </c>
      <c r="D47" s="90">
        <v>-30.510995999999999</v>
      </c>
      <c r="E47" s="10"/>
      <c r="F47" s="6">
        <f t="shared" si="6"/>
        <v>11.111111111111001</v>
      </c>
      <c r="G47" s="6">
        <f t="shared" si="4"/>
        <v>-66.320351000000002</v>
      </c>
      <c r="H47" s="6"/>
      <c r="J47" s="90">
        <v>9777777777.7777996</v>
      </c>
      <c r="K47" s="90">
        <v>-23.510103000000001</v>
      </c>
      <c r="L47" s="90">
        <v>-12.692990999999999</v>
      </c>
      <c r="M47" s="10"/>
      <c r="N47" s="6">
        <f t="shared" si="7"/>
        <v>11.111111111111001</v>
      </c>
      <c r="O47" s="6">
        <f t="shared" si="5"/>
        <v>-67.480286000000007</v>
      </c>
      <c r="P47" s="86"/>
      <c r="Q47" s="10"/>
    </row>
    <row r="48" spans="2:17" x14ac:dyDescent="0.25">
      <c r="B48" s="90">
        <v>10333333333.333</v>
      </c>
      <c r="C48" s="90">
        <v>-34.017772999999998</v>
      </c>
      <c r="D48" s="90">
        <v>-25.11627</v>
      </c>
      <c r="E48" s="10"/>
      <c r="F48" s="6">
        <f t="shared" si="6"/>
        <v>11.555555555555999</v>
      </c>
      <c r="G48" s="6">
        <f t="shared" si="4"/>
        <v>-64.185783000000001</v>
      </c>
      <c r="H48" s="6"/>
      <c r="J48" s="90">
        <v>10333333333.333</v>
      </c>
      <c r="K48" s="90">
        <v>-25.114944000000001</v>
      </c>
      <c r="L48" s="90">
        <v>-14.731036</v>
      </c>
      <c r="M48" s="10"/>
      <c r="N48" s="6">
        <f t="shared" si="7"/>
        <v>11.555555555555999</v>
      </c>
      <c r="O48" s="6">
        <f t="shared" si="5"/>
        <v>-66.248383000000004</v>
      </c>
      <c r="P48" s="86"/>
      <c r="Q48" s="10"/>
    </row>
    <row r="49" spans="2:17" x14ac:dyDescent="0.25">
      <c r="B49" s="90">
        <v>10888888888.889</v>
      </c>
      <c r="C49" s="90">
        <v>-30.577251</v>
      </c>
      <c r="D49" s="90">
        <v>-21.363596000000001</v>
      </c>
      <c r="E49" s="10"/>
      <c r="F49" s="6">
        <f t="shared" si="6"/>
        <v>12</v>
      </c>
      <c r="G49" s="6">
        <f t="shared" si="4"/>
        <v>-61.773335000000003</v>
      </c>
      <c r="H49" s="6"/>
      <c r="J49" s="90">
        <v>10888888888.889</v>
      </c>
      <c r="K49" s="90">
        <v>-26.772179000000001</v>
      </c>
      <c r="L49" s="90">
        <v>-16.531376000000002</v>
      </c>
      <c r="M49" s="10"/>
      <c r="N49" s="6">
        <f t="shared" si="7"/>
        <v>12</v>
      </c>
      <c r="O49" s="6">
        <f t="shared" si="5"/>
        <v>-64.591712999999999</v>
      </c>
      <c r="P49" s="86"/>
      <c r="Q49" s="10"/>
    </row>
    <row r="50" spans="2:17" x14ac:dyDescent="0.25">
      <c r="B50" s="90">
        <v>11444444444.444</v>
      </c>
      <c r="C50" s="90">
        <v>-27.349996999999998</v>
      </c>
      <c r="D50" s="90">
        <v>-17.727989000000001</v>
      </c>
      <c r="E50" s="10"/>
      <c r="F50" s="6" t="s">
        <v>21</v>
      </c>
      <c r="H50" s="6"/>
      <c r="J50" s="90">
        <v>11444444444.444</v>
      </c>
      <c r="K50" s="90">
        <v>-24.623173000000001</v>
      </c>
      <c r="L50" s="90">
        <v>-14.522724999999999</v>
      </c>
      <c r="M50" s="10"/>
      <c r="N50" s="6" t="s">
        <v>21</v>
      </c>
      <c r="P50" s="86"/>
      <c r="Q50" s="10"/>
    </row>
    <row r="51" spans="2:17" x14ac:dyDescent="0.25">
      <c r="B51" s="90">
        <v>12000000000</v>
      </c>
      <c r="C51" s="90">
        <v>-25.591726000000001</v>
      </c>
      <c r="D51" s="90">
        <v>-14.829286</v>
      </c>
      <c r="E51" s="10"/>
      <c r="H51" s="6"/>
      <c r="J51" s="90">
        <v>12000000000</v>
      </c>
      <c r="K51" s="90">
        <v>-23.068995000000001</v>
      </c>
      <c r="L51" s="90">
        <v>-13.02374</v>
      </c>
      <c r="M51" s="10"/>
      <c r="P51" s="86"/>
      <c r="Q51" s="10"/>
    </row>
    <row r="52" spans="2:17" x14ac:dyDescent="0.25">
      <c r="B52" s="90" t="s">
        <v>21</v>
      </c>
      <c r="C52" s="90"/>
      <c r="D52" s="90"/>
      <c r="E52" s="8"/>
      <c r="H52" s="6"/>
      <c r="J52" s="90" t="s">
        <v>21</v>
      </c>
      <c r="K52" s="90"/>
      <c r="L52" s="90"/>
      <c r="M52" s="8"/>
      <c r="P52" s="86"/>
      <c r="Q52" s="8"/>
    </row>
    <row r="53" spans="2:17" x14ac:dyDescent="0.25">
      <c r="B53" s="90"/>
      <c r="C53" s="90"/>
      <c r="D53" s="90"/>
      <c r="E53" s="8"/>
      <c r="F53" s="6" t="s">
        <v>23</v>
      </c>
      <c r="H53" s="6"/>
      <c r="J53" s="90"/>
      <c r="K53" s="90"/>
      <c r="L53" s="90"/>
      <c r="M53" s="8"/>
      <c r="N53" s="6" t="s">
        <v>23</v>
      </c>
      <c r="P53" s="86"/>
      <c r="Q53" s="8"/>
    </row>
    <row r="54" spans="2:17" ht="15.75" x14ac:dyDescent="0.25">
      <c r="B54" s="90"/>
      <c r="C54" s="90"/>
      <c r="D54" s="90"/>
      <c r="E54" s="8"/>
      <c r="F54" s="6" t="s">
        <v>19</v>
      </c>
      <c r="G54" s="6" t="str">
        <f>D80</f>
        <v>3Rx0L dBc Log Mag(dB)</v>
      </c>
      <c r="H54" s="35">
        <v>3</v>
      </c>
      <c r="J54" s="90"/>
      <c r="K54" s="90"/>
      <c r="L54" s="90"/>
      <c r="M54" s="8"/>
      <c r="N54" s="6" t="s">
        <v>19</v>
      </c>
      <c r="O54" s="6" t="str">
        <f>L80</f>
        <v>3Rx0L dBc Log Mag(dB)</v>
      </c>
      <c r="P54" s="35">
        <v>3</v>
      </c>
      <c r="Q54" s="8"/>
    </row>
    <row r="55" spans="2:17" ht="15.75" x14ac:dyDescent="0.25">
      <c r="B55" s="90" t="s">
        <v>22</v>
      </c>
      <c r="C55" s="90"/>
      <c r="D55" s="90"/>
      <c r="E55" s="8"/>
      <c r="F55" s="6">
        <f>B81/1000000000</f>
        <v>6</v>
      </c>
      <c r="G55" s="6">
        <f>D81</f>
        <v>-87.754585000000006</v>
      </c>
      <c r="H55" s="36">
        <f>ABS(AVERAGE(G55:G73)-(H54-1)*15)</f>
        <v>114.14627663157896</v>
      </c>
      <c r="J55" s="90" t="s">
        <v>22</v>
      </c>
      <c r="K55" s="90"/>
      <c r="L55" s="90"/>
      <c r="M55" s="8"/>
      <c r="N55" s="6">
        <f>J81/1000000000</f>
        <v>6</v>
      </c>
      <c r="O55" s="6">
        <f>L81</f>
        <v>-77.093543999999994</v>
      </c>
      <c r="P55" s="36">
        <f>ABS(AVERAGE(O55:O73)-(P54-1)*15)</f>
        <v>106.72316105263155</v>
      </c>
      <c r="Q55" s="8"/>
    </row>
    <row r="56" spans="2:17" x14ac:dyDescent="0.25">
      <c r="B56" s="90" t="s">
        <v>19</v>
      </c>
      <c r="C56" s="90" t="s">
        <v>239</v>
      </c>
      <c r="D56" s="90" t="s">
        <v>242</v>
      </c>
      <c r="E56" s="8"/>
      <c r="F56" s="6">
        <v>19805555555.556</v>
      </c>
      <c r="G56" s="84">
        <f t="shared" ref="G56:G73" si="8">D82</f>
        <v>-89.187790000000007</v>
      </c>
      <c r="H56" s="6"/>
      <c r="J56" s="90" t="s">
        <v>19</v>
      </c>
      <c r="K56" s="90" t="s">
        <v>239</v>
      </c>
      <c r="L56" s="90" t="s">
        <v>242</v>
      </c>
      <c r="M56" s="8"/>
      <c r="N56" s="6">
        <v>19805555555.556</v>
      </c>
      <c r="O56" s="84">
        <f t="shared" ref="O56:O73" si="9">L82</f>
        <v>-80.962699999999998</v>
      </c>
      <c r="P56" s="86"/>
      <c r="Q56" s="8"/>
    </row>
    <row r="57" spans="2:17" x14ac:dyDescent="0.25">
      <c r="B57" s="90">
        <v>4000000000</v>
      </c>
      <c r="C57" s="90">
        <v>-78.283989000000005</v>
      </c>
      <c r="D57" s="90">
        <v>-70.887687999999997</v>
      </c>
      <c r="E57" s="8"/>
      <c r="F57" s="6">
        <v>20111111111.111</v>
      </c>
      <c r="G57" s="84">
        <f t="shared" si="8"/>
        <v>-88.293526</v>
      </c>
      <c r="H57" s="6"/>
      <c r="J57" s="90">
        <v>4000000000</v>
      </c>
      <c r="K57" s="90">
        <v>-84.044867999999994</v>
      </c>
      <c r="L57" s="90">
        <v>-73.315109000000007</v>
      </c>
      <c r="M57" s="8"/>
      <c r="N57" s="6">
        <v>20111111111.111</v>
      </c>
      <c r="O57" s="84">
        <f t="shared" si="9"/>
        <v>-80.964950999999999</v>
      </c>
      <c r="P57" s="86"/>
      <c r="Q57" s="8"/>
    </row>
    <row r="58" spans="2:17" x14ac:dyDescent="0.25">
      <c r="B58" s="90">
        <v>4444444444.4443998</v>
      </c>
      <c r="C58" s="90">
        <v>-76.597130000000007</v>
      </c>
      <c r="D58" s="90">
        <v>-68.755500999999995</v>
      </c>
      <c r="E58" s="8"/>
      <c r="F58" s="6">
        <v>20416666666.667</v>
      </c>
      <c r="G58" s="84">
        <f t="shared" si="8"/>
        <v>-88.229705999999993</v>
      </c>
      <c r="H58" s="6"/>
      <c r="J58" s="90">
        <v>4444444444.4443998</v>
      </c>
      <c r="K58" s="90">
        <v>-84.521056999999999</v>
      </c>
      <c r="L58" s="90">
        <v>-77.098076000000006</v>
      </c>
      <c r="M58" s="8"/>
      <c r="N58" s="6">
        <v>20416666666.667</v>
      </c>
      <c r="O58" s="84">
        <f t="shared" si="9"/>
        <v>-80.657616000000004</v>
      </c>
      <c r="P58" s="86"/>
      <c r="Q58" s="8"/>
    </row>
    <row r="59" spans="2:17" x14ac:dyDescent="0.25">
      <c r="B59" s="90">
        <v>4888888888.8888998</v>
      </c>
      <c r="C59" s="90">
        <v>-78.208572000000004</v>
      </c>
      <c r="D59" s="90">
        <v>-70.206046999999998</v>
      </c>
      <c r="E59" s="8"/>
      <c r="F59" s="6">
        <v>20722222222.222</v>
      </c>
      <c r="G59" s="84">
        <f t="shared" si="8"/>
        <v>-92.903580000000005</v>
      </c>
      <c r="H59" s="6"/>
      <c r="J59" s="90">
        <v>4888888888.8888998</v>
      </c>
      <c r="K59" s="90">
        <v>-84.197174000000004</v>
      </c>
      <c r="L59" s="90">
        <v>-76.616539000000003</v>
      </c>
      <c r="M59" s="8"/>
      <c r="N59" s="6">
        <v>20722222222.222</v>
      </c>
      <c r="O59" s="84">
        <f t="shared" si="9"/>
        <v>-79.368408000000002</v>
      </c>
      <c r="P59" s="86"/>
      <c r="Q59" s="8"/>
    </row>
    <row r="60" spans="2:17" x14ac:dyDescent="0.25">
      <c r="B60" s="90">
        <v>5333333333.3332996</v>
      </c>
      <c r="C60" s="90">
        <v>-82.789955000000006</v>
      </c>
      <c r="D60" s="90">
        <v>-74.845673000000005</v>
      </c>
      <c r="E60" s="8"/>
      <c r="F60" s="6">
        <v>21027777777.778</v>
      </c>
      <c r="G60" s="84">
        <f t="shared" si="8"/>
        <v>-102.08443</v>
      </c>
      <c r="H60" s="6"/>
      <c r="J60" s="90">
        <v>5333333333.3332996</v>
      </c>
      <c r="K60" s="90">
        <v>-83.190109000000007</v>
      </c>
      <c r="L60" s="90">
        <v>-75.148491000000007</v>
      </c>
      <c r="M60" s="8"/>
      <c r="N60" s="6">
        <v>21027777777.778</v>
      </c>
      <c r="O60" s="84">
        <f t="shared" si="9"/>
        <v>-85.710151999999994</v>
      </c>
      <c r="P60" s="86"/>
      <c r="Q60" s="8"/>
    </row>
    <row r="61" spans="2:17" x14ac:dyDescent="0.25">
      <c r="B61" s="90">
        <v>5777777777.7777996</v>
      </c>
      <c r="C61" s="90">
        <v>-92.162979000000007</v>
      </c>
      <c r="D61" s="90">
        <v>-84.551552000000001</v>
      </c>
      <c r="E61" s="8"/>
      <c r="F61" s="6">
        <v>21333333333.333</v>
      </c>
      <c r="G61" s="84">
        <f t="shared" si="8"/>
        <v>-86.819694999999996</v>
      </c>
      <c r="H61" s="6"/>
      <c r="J61" s="90">
        <v>5777777777.7777996</v>
      </c>
      <c r="K61" s="90">
        <v>-82.521759000000003</v>
      </c>
      <c r="L61" s="90">
        <v>-74.102142000000001</v>
      </c>
      <c r="M61" s="8"/>
      <c r="N61" s="6">
        <v>21333333333.333</v>
      </c>
      <c r="O61" s="84">
        <f t="shared" si="9"/>
        <v>-81.080016999999998</v>
      </c>
      <c r="P61" s="86"/>
      <c r="Q61" s="8"/>
    </row>
    <row r="62" spans="2:17" x14ac:dyDescent="0.25">
      <c r="B62" s="90">
        <v>6222222222.2222004</v>
      </c>
      <c r="C62" s="90">
        <v>-92.556511</v>
      </c>
      <c r="D62" s="90">
        <v>-85.016289</v>
      </c>
      <c r="E62" s="8"/>
      <c r="F62" s="6">
        <v>21638888888.889</v>
      </c>
      <c r="G62" s="84">
        <f t="shared" si="8"/>
        <v>-85.375038000000004</v>
      </c>
      <c r="H62" s="6"/>
      <c r="J62" s="90">
        <v>6222222222.2222004</v>
      </c>
      <c r="K62" s="90">
        <v>-83.873474000000002</v>
      </c>
      <c r="L62" s="90">
        <v>-75.134406999999996</v>
      </c>
      <c r="M62" s="8"/>
      <c r="N62" s="6">
        <v>21638888888.889</v>
      </c>
      <c r="O62" s="84">
        <f t="shared" si="9"/>
        <v>-81.369370000000004</v>
      </c>
      <c r="P62" s="86"/>
      <c r="Q62" s="8"/>
    </row>
    <row r="63" spans="2:17" x14ac:dyDescent="0.25">
      <c r="B63" s="90">
        <v>6666666666.6667004</v>
      </c>
      <c r="C63" s="90">
        <v>-85.917831000000007</v>
      </c>
      <c r="D63" s="90">
        <v>-78.249534999999995</v>
      </c>
      <c r="E63" s="8"/>
      <c r="F63" s="6">
        <v>21944444444.444</v>
      </c>
      <c r="G63" s="84">
        <f t="shared" si="8"/>
        <v>-78.615700000000004</v>
      </c>
      <c r="H63" s="6"/>
      <c r="J63" s="90">
        <v>6666666666.6667004</v>
      </c>
      <c r="K63" s="90">
        <v>-83.085532999999998</v>
      </c>
      <c r="L63" s="90">
        <v>-73.975830000000002</v>
      </c>
      <c r="M63" s="8"/>
      <c r="N63" s="6">
        <v>21944444444.444</v>
      </c>
      <c r="O63" s="84">
        <f t="shared" si="9"/>
        <v>-74.991714000000002</v>
      </c>
      <c r="P63" s="86"/>
      <c r="Q63" s="8"/>
    </row>
    <row r="64" spans="2:17" x14ac:dyDescent="0.25">
      <c r="B64" s="90">
        <v>7111111111.1111002</v>
      </c>
      <c r="C64" s="90">
        <v>-84.410988000000003</v>
      </c>
      <c r="D64" s="90">
        <v>-76.191260999999997</v>
      </c>
      <c r="E64" s="8"/>
      <c r="F64" s="6">
        <v>22250000000</v>
      </c>
      <c r="G64" s="84">
        <f t="shared" si="8"/>
        <v>-79.417946000000001</v>
      </c>
      <c r="H64" s="6"/>
      <c r="J64" s="90">
        <v>7111111111.1111002</v>
      </c>
      <c r="K64" s="90">
        <v>-84.002707999999998</v>
      </c>
      <c r="L64" s="90">
        <v>-74.531295999999998</v>
      </c>
      <c r="M64" s="8"/>
      <c r="N64" s="6">
        <v>22250000000</v>
      </c>
      <c r="O64" s="84">
        <f t="shared" si="9"/>
        <v>-73.326706000000001</v>
      </c>
      <c r="P64" s="86"/>
      <c r="Q64" s="8"/>
    </row>
    <row r="65" spans="2:17" x14ac:dyDescent="0.25">
      <c r="B65" s="90">
        <v>7555555555.5556002</v>
      </c>
      <c r="C65" s="90">
        <v>-84.016304000000005</v>
      </c>
      <c r="D65" s="90">
        <v>-75.484786999999997</v>
      </c>
      <c r="E65" s="8"/>
      <c r="F65" s="6">
        <v>22555555555.556</v>
      </c>
      <c r="G65" s="84">
        <f t="shared" si="8"/>
        <v>-83.692993000000001</v>
      </c>
      <c r="H65" s="6"/>
      <c r="J65" s="90">
        <v>7555555555.5556002</v>
      </c>
      <c r="K65" s="90">
        <v>-86.355666999999997</v>
      </c>
      <c r="L65" s="90">
        <v>-76.705994000000004</v>
      </c>
      <c r="M65" s="8"/>
      <c r="N65" s="6">
        <v>22555555555.556</v>
      </c>
      <c r="O65" s="84">
        <f t="shared" si="9"/>
        <v>-71.978675999999993</v>
      </c>
      <c r="P65" s="86"/>
      <c r="Q65" s="8"/>
    </row>
    <row r="66" spans="2:17" x14ac:dyDescent="0.25">
      <c r="B66" s="90">
        <v>8000000000</v>
      </c>
      <c r="C66" s="90">
        <v>-93.355568000000005</v>
      </c>
      <c r="D66" s="90">
        <v>-84.790763999999996</v>
      </c>
      <c r="E66" s="8"/>
      <c r="F66" s="6">
        <v>22861111111.111</v>
      </c>
      <c r="G66" s="84">
        <f t="shared" si="8"/>
        <v>-80.501403999999994</v>
      </c>
      <c r="H66" s="6"/>
      <c r="J66" s="90">
        <v>8000000000</v>
      </c>
      <c r="K66" s="90">
        <v>-83.033409000000006</v>
      </c>
      <c r="L66" s="90">
        <v>-73.097221000000005</v>
      </c>
      <c r="M66" s="8"/>
      <c r="N66" s="6">
        <v>22861111111.111</v>
      </c>
      <c r="O66" s="84">
        <f t="shared" si="9"/>
        <v>-72.077881000000005</v>
      </c>
      <c r="P66" s="86"/>
      <c r="Q66" s="8"/>
    </row>
    <row r="67" spans="2:17" x14ac:dyDescent="0.25">
      <c r="B67" s="90">
        <v>8444444444.4443998</v>
      </c>
      <c r="C67" s="90">
        <v>-85.754097000000002</v>
      </c>
      <c r="D67" s="90">
        <v>-77.184501999999995</v>
      </c>
      <c r="E67" s="8"/>
      <c r="F67" s="6">
        <v>23166666666.667</v>
      </c>
      <c r="G67" s="84">
        <f t="shared" si="8"/>
        <v>-80.577270999999996</v>
      </c>
      <c r="H67" s="6"/>
      <c r="J67" s="90">
        <v>8444444444.4443998</v>
      </c>
      <c r="K67" s="90">
        <v>-78.324477999999999</v>
      </c>
      <c r="L67" s="90">
        <v>-68.205985999999996</v>
      </c>
      <c r="M67" s="8"/>
      <c r="N67" s="6">
        <v>23166666666.667</v>
      </c>
      <c r="O67" s="84">
        <f t="shared" si="9"/>
        <v>-72.265525999999994</v>
      </c>
      <c r="P67" s="86"/>
      <c r="Q67" s="8"/>
    </row>
    <row r="68" spans="2:17" x14ac:dyDescent="0.25">
      <c r="B68" s="90">
        <v>8888888888.8889008</v>
      </c>
      <c r="C68" s="90">
        <v>-86.540229999999994</v>
      </c>
      <c r="D68" s="90">
        <v>-78.163948000000005</v>
      </c>
      <c r="E68" s="8"/>
      <c r="F68" s="6">
        <v>23472222222.222</v>
      </c>
      <c r="G68" s="84">
        <f t="shared" si="8"/>
        <v>-78.387801999999994</v>
      </c>
      <c r="H68" s="6"/>
      <c r="J68" s="90">
        <v>8888888888.8889008</v>
      </c>
      <c r="K68" s="90">
        <v>-83.616905000000003</v>
      </c>
      <c r="L68" s="90">
        <v>-73.470505000000003</v>
      </c>
      <c r="M68" s="8"/>
      <c r="N68" s="6">
        <v>23472222222.222</v>
      </c>
      <c r="O68" s="84">
        <f t="shared" si="9"/>
        <v>-73.189819</v>
      </c>
      <c r="P68" s="86"/>
      <c r="Q68" s="8"/>
    </row>
    <row r="69" spans="2:17" x14ac:dyDescent="0.25">
      <c r="B69" s="90">
        <v>9333333333.3332996</v>
      </c>
      <c r="C69" s="90">
        <v>-80.144424000000001</v>
      </c>
      <c r="D69" s="90">
        <v>-71.251594999999995</v>
      </c>
      <c r="E69" s="8"/>
      <c r="F69" s="6">
        <v>23777777777.778</v>
      </c>
      <c r="G69" s="84">
        <f t="shared" si="8"/>
        <v>-78.950942999999995</v>
      </c>
      <c r="H69" s="6"/>
      <c r="J69" s="90">
        <v>9333333333.3332996</v>
      </c>
      <c r="K69" s="90">
        <v>-78.979370000000003</v>
      </c>
      <c r="L69" s="90">
        <v>-68.166931000000005</v>
      </c>
      <c r="M69" s="8"/>
      <c r="N69" s="6">
        <v>23777777777.778</v>
      </c>
      <c r="O69" s="84">
        <f t="shared" si="9"/>
        <v>-77.967277999999993</v>
      </c>
      <c r="P69" s="86"/>
      <c r="Q69" s="8"/>
    </row>
    <row r="70" spans="2:17" x14ac:dyDescent="0.25">
      <c r="B70" s="90">
        <v>9777777777.7777996</v>
      </c>
      <c r="C70" s="90">
        <v>-74.634674000000004</v>
      </c>
      <c r="D70" s="90">
        <v>-65.717674000000002</v>
      </c>
      <c r="E70" s="8"/>
      <c r="F70" s="6">
        <v>24083333333.333</v>
      </c>
      <c r="G70" s="84">
        <f t="shared" si="8"/>
        <v>-78.938430999999994</v>
      </c>
      <c r="H70" s="6"/>
      <c r="J70" s="90">
        <v>9777777777.7777996</v>
      </c>
      <c r="K70" s="90">
        <v>-77.459571999999994</v>
      </c>
      <c r="L70" s="90">
        <v>-66.667518999999999</v>
      </c>
      <c r="M70" s="8"/>
      <c r="N70" s="6">
        <v>24083333333.333</v>
      </c>
      <c r="O70" s="84">
        <f t="shared" si="9"/>
        <v>-76.902411999999998</v>
      </c>
      <c r="P70" s="86"/>
      <c r="Q70" s="8"/>
    </row>
    <row r="71" spans="2:17" x14ac:dyDescent="0.25">
      <c r="B71" s="90">
        <v>10222222222.222</v>
      </c>
      <c r="C71" s="90">
        <v>-73.637741000000005</v>
      </c>
      <c r="D71" s="90">
        <v>-64.837006000000002</v>
      </c>
      <c r="E71" s="8"/>
      <c r="F71" s="6">
        <v>24388888888.889</v>
      </c>
      <c r="G71" s="84">
        <f t="shared" si="8"/>
        <v>-78.838820999999996</v>
      </c>
      <c r="H71" s="6"/>
      <c r="J71" s="90">
        <v>10222222222.222</v>
      </c>
      <c r="K71" s="90">
        <v>-77.379958999999999</v>
      </c>
      <c r="L71" s="90">
        <v>-66.562850999999995</v>
      </c>
      <c r="M71" s="8"/>
      <c r="N71" s="6">
        <v>24388888888.889</v>
      </c>
      <c r="O71" s="84">
        <f t="shared" si="9"/>
        <v>-73.531456000000006</v>
      </c>
      <c r="P71" s="86"/>
      <c r="Q71" s="8"/>
    </row>
    <row r="72" spans="2:17" x14ac:dyDescent="0.25">
      <c r="B72" s="90">
        <v>10666666666.667</v>
      </c>
      <c r="C72" s="90">
        <v>-74.714309999999998</v>
      </c>
      <c r="D72" s="90">
        <v>-65.812804999999997</v>
      </c>
      <c r="E72" s="8"/>
      <c r="F72" s="6">
        <v>24694444444.444</v>
      </c>
      <c r="G72" s="84">
        <f t="shared" si="8"/>
        <v>-78.752341999999999</v>
      </c>
      <c r="H72" s="6"/>
      <c r="J72" s="90">
        <v>10666666666.667</v>
      </c>
      <c r="K72" s="90">
        <v>-78.516968000000006</v>
      </c>
      <c r="L72" s="90">
        <v>-68.133056999999994</v>
      </c>
      <c r="M72" s="8"/>
      <c r="N72" s="6">
        <v>24694444444.444</v>
      </c>
      <c r="O72" s="84">
        <f t="shared" si="9"/>
        <v>-71.588104000000001</v>
      </c>
      <c r="P72" s="86"/>
      <c r="Q72" s="8"/>
    </row>
    <row r="73" spans="2:17" x14ac:dyDescent="0.25">
      <c r="B73" s="90">
        <v>11111111111.111</v>
      </c>
      <c r="C73" s="90">
        <v>-75.534003999999996</v>
      </c>
      <c r="D73" s="90">
        <v>-66.320351000000002</v>
      </c>
      <c r="E73" s="8"/>
      <c r="F73" s="6">
        <v>25000000000</v>
      </c>
      <c r="G73" s="84">
        <f t="shared" si="8"/>
        <v>-81.457252999999994</v>
      </c>
      <c r="H73" s="6"/>
      <c r="J73" s="90">
        <v>11111111111.111</v>
      </c>
      <c r="K73" s="90">
        <v>-77.721091999999999</v>
      </c>
      <c r="L73" s="90">
        <v>-67.480286000000007</v>
      </c>
      <c r="M73" s="8"/>
      <c r="N73" s="6">
        <v>25000000000</v>
      </c>
      <c r="O73" s="84">
        <f t="shared" si="9"/>
        <v>-72.713729999999998</v>
      </c>
      <c r="P73" s="86"/>
      <c r="Q73" s="8"/>
    </row>
    <row r="74" spans="2:17" x14ac:dyDescent="0.25">
      <c r="B74" s="90">
        <v>11555555555.556</v>
      </c>
      <c r="C74" s="90">
        <v>-73.807793000000004</v>
      </c>
      <c r="D74" s="90">
        <v>-64.185783000000001</v>
      </c>
      <c r="E74" s="8"/>
      <c r="F74" s="6" t="s">
        <v>21</v>
      </c>
      <c r="H74" s="6"/>
      <c r="J74" s="90">
        <v>11555555555.556</v>
      </c>
      <c r="K74" s="90">
        <v>-76.348831000000004</v>
      </c>
      <c r="L74" s="90">
        <v>-66.248383000000004</v>
      </c>
      <c r="M74" s="8"/>
      <c r="N74" s="6" t="s">
        <v>21</v>
      </c>
      <c r="P74" s="86"/>
      <c r="Q74" s="8"/>
    </row>
    <row r="75" spans="2:17" x14ac:dyDescent="0.25">
      <c r="B75" s="90">
        <v>12000000000</v>
      </c>
      <c r="C75" s="90">
        <v>-72.535774000000004</v>
      </c>
      <c r="D75" s="90">
        <v>-61.773335000000003</v>
      </c>
      <c r="H75" s="6"/>
      <c r="J75" s="90">
        <v>12000000000</v>
      </c>
      <c r="K75" s="90">
        <v>-74.636971000000003</v>
      </c>
      <c r="L75" s="90">
        <v>-64.591712999999999</v>
      </c>
      <c r="P75" s="86"/>
    </row>
    <row r="76" spans="2:17" x14ac:dyDescent="0.25">
      <c r="B76" s="90" t="s">
        <v>21</v>
      </c>
      <c r="C76" s="90"/>
      <c r="D76" s="90"/>
      <c r="H76" s="6"/>
      <c r="J76" s="90" t="s">
        <v>21</v>
      </c>
      <c r="K76" s="90"/>
      <c r="L76" s="90"/>
      <c r="P76" s="86"/>
    </row>
    <row r="77" spans="2:17" x14ac:dyDescent="0.25">
      <c r="B77" s="90"/>
      <c r="C77" s="90"/>
      <c r="D77" s="90"/>
      <c r="F77" s="6" t="s">
        <v>24</v>
      </c>
      <c r="H77" s="6"/>
      <c r="J77" s="90"/>
      <c r="K77" s="90"/>
      <c r="L77" s="90"/>
      <c r="N77" s="6" t="s">
        <v>24</v>
      </c>
      <c r="P77" s="86"/>
    </row>
    <row r="78" spans="2:17" ht="15.75" x14ac:dyDescent="0.25">
      <c r="B78" s="90"/>
      <c r="C78" s="90"/>
      <c r="D78" s="90"/>
      <c r="F78" s="6" t="s">
        <v>19</v>
      </c>
      <c r="G78" s="6" t="str">
        <f t="shared" ref="G78:G97" si="10">D104</f>
        <v>4Rx0L dBc Log Mag(dB)</v>
      </c>
      <c r="H78" s="35">
        <v>4</v>
      </c>
      <c r="J78" s="90"/>
      <c r="K78" s="90"/>
      <c r="L78" s="90"/>
      <c r="N78" s="6" t="s">
        <v>19</v>
      </c>
      <c r="O78" s="6" t="str">
        <f t="shared" ref="O78:O97" si="11">L104</f>
        <v>4Rx0L dBc Log Mag(dB)</v>
      </c>
      <c r="P78" s="35">
        <v>4</v>
      </c>
    </row>
    <row r="79" spans="2:17" ht="15.75" x14ac:dyDescent="0.25">
      <c r="B79" s="90" t="s">
        <v>23</v>
      </c>
      <c r="C79" s="90"/>
      <c r="D79" s="90"/>
      <c r="F79" s="6">
        <f t="shared" ref="F79:F97" si="12">B105/1000000000</f>
        <v>8</v>
      </c>
      <c r="G79" s="6">
        <f t="shared" si="10"/>
        <v>-100.97812</v>
      </c>
      <c r="H79" s="36">
        <f>ABS(AVERAGE(G79:G97)-(H78-1)*15)</f>
        <v>149.18032410526314</v>
      </c>
      <c r="J79" s="90" t="s">
        <v>23</v>
      </c>
      <c r="K79" s="90"/>
      <c r="L79" s="90"/>
      <c r="N79" s="6">
        <f t="shared" ref="N79:N97" si="13">J105/1000000000</f>
        <v>8</v>
      </c>
      <c r="O79" s="6">
        <f t="shared" si="11"/>
        <v>-104.85817</v>
      </c>
      <c r="P79" s="36">
        <f>ABS(AVERAGE(O79:O97)-(P78-1)*15)</f>
        <v>147.13796773684209</v>
      </c>
    </row>
    <row r="80" spans="2:17" x14ac:dyDescent="0.25">
      <c r="B80" s="90" t="s">
        <v>19</v>
      </c>
      <c r="C80" s="90" t="s">
        <v>240</v>
      </c>
      <c r="D80" s="90" t="s">
        <v>243</v>
      </c>
      <c r="F80" s="6">
        <f t="shared" si="12"/>
        <v>8.2222222222222001</v>
      </c>
      <c r="G80" s="6">
        <f t="shared" si="10"/>
        <v>-99.575096000000002</v>
      </c>
      <c r="H80" s="6"/>
      <c r="J80" s="90" t="s">
        <v>19</v>
      </c>
      <c r="K80" s="90" t="s">
        <v>240</v>
      </c>
      <c r="L80" s="90" t="s">
        <v>243</v>
      </c>
      <c r="N80" s="6">
        <f t="shared" si="13"/>
        <v>8.2222222222222001</v>
      </c>
      <c r="O80" s="6">
        <f t="shared" si="11"/>
        <v>-109.97201</v>
      </c>
      <c r="P80" s="86"/>
    </row>
    <row r="81" spans="2:16" x14ac:dyDescent="0.25">
      <c r="B81" s="90">
        <v>6000000000</v>
      </c>
      <c r="C81" s="90">
        <v>-95.150886999999997</v>
      </c>
      <c r="D81" s="90">
        <v>-87.754585000000006</v>
      </c>
      <c r="F81" s="6">
        <f t="shared" si="12"/>
        <v>8.4444444444444002</v>
      </c>
      <c r="G81" s="6">
        <f t="shared" si="10"/>
        <v>-97.668098000000001</v>
      </c>
      <c r="H81" s="6"/>
      <c r="J81" s="90">
        <v>6000000000</v>
      </c>
      <c r="K81" s="90">
        <v>-87.823302999999996</v>
      </c>
      <c r="L81" s="90">
        <v>-77.093543999999994</v>
      </c>
      <c r="N81" s="6">
        <f t="shared" si="13"/>
        <v>8.4444444444444002</v>
      </c>
      <c r="O81" s="6">
        <f t="shared" si="11"/>
        <v>-103.03138</v>
      </c>
      <c r="P81" s="86"/>
    </row>
    <row r="82" spans="2:16" x14ac:dyDescent="0.25">
      <c r="B82" s="90">
        <v>6333333333.3332996</v>
      </c>
      <c r="C82" s="90">
        <v>-97.029419000000004</v>
      </c>
      <c r="D82" s="90">
        <v>-89.187790000000007</v>
      </c>
      <c r="F82" s="6">
        <f t="shared" si="12"/>
        <v>8.6666666666666998</v>
      </c>
      <c r="G82" s="6">
        <f t="shared" si="10"/>
        <v>-97.541466</v>
      </c>
      <c r="H82" s="6"/>
      <c r="J82" s="90">
        <v>6333333333.3332996</v>
      </c>
      <c r="K82" s="90">
        <v>-88.385681000000005</v>
      </c>
      <c r="L82" s="90">
        <v>-80.962699999999998</v>
      </c>
      <c r="N82" s="6">
        <f t="shared" si="13"/>
        <v>8.6666666666666998</v>
      </c>
      <c r="O82" s="6">
        <f t="shared" si="11"/>
        <v>-101.97162</v>
      </c>
      <c r="P82" s="86"/>
    </row>
    <row r="83" spans="2:16" x14ac:dyDescent="0.25">
      <c r="B83" s="90">
        <v>6666666666.6667004</v>
      </c>
      <c r="C83" s="90">
        <v>-96.296051000000006</v>
      </c>
      <c r="D83" s="90">
        <v>-88.293526</v>
      </c>
      <c r="F83" s="6">
        <f t="shared" si="12"/>
        <v>8.8888888888888999</v>
      </c>
      <c r="G83" s="6">
        <f t="shared" si="10"/>
        <v>-98.076012000000006</v>
      </c>
      <c r="H83" s="6"/>
      <c r="J83" s="90">
        <v>6666666666.6667004</v>
      </c>
      <c r="K83" s="90">
        <v>-88.545586</v>
      </c>
      <c r="L83" s="90">
        <v>-80.964950999999999</v>
      </c>
      <c r="N83" s="6">
        <f t="shared" si="13"/>
        <v>8.8888888888888999</v>
      </c>
      <c r="O83" s="6">
        <f t="shared" si="11"/>
        <v>-96.362724</v>
      </c>
      <c r="P83" s="86"/>
    </row>
    <row r="84" spans="2:16" x14ac:dyDescent="0.25">
      <c r="B84" s="90">
        <v>7000000000</v>
      </c>
      <c r="C84" s="90">
        <v>-96.173987999999994</v>
      </c>
      <c r="D84" s="90">
        <v>-88.229705999999993</v>
      </c>
      <c r="F84" s="6">
        <f t="shared" si="12"/>
        <v>9.1111111111111001</v>
      </c>
      <c r="G84" s="6">
        <f t="shared" si="10"/>
        <v>-99.977455000000006</v>
      </c>
      <c r="H84" s="6"/>
      <c r="J84" s="90">
        <v>7000000000</v>
      </c>
      <c r="K84" s="90">
        <v>-88.699241999999998</v>
      </c>
      <c r="L84" s="90">
        <v>-80.657616000000004</v>
      </c>
      <c r="N84" s="6">
        <f t="shared" si="13"/>
        <v>9.1111111111111001</v>
      </c>
      <c r="O84" s="6">
        <f t="shared" si="11"/>
        <v>-103.56711</v>
      </c>
      <c r="P84" s="86"/>
    </row>
    <row r="85" spans="2:16" x14ac:dyDescent="0.25">
      <c r="B85" s="90">
        <v>7333333333.3332996</v>
      </c>
      <c r="C85" s="90">
        <v>-100.51501</v>
      </c>
      <c r="D85" s="90">
        <v>-92.903580000000005</v>
      </c>
      <c r="F85" s="6">
        <f t="shared" si="12"/>
        <v>9.3333333333333002</v>
      </c>
      <c r="G85" s="6">
        <f t="shared" si="10"/>
        <v>-108.37627000000001</v>
      </c>
      <c r="H85" s="6"/>
      <c r="J85" s="90">
        <v>7333333333.3332996</v>
      </c>
      <c r="K85" s="90">
        <v>-87.788025000000005</v>
      </c>
      <c r="L85" s="90">
        <v>-79.368408000000002</v>
      </c>
      <c r="N85" s="6">
        <f t="shared" si="13"/>
        <v>9.3333333333333002</v>
      </c>
      <c r="O85" s="6">
        <f t="shared" si="11"/>
        <v>-101.06135</v>
      </c>
      <c r="P85" s="86"/>
    </row>
    <row r="86" spans="2:16" x14ac:dyDescent="0.25">
      <c r="B86" s="90">
        <v>7666666666.6667004</v>
      </c>
      <c r="C86" s="90">
        <v>-109.62466000000001</v>
      </c>
      <c r="D86" s="90">
        <v>-102.08443</v>
      </c>
      <c r="F86" s="6">
        <f t="shared" si="12"/>
        <v>9.5555555555555998</v>
      </c>
      <c r="G86" s="6">
        <f t="shared" si="10"/>
        <v>-95.426520999999994</v>
      </c>
      <c r="H86" s="6"/>
      <c r="J86" s="90">
        <v>7666666666.6667004</v>
      </c>
      <c r="K86" s="90">
        <v>-94.449225999999996</v>
      </c>
      <c r="L86" s="90">
        <v>-85.710151999999994</v>
      </c>
      <c r="N86" s="6">
        <f t="shared" si="13"/>
        <v>9.5555555555555998</v>
      </c>
      <c r="O86" s="6">
        <f t="shared" si="11"/>
        <v>-103.10459</v>
      </c>
      <c r="P86" s="86"/>
    </row>
    <row r="87" spans="2:16" x14ac:dyDescent="0.25">
      <c r="B87" s="90">
        <v>8000000000</v>
      </c>
      <c r="C87" s="90">
        <v>-94.487990999999994</v>
      </c>
      <c r="D87" s="90">
        <v>-86.819694999999996</v>
      </c>
      <c r="F87" s="6">
        <f t="shared" si="12"/>
        <v>9.7777777777777999</v>
      </c>
      <c r="G87" s="6">
        <f t="shared" si="10"/>
        <v>-92.280434</v>
      </c>
      <c r="H87" s="6"/>
      <c r="J87" s="90">
        <v>8000000000</v>
      </c>
      <c r="K87" s="90">
        <v>-90.189728000000002</v>
      </c>
      <c r="L87" s="90">
        <v>-81.080016999999998</v>
      </c>
      <c r="N87" s="6">
        <f t="shared" si="13"/>
        <v>9.7777777777777999</v>
      </c>
      <c r="O87" s="6">
        <f t="shared" si="11"/>
        <v>-98.925255000000007</v>
      </c>
      <c r="P87" s="86"/>
    </row>
    <row r="88" spans="2:16" x14ac:dyDescent="0.25">
      <c r="B88" s="90">
        <v>8333333333.3332996</v>
      </c>
      <c r="C88" s="90">
        <v>-93.594764999999995</v>
      </c>
      <c r="D88" s="90">
        <v>-85.375038000000004</v>
      </c>
      <c r="F88" s="6">
        <f t="shared" si="12"/>
        <v>10</v>
      </c>
      <c r="G88" s="6">
        <f t="shared" si="10"/>
        <v>-105.9649</v>
      </c>
      <c r="H88" s="6"/>
      <c r="J88" s="90">
        <v>8333333333.3332996</v>
      </c>
      <c r="K88" s="90">
        <v>-90.840774999999994</v>
      </c>
      <c r="L88" s="90">
        <v>-81.369370000000004</v>
      </c>
      <c r="N88" s="6">
        <f t="shared" si="13"/>
        <v>10</v>
      </c>
      <c r="O88" s="6">
        <f t="shared" si="11"/>
        <v>-104.55441</v>
      </c>
      <c r="P88" s="86"/>
    </row>
    <row r="89" spans="2:16" x14ac:dyDescent="0.25">
      <c r="B89" s="90">
        <v>8666666666.6667004</v>
      </c>
      <c r="C89" s="90">
        <v>-87.147223999999994</v>
      </c>
      <c r="D89" s="90">
        <v>-78.615700000000004</v>
      </c>
      <c r="F89" s="6">
        <f t="shared" si="12"/>
        <v>10.222222222221999</v>
      </c>
      <c r="G89" s="6">
        <f t="shared" si="10"/>
        <v>-97.696442000000005</v>
      </c>
      <c r="H89" s="6"/>
      <c r="J89" s="90">
        <v>8666666666.6667004</v>
      </c>
      <c r="K89" s="90">
        <v>-84.641388000000006</v>
      </c>
      <c r="L89" s="90">
        <v>-74.991714000000002</v>
      </c>
      <c r="N89" s="6">
        <f t="shared" si="13"/>
        <v>10.222222222221999</v>
      </c>
      <c r="O89" s="6">
        <f t="shared" si="11"/>
        <v>-102.0361</v>
      </c>
      <c r="P89" s="86"/>
    </row>
    <row r="90" spans="2:16" x14ac:dyDescent="0.25">
      <c r="B90" s="90">
        <v>9000000000</v>
      </c>
      <c r="C90" s="90">
        <v>-87.982749999999996</v>
      </c>
      <c r="D90" s="90">
        <v>-79.417946000000001</v>
      </c>
      <c r="F90" s="6">
        <f t="shared" si="12"/>
        <v>10.444444444444001</v>
      </c>
      <c r="G90" s="6">
        <f t="shared" si="10"/>
        <v>-99.340164000000001</v>
      </c>
      <c r="H90" s="6"/>
      <c r="J90" s="90">
        <v>9000000000</v>
      </c>
      <c r="K90" s="90">
        <v>-83.262894000000003</v>
      </c>
      <c r="L90" s="90">
        <v>-73.326706000000001</v>
      </c>
      <c r="N90" s="6">
        <f t="shared" si="13"/>
        <v>10.444444444444001</v>
      </c>
      <c r="O90" s="6">
        <f t="shared" si="11"/>
        <v>-108.16204999999999</v>
      </c>
      <c r="P90" s="86"/>
    </row>
    <row r="91" spans="2:16" x14ac:dyDescent="0.25">
      <c r="B91" s="90">
        <v>9333333333.3332996</v>
      </c>
      <c r="C91" s="90">
        <v>-92.262589000000006</v>
      </c>
      <c r="D91" s="90">
        <v>-83.692993000000001</v>
      </c>
      <c r="F91" s="6">
        <f t="shared" si="12"/>
        <v>10.666666666667</v>
      </c>
      <c r="G91" s="6">
        <f t="shared" si="10"/>
        <v>-102.04339</v>
      </c>
      <c r="H91" s="6"/>
      <c r="J91" s="90">
        <v>9333333333.3332996</v>
      </c>
      <c r="K91" s="90">
        <v>-82.097167999999996</v>
      </c>
      <c r="L91" s="90">
        <v>-71.978675999999993</v>
      </c>
      <c r="N91" s="6">
        <f t="shared" si="13"/>
        <v>10.666666666667</v>
      </c>
      <c r="O91" s="6">
        <f t="shared" si="11"/>
        <v>-100.6251</v>
      </c>
      <c r="P91" s="86"/>
    </row>
    <row r="92" spans="2:16" x14ac:dyDescent="0.25">
      <c r="B92" s="90">
        <v>9666666666.6667004</v>
      </c>
      <c r="C92" s="90">
        <v>-88.877685999999997</v>
      </c>
      <c r="D92" s="90">
        <v>-80.501403999999994</v>
      </c>
      <c r="F92" s="6">
        <f t="shared" si="12"/>
        <v>10.888888888888999</v>
      </c>
      <c r="G92" s="6">
        <f t="shared" si="10"/>
        <v>-115.33499999999999</v>
      </c>
      <c r="H92" s="6"/>
      <c r="J92" s="90">
        <v>9666666666.6667004</v>
      </c>
      <c r="K92" s="90">
        <v>-82.224273999999994</v>
      </c>
      <c r="L92" s="90">
        <v>-72.077881000000005</v>
      </c>
      <c r="N92" s="6">
        <f t="shared" si="13"/>
        <v>10.888888888888999</v>
      </c>
      <c r="O92" s="6">
        <f t="shared" si="11"/>
        <v>-99.638748000000007</v>
      </c>
      <c r="P92" s="86"/>
    </row>
    <row r="93" spans="2:16" x14ac:dyDescent="0.25">
      <c r="B93" s="90">
        <v>10000000000</v>
      </c>
      <c r="C93" s="90">
        <v>-89.470100000000002</v>
      </c>
      <c r="D93" s="90">
        <v>-80.577270999999996</v>
      </c>
      <c r="F93" s="6">
        <f t="shared" si="12"/>
        <v>11.111111111111001</v>
      </c>
      <c r="G93" s="6">
        <f t="shared" si="10"/>
        <v>-135.63881000000001</v>
      </c>
      <c r="H93" s="6"/>
      <c r="J93" s="90">
        <v>10000000000</v>
      </c>
      <c r="K93" s="90">
        <v>-83.077965000000006</v>
      </c>
      <c r="L93" s="90">
        <v>-72.265525999999994</v>
      </c>
      <c r="N93" s="6">
        <f t="shared" si="13"/>
        <v>11.111111111111001</v>
      </c>
      <c r="O93" s="6">
        <f t="shared" si="11"/>
        <v>-98.191185000000004</v>
      </c>
      <c r="P93" s="86"/>
    </row>
    <row r="94" spans="2:16" x14ac:dyDescent="0.25">
      <c r="B94" s="90">
        <v>10333333333.333</v>
      </c>
      <c r="C94" s="90">
        <v>-87.304794000000001</v>
      </c>
      <c r="D94" s="90">
        <v>-78.387801999999994</v>
      </c>
      <c r="F94" s="6">
        <f t="shared" si="12"/>
        <v>11.333333333333</v>
      </c>
      <c r="G94" s="6">
        <f t="shared" si="10"/>
        <v>-112.7349</v>
      </c>
      <c r="H94" s="6"/>
      <c r="J94" s="90">
        <v>10333333333.333</v>
      </c>
      <c r="K94" s="90">
        <v>-83.981872999999993</v>
      </c>
      <c r="L94" s="90">
        <v>-73.189819</v>
      </c>
      <c r="N94" s="6">
        <f t="shared" si="13"/>
        <v>11.333333333333</v>
      </c>
      <c r="O94" s="6">
        <f t="shared" si="11"/>
        <v>-100.17112</v>
      </c>
      <c r="P94" s="86"/>
    </row>
    <row r="95" spans="2:16" x14ac:dyDescent="0.25">
      <c r="B95" s="90">
        <v>10666666666.667</v>
      </c>
      <c r="C95" s="90">
        <v>-87.751677999999998</v>
      </c>
      <c r="D95" s="90">
        <v>-78.950942999999995</v>
      </c>
      <c r="F95" s="6">
        <f t="shared" si="12"/>
        <v>11.555555555555999</v>
      </c>
      <c r="G95" s="6">
        <f t="shared" si="10"/>
        <v>-102.22745999999999</v>
      </c>
      <c r="H95" s="6"/>
      <c r="J95" s="90">
        <v>10666666666.667</v>
      </c>
      <c r="K95" s="90">
        <v>-88.784385999999998</v>
      </c>
      <c r="L95" s="90">
        <v>-77.967277999999993</v>
      </c>
      <c r="N95" s="6">
        <f t="shared" si="13"/>
        <v>11.555555555555999</v>
      </c>
      <c r="O95" s="6">
        <f t="shared" si="11"/>
        <v>-105.14802</v>
      </c>
      <c r="P95" s="86"/>
    </row>
    <row r="96" spans="2:16" x14ac:dyDescent="0.25">
      <c r="B96" s="90">
        <v>11000000000</v>
      </c>
      <c r="C96" s="90">
        <v>-87.839928</v>
      </c>
      <c r="D96" s="90">
        <v>-78.938430999999994</v>
      </c>
      <c r="F96" s="6">
        <f t="shared" si="12"/>
        <v>11.777777777778001</v>
      </c>
      <c r="G96" s="6">
        <f t="shared" si="10"/>
        <v>-114.38776</v>
      </c>
      <c r="H96" s="6"/>
      <c r="J96" s="90">
        <v>11000000000</v>
      </c>
      <c r="K96" s="90">
        <v>-87.286323999999993</v>
      </c>
      <c r="L96" s="90">
        <v>-76.902411999999998</v>
      </c>
      <c r="N96" s="6">
        <f t="shared" si="13"/>
        <v>11.777777777778001</v>
      </c>
      <c r="O96" s="6">
        <f t="shared" si="11"/>
        <v>-97.817374999999998</v>
      </c>
      <c r="P96" s="86"/>
    </row>
    <row r="97" spans="2:16" x14ac:dyDescent="0.25">
      <c r="B97" s="90">
        <v>11333333333.333</v>
      </c>
      <c r="C97" s="90">
        <v>-88.052482999999995</v>
      </c>
      <c r="D97" s="90">
        <v>-78.838820999999996</v>
      </c>
      <c r="F97" s="6">
        <f t="shared" si="12"/>
        <v>12</v>
      </c>
      <c r="G97" s="6">
        <f t="shared" si="10"/>
        <v>-104.15786</v>
      </c>
      <c r="H97" s="6"/>
      <c r="J97" s="90">
        <v>11333333333.333</v>
      </c>
      <c r="K97" s="90">
        <v>-83.772255000000001</v>
      </c>
      <c r="L97" s="90">
        <v>-73.531456000000006</v>
      </c>
      <c r="N97" s="6">
        <f t="shared" si="13"/>
        <v>12</v>
      </c>
      <c r="O97" s="6">
        <f t="shared" si="11"/>
        <v>-101.42307</v>
      </c>
      <c r="P97" s="86"/>
    </row>
    <row r="98" spans="2:16" x14ac:dyDescent="0.25">
      <c r="B98" s="90">
        <v>11666666666.667</v>
      </c>
      <c r="C98" s="90">
        <v>-88.374343999999994</v>
      </c>
      <c r="D98" s="90">
        <v>-78.752341999999999</v>
      </c>
      <c r="F98" s="6" t="s">
        <v>21</v>
      </c>
      <c r="H98" s="6"/>
      <c r="J98" s="90">
        <v>11666666666.667</v>
      </c>
      <c r="K98" s="90">
        <v>-81.688552999999999</v>
      </c>
      <c r="L98" s="90">
        <v>-71.588104000000001</v>
      </c>
      <c r="N98" s="6" t="s">
        <v>21</v>
      </c>
      <c r="P98" s="86"/>
    </row>
    <row r="99" spans="2:16" x14ac:dyDescent="0.25">
      <c r="B99" s="90">
        <v>12000000000</v>
      </c>
      <c r="C99" s="90">
        <v>-92.219688000000005</v>
      </c>
      <c r="D99" s="90">
        <v>-81.457252999999994</v>
      </c>
      <c r="H99" s="6"/>
      <c r="J99" s="90">
        <v>12000000000</v>
      </c>
      <c r="K99" s="90">
        <v>-82.758979999999994</v>
      </c>
      <c r="L99" s="90">
        <v>-72.713729999999998</v>
      </c>
      <c r="P99" s="86"/>
    </row>
    <row r="100" spans="2:16" x14ac:dyDescent="0.25">
      <c r="B100" s="90" t="s">
        <v>21</v>
      </c>
      <c r="C100" s="90"/>
      <c r="D100" s="90"/>
      <c r="H100" s="6"/>
      <c r="J100" s="90" t="s">
        <v>21</v>
      </c>
      <c r="K100" s="90"/>
      <c r="L100" s="90"/>
      <c r="P100" s="86"/>
    </row>
    <row r="101" spans="2:16" x14ac:dyDescent="0.25">
      <c r="B101" s="90"/>
      <c r="C101" s="90"/>
      <c r="D101" s="90"/>
      <c r="F101" s="6" t="s">
        <v>25</v>
      </c>
      <c r="H101" s="6"/>
      <c r="J101" s="90"/>
      <c r="K101" s="90"/>
      <c r="L101" s="90"/>
      <c r="N101" s="6" t="s">
        <v>25</v>
      </c>
      <c r="P101" s="86"/>
    </row>
    <row r="102" spans="2:16" ht="15.75" x14ac:dyDescent="0.25">
      <c r="B102" s="90"/>
      <c r="C102" s="90"/>
      <c r="D102" s="90"/>
      <c r="F102" s="6" t="s">
        <v>19</v>
      </c>
      <c r="G102" s="6" t="str">
        <f t="shared" ref="G102:G121" si="14">D128</f>
        <v>5Rx0L dBc Log Mag(dB)</v>
      </c>
      <c r="H102" s="35">
        <v>5</v>
      </c>
      <c r="J102" s="90"/>
      <c r="K102" s="90"/>
      <c r="L102" s="90"/>
      <c r="N102" s="6" t="s">
        <v>19</v>
      </c>
      <c r="O102" s="6" t="str">
        <f t="shared" ref="O102:O121" si="15">L128</f>
        <v>5Rx0L dBc Log Mag(dB)</v>
      </c>
      <c r="P102" s="35">
        <v>5</v>
      </c>
    </row>
    <row r="103" spans="2:16" ht="15.75" x14ac:dyDescent="0.25">
      <c r="B103" s="90" t="s">
        <v>24</v>
      </c>
      <c r="C103" s="90"/>
      <c r="D103" s="90"/>
      <c r="F103" s="6">
        <f t="shared" ref="F103:F121" si="16">B129/1000000000</f>
        <v>10</v>
      </c>
      <c r="G103" s="6">
        <f t="shared" si="14"/>
        <v>-96.460105999999996</v>
      </c>
      <c r="H103" s="36">
        <f>ABS(AVERAGE(G103:G121)-(H102-1)*15)</f>
        <v>158.53089721052629</v>
      </c>
      <c r="J103" s="90" t="s">
        <v>24</v>
      </c>
      <c r="K103" s="90"/>
      <c r="L103" s="90"/>
      <c r="N103" s="6">
        <f t="shared" ref="N103:N121" si="17">J129/1000000000</f>
        <v>10</v>
      </c>
      <c r="O103" s="6">
        <f t="shared" si="15"/>
        <v>-89.869667000000007</v>
      </c>
      <c r="P103" s="36">
        <f>ABS(AVERAGE(O103:O121)-(P102-1)*15)</f>
        <v>157.60710057894735</v>
      </c>
    </row>
    <row r="104" spans="2:16" x14ac:dyDescent="0.25">
      <c r="B104" s="90" t="s">
        <v>19</v>
      </c>
      <c r="C104" s="90" t="s">
        <v>271</v>
      </c>
      <c r="D104" s="90" t="s">
        <v>272</v>
      </c>
      <c r="F104" s="6">
        <f t="shared" si="16"/>
        <v>10.111111111111001</v>
      </c>
      <c r="G104" s="6">
        <f t="shared" si="14"/>
        <v>-93.830978000000002</v>
      </c>
      <c r="J104" s="90" t="s">
        <v>19</v>
      </c>
      <c r="K104" s="90" t="s">
        <v>271</v>
      </c>
      <c r="L104" s="90" t="s">
        <v>272</v>
      </c>
      <c r="N104" s="6">
        <f t="shared" si="17"/>
        <v>10.111111111111001</v>
      </c>
      <c r="O104" s="6">
        <f t="shared" si="15"/>
        <v>-95.660544999999999</v>
      </c>
    </row>
    <row r="105" spans="2:16" x14ac:dyDescent="0.25">
      <c r="B105" s="90">
        <v>8000000000</v>
      </c>
      <c r="C105" s="90">
        <v>-108.37442</v>
      </c>
      <c r="D105" s="90">
        <v>-100.97812</v>
      </c>
      <c r="F105" s="6">
        <f t="shared" si="16"/>
        <v>10.222222222221999</v>
      </c>
      <c r="G105" s="6">
        <f t="shared" si="14"/>
        <v>-94.663833999999994</v>
      </c>
      <c r="J105" s="90">
        <v>8000000000</v>
      </c>
      <c r="K105" s="90">
        <v>-115.58793</v>
      </c>
      <c r="L105" s="90">
        <v>-104.85817</v>
      </c>
      <c r="N105" s="6">
        <f t="shared" si="17"/>
        <v>10.222222222221999</v>
      </c>
      <c r="O105" s="6">
        <f t="shared" si="15"/>
        <v>-92.641029000000003</v>
      </c>
    </row>
    <row r="106" spans="2:16" x14ac:dyDescent="0.25">
      <c r="B106" s="90">
        <v>8222222222.2222004</v>
      </c>
      <c r="C106" s="90">
        <v>-107.41672</v>
      </c>
      <c r="D106" s="90">
        <v>-99.575096000000002</v>
      </c>
      <c r="F106" s="6">
        <f t="shared" si="16"/>
        <v>10.333333333333</v>
      </c>
      <c r="G106" s="6">
        <f t="shared" si="14"/>
        <v>-102.91348000000001</v>
      </c>
      <c r="J106" s="90">
        <v>8222222222.2222004</v>
      </c>
      <c r="K106" s="90">
        <v>-117.39499000000001</v>
      </c>
      <c r="L106" s="90">
        <v>-109.97201</v>
      </c>
      <c r="N106" s="6">
        <f t="shared" si="17"/>
        <v>10.333333333333</v>
      </c>
      <c r="O106" s="6">
        <f t="shared" si="15"/>
        <v>-92.129272</v>
      </c>
    </row>
    <row r="107" spans="2:16" x14ac:dyDescent="0.25">
      <c r="B107" s="90">
        <v>8444444444.4443998</v>
      </c>
      <c r="C107" s="90">
        <v>-105.67062</v>
      </c>
      <c r="D107" s="90">
        <v>-97.668098000000001</v>
      </c>
      <c r="F107" s="6">
        <f t="shared" si="16"/>
        <v>10.444444444444001</v>
      </c>
      <c r="G107" s="6">
        <f t="shared" si="14"/>
        <v>-93.702208999999996</v>
      </c>
      <c r="J107" s="90">
        <v>8444444444.4443998</v>
      </c>
      <c r="K107" s="90">
        <v>-110.61201</v>
      </c>
      <c r="L107" s="90">
        <v>-103.03138</v>
      </c>
      <c r="N107" s="6">
        <f t="shared" si="17"/>
        <v>10.444444444444001</v>
      </c>
      <c r="O107" s="6">
        <f t="shared" si="15"/>
        <v>-101.01839</v>
      </c>
    </row>
    <row r="108" spans="2:16" x14ac:dyDescent="0.25">
      <c r="B108" s="90">
        <v>8666666666.6667004</v>
      </c>
      <c r="C108" s="90">
        <v>-105.48575</v>
      </c>
      <c r="D108" s="90">
        <v>-97.541466</v>
      </c>
      <c r="F108" s="6">
        <f t="shared" si="16"/>
        <v>10.555555555555999</v>
      </c>
      <c r="G108" s="6">
        <f t="shared" si="14"/>
        <v>-102.65431</v>
      </c>
      <c r="J108" s="90">
        <v>8666666666.6667004</v>
      </c>
      <c r="K108" s="90">
        <v>-110.01324</v>
      </c>
      <c r="L108" s="90">
        <v>-101.97162</v>
      </c>
      <c r="N108" s="6">
        <f t="shared" si="17"/>
        <v>10.555555555555999</v>
      </c>
      <c r="O108" s="6">
        <f t="shared" si="15"/>
        <v>-92.531754000000006</v>
      </c>
    </row>
    <row r="109" spans="2:16" x14ac:dyDescent="0.25">
      <c r="B109" s="90">
        <v>8888888888.8889008</v>
      </c>
      <c r="C109" s="90">
        <v>-105.68743000000001</v>
      </c>
      <c r="D109" s="90">
        <v>-98.076012000000006</v>
      </c>
      <c r="F109" s="6">
        <f t="shared" si="16"/>
        <v>10.666666666667</v>
      </c>
      <c r="G109" s="6">
        <f t="shared" si="14"/>
        <v>-107.48408000000001</v>
      </c>
      <c r="J109" s="90">
        <v>8888888888.8889008</v>
      </c>
      <c r="K109" s="90">
        <v>-104.78234</v>
      </c>
      <c r="L109" s="90">
        <v>-96.362724</v>
      </c>
      <c r="N109" s="6">
        <f t="shared" si="17"/>
        <v>10.666666666667</v>
      </c>
      <c r="O109" s="6">
        <f t="shared" si="15"/>
        <v>-93.174507000000006</v>
      </c>
    </row>
    <row r="110" spans="2:16" x14ac:dyDescent="0.25">
      <c r="B110" s="90">
        <v>9111111111.1110992</v>
      </c>
      <c r="C110" s="90">
        <v>-107.51768</v>
      </c>
      <c r="D110" s="90">
        <v>-99.977455000000006</v>
      </c>
      <c r="F110" s="6">
        <f t="shared" si="16"/>
        <v>10.777777777778001</v>
      </c>
      <c r="G110" s="6">
        <f t="shared" si="14"/>
        <v>-97.584557000000004</v>
      </c>
      <c r="J110" s="90">
        <v>9111111111.1110992</v>
      </c>
      <c r="K110" s="90">
        <v>-112.30618</v>
      </c>
      <c r="L110" s="90">
        <v>-103.56711</v>
      </c>
      <c r="N110" s="6">
        <f t="shared" si="17"/>
        <v>10.777777777778001</v>
      </c>
      <c r="O110" s="6">
        <f t="shared" si="15"/>
        <v>-116.45180999999999</v>
      </c>
    </row>
    <row r="111" spans="2:16" x14ac:dyDescent="0.25">
      <c r="B111" s="90">
        <v>9333333333.3332996</v>
      </c>
      <c r="C111" s="90">
        <v>-116.04456</v>
      </c>
      <c r="D111" s="90">
        <v>-108.37627000000001</v>
      </c>
      <c r="F111" s="6">
        <f t="shared" si="16"/>
        <v>10.888888888888999</v>
      </c>
      <c r="G111" s="6">
        <f t="shared" si="14"/>
        <v>-99.350723000000002</v>
      </c>
      <c r="J111" s="90">
        <v>9333333333.3332996</v>
      </c>
      <c r="K111" s="90">
        <v>-110.17106</v>
      </c>
      <c r="L111" s="90">
        <v>-101.06135</v>
      </c>
      <c r="N111" s="6">
        <f t="shared" si="17"/>
        <v>10.888888888888999</v>
      </c>
      <c r="O111" s="6">
        <f t="shared" si="15"/>
        <v>-109.98715</v>
      </c>
    </row>
    <row r="112" spans="2:16" x14ac:dyDescent="0.25">
      <c r="B112" s="90">
        <v>9555555555.5555992</v>
      </c>
      <c r="C112" s="90">
        <v>-103.64624999999999</v>
      </c>
      <c r="D112" s="90">
        <v>-95.426520999999994</v>
      </c>
      <c r="F112" s="6">
        <f t="shared" si="16"/>
        <v>11</v>
      </c>
      <c r="G112" s="6">
        <f t="shared" si="14"/>
        <v>-93.082367000000005</v>
      </c>
      <c r="J112" s="90">
        <v>9555555555.5555992</v>
      </c>
      <c r="K112" s="90">
        <v>-112.57599999999999</v>
      </c>
      <c r="L112" s="90">
        <v>-103.10459</v>
      </c>
      <c r="N112" s="6">
        <f t="shared" si="17"/>
        <v>11</v>
      </c>
      <c r="O112" s="6">
        <f t="shared" si="15"/>
        <v>-97.520363000000003</v>
      </c>
    </row>
    <row r="113" spans="2:15" x14ac:dyDescent="0.25">
      <c r="B113" s="90">
        <v>9777777777.7777996</v>
      </c>
      <c r="C113" s="90">
        <v>-100.81195</v>
      </c>
      <c r="D113" s="90">
        <v>-92.280434</v>
      </c>
      <c r="F113" s="6">
        <f t="shared" si="16"/>
        <v>11.111111111111001</v>
      </c>
      <c r="G113" s="6">
        <f t="shared" si="14"/>
        <v>-108.92568</v>
      </c>
      <c r="J113" s="90">
        <v>9777777777.7777996</v>
      </c>
      <c r="K113" s="90">
        <v>-108.57492999999999</v>
      </c>
      <c r="L113" s="90">
        <v>-98.925255000000007</v>
      </c>
      <c r="N113" s="6">
        <f t="shared" si="17"/>
        <v>11.111111111111001</v>
      </c>
      <c r="O113" s="6">
        <f t="shared" si="15"/>
        <v>-92.694655999999995</v>
      </c>
    </row>
    <row r="114" spans="2:15" x14ac:dyDescent="0.25">
      <c r="B114" s="90">
        <v>10000000000</v>
      </c>
      <c r="C114" s="90">
        <v>-114.52970999999999</v>
      </c>
      <c r="D114" s="90">
        <v>-105.9649</v>
      </c>
      <c r="F114" s="6">
        <f t="shared" si="16"/>
        <v>11.222222222221999</v>
      </c>
      <c r="G114" s="6">
        <f t="shared" si="14"/>
        <v>-97.565963999999994</v>
      </c>
      <c r="J114" s="90">
        <v>10000000000</v>
      </c>
      <c r="K114" s="90">
        <v>-114.4906</v>
      </c>
      <c r="L114" s="90">
        <v>-104.55441</v>
      </c>
      <c r="N114" s="6">
        <f t="shared" si="17"/>
        <v>11.222222222221999</v>
      </c>
      <c r="O114" s="6">
        <f t="shared" si="15"/>
        <v>-96.085814999999997</v>
      </c>
    </row>
    <row r="115" spans="2:15" x14ac:dyDescent="0.25">
      <c r="B115" s="90">
        <v>10222222222.222</v>
      </c>
      <c r="C115" s="90">
        <v>-106.26604</v>
      </c>
      <c r="D115" s="90">
        <v>-97.696442000000005</v>
      </c>
      <c r="F115" s="6">
        <f t="shared" si="16"/>
        <v>11.333333333333</v>
      </c>
      <c r="G115" s="6">
        <f t="shared" si="14"/>
        <v>-108.23732</v>
      </c>
      <c r="J115" s="90">
        <v>10222222222.222</v>
      </c>
      <c r="K115" s="90">
        <v>-112.15459</v>
      </c>
      <c r="L115" s="90">
        <v>-102.0361</v>
      </c>
      <c r="N115" s="6">
        <f t="shared" si="17"/>
        <v>11.333333333333</v>
      </c>
      <c r="O115" s="6">
        <f t="shared" si="15"/>
        <v>-104.75548999999999</v>
      </c>
    </row>
    <row r="116" spans="2:15" x14ac:dyDescent="0.25">
      <c r="B116" s="90">
        <v>10444444444.444</v>
      </c>
      <c r="C116" s="90">
        <v>-107.71644999999999</v>
      </c>
      <c r="D116" s="90">
        <v>-99.340164000000001</v>
      </c>
      <c r="F116" s="6">
        <f t="shared" si="16"/>
        <v>11.444444444444001</v>
      </c>
      <c r="G116" s="6">
        <f t="shared" si="14"/>
        <v>-90.491692</v>
      </c>
      <c r="J116" s="90">
        <v>10444444444.444</v>
      </c>
      <c r="K116" s="90">
        <v>-118.30844999999999</v>
      </c>
      <c r="L116" s="90">
        <v>-108.16204999999999</v>
      </c>
      <c r="N116" s="6">
        <f t="shared" si="17"/>
        <v>11.444444444444001</v>
      </c>
      <c r="O116" s="6">
        <f t="shared" si="15"/>
        <v>-109.88809000000001</v>
      </c>
    </row>
    <row r="117" spans="2:15" x14ac:dyDescent="0.25">
      <c r="B117" s="90">
        <v>10666666666.667</v>
      </c>
      <c r="C117" s="90">
        <v>-110.93622000000001</v>
      </c>
      <c r="D117" s="90">
        <v>-102.04339</v>
      </c>
      <c r="F117" s="6">
        <f t="shared" si="16"/>
        <v>11.555555555555999</v>
      </c>
      <c r="G117" s="6">
        <f t="shared" si="14"/>
        <v>-109.64355</v>
      </c>
      <c r="J117" s="90">
        <v>10666666666.667</v>
      </c>
      <c r="K117" s="90">
        <v>-111.43753</v>
      </c>
      <c r="L117" s="90">
        <v>-100.6251</v>
      </c>
      <c r="N117" s="6">
        <f t="shared" si="17"/>
        <v>11.555555555555999</v>
      </c>
      <c r="O117" s="6">
        <f t="shared" si="15"/>
        <v>-96.009788999999998</v>
      </c>
    </row>
    <row r="118" spans="2:15" x14ac:dyDescent="0.25">
      <c r="B118" s="90">
        <v>10888888888.889</v>
      </c>
      <c r="C118" s="90">
        <v>-124.252</v>
      </c>
      <c r="D118" s="90">
        <v>-115.33499999999999</v>
      </c>
      <c r="F118" s="6">
        <f t="shared" si="16"/>
        <v>11.666666666667</v>
      </c>
      <c r="G118" s="6">
        <f t="shared" si="14"/>
        <v>-94.738945000000001</v>
      </c>
      <c r="J118" s="90">
        <v>10888888888.889</v>
      </c>
      <c r="K118" s="90">
        <v>-110.4308</v>
      </c>
      <c r="L118" s="90">
        <v>-99.638748000000007</v>
      </c>
      <c r="N118" s="6">
        <f t="shared" si="17"/>
        <v>11.666666666667</v>
      </c>
      <c r="O118" s="6">
        <f t="shared" si="15"/>
        <v>-86.678436000000005</v>
      </c>
    </row>
    <row r="119" spans="2:15" x14ac:dyDescent="0.25">
      <c r="B119" s="90">
        <v>11111111111.111</v>
      </c>
      <c r="C119" s="90">
        <v>-144.43953999999999</v>
      </c>
      <c r="D119" s="90">
        <v>-135.63881000000001</v>
      </c>
      <c r="F119" s="6">
        <f t="shared" si="16"/>
        <v>11.777777777778001</v>
      </c>
      <c r="G119" s="6">
        <f t="shared" si="14"/>
        <v>-90.056151999999997</v>
      </c>
      <c r="J119" s="90">
        <v>11111111111.111</v>
      </c>
      <c r="K119" s="90">
        <v>-109.00830000000001</v>
      </c>
      <c r="L119" s="90">
        <v>-98.191185000000004</v>
      </c>
      <c r="N119" s="6">
        <f t="shared" si="17"/>
        <v>11.777777777778001</v>
      </c>
      <c r="O119" s="6">
        <f t="shared" si="15"/>
        <v>-97.161568000000003</v>
      </c>
    </row>
    <row r="120" spans="2:15" x14ac:dyDescent="0.25">
      <c r="B120" s="90">
        <v>11333333333.333</v>
      </c>
      <c r="C120" s="90">
        <v>-121.63641</v>
      </c>
      <c r="D120" s="90">
        <v>-112.7349</v>
      </c>
      <c r="F120" s="6">
        <f t="shared" si="16"/>
        <v>11.888888888888999</v>
      </c>
      <c r="G120" s="6">
        <f t="shared" si="14"/>
        <v>-100.4119</v>
      </c>
      <c r="J120" s="90">
        <v>11333333333.333</v>
      </c>
      <c r="K120" s="90">
        <v>-110.55502</v>
      </c>
      <c r="L120" s="90">
        <v>-100.17112</v>
      </c>
      <c r="N120" s="6">
        <f t="shared" si="17"/>
        <v>11.888888888888999</v>
      </c>
      <c r="O120" s="6">
        <f t="shared" si="15"/>
        <v>-95.198547000000005</v>
      </c>
    </row>
    <row r="121" spans="2:15" x14ac:dyDescent="0.25">
      <c r="B121" s="90">
        <v>11555555555.556</v>
      </c>
      <c r="C121" s="90">
        <v>-111.44112</v>
      </c>
      <c r="D121" s="90">
        <v>-102.22745999999999</v>
      </c>
      <c r="F121" s="6">
        <f t="shared" si="16"/>
        <v>12</v>
      </c>
      <c r="G121" s="6">
        <f t="shared" si="14"/>
        <v>-90.289199999999994</v>
      </c>
      <c r="J121" s="90">
        <v>11555555555.556</v>
      </c>
      <c r="K121" s="90">
        <v>-115.38882</v>
      </c>
      <c r="L121" s="90">
        <v>-105.14802</v>
      </c>
      <c r="N121" s="6">
        <f t="shared" si="17"/>
        <v>12</v>
      </c>
      <c r="O121" s="6">
        <f t="shared" si="15"/>
        <v>-95.078033000000005</v>
      </c>
    </row>
    <row r="122" spans="2:15" x14ac:dyDescent="0.25">
      <c r="B122" s="90">
        <v>11777777777.778</v>
      </c>
      <c r="C122" s="90">
        <v>-124.00977</v>
      </c>
      <c r="D122" s="90">
        <v>-114.38776</v>
      </c>
      <c r="F122" s="6" t="s">
        <v>21</v>
      </c>
      <c r="J122" s="90">
        <v>11777777777.778</v>
      </c>
      <c r="K122" s="90">
        <v>-107.91782000000001</v>
      </c>
      <c r="L122" s="90">
        <v>-97.817374999999998</v>
      </c>
      <c r="N122" s="6" t="s">
        <v>21</v>
      </c>
    </row>
    <row r="123" spans="2:15" x14ac:dyDescent="0.25">
      <c r="B123" s="90">
        <v>12000000000</v>
      </c>
      <c r="C123" s="90">
        <v>-114.9203</v>
      </c>
      <c r="D123" s="90">
        <v>-104.15786</v>
      </c>
      <c r="J123" s="90">
        <v>12000000000</v>
      </c>
      <c r="K123" s="90">
        <v>-111.46832000000001</v>
      </c>
      <c r="L123" s="90">
        <v>-101.42307</v>
      </c>
    </row>
    <row r="124" spans="2:15" x14ac:dyDescent="0.25">
      <c r="B124" s="90" t="s">
        <v>21</v>
      </c>
      <c r="C124" s="90"/>
      <c r="D124" s="90"/>
      <c r="J124" s="90" t="s">
        <v>21</v>
      </c>
      <c r="K124" s="90"/>
      <c r="L124" s="90"/>
    </row>
    <row r="125" spans="2:15" x14ac:dyDescent="0.25">
      <c r="B125" s="90"/>
      <c r="C125" s="90"/>
      <c r="D125" s="90"/>
      <c r="J125" s="90"/>
      <c r="K125" s="90"/>
      <c r="L125" s="90"/>
    </row>
    <row r="126" spans="2:15" x14ac:dyDescent="0.25">
      <c r="B126" s="90"/>
      <c r="C126" s="90"/>
      <c r="D126" s="90"/>
      <c r="J126" s="90"/>
      <c r="K126" s="90"/>
      <c r="L126" s="90"/>
    </row>
    <row r="127" spans="2:15" x14ac:dyDescent="0.25">
      <c r="B127" s="90" t="s">
        <v>25</v>
      </c>
      <c r="C127" s="90"/>
      <c r="D127" s="90"/>
      <c r="J127" s="90" t="s">
        <v>25</v>
      </c>
      <c r="K127" s="90"/>
      <c r="L127" s="90"/>
    </row>
    <row r="128" spans="2:15" x14ac:dyDescent="0.25">
      <c r="B128" s="90" t="s">
        <v>19</v>
      </c>
      <c r="C128" s="90" t="s">
        <v>281</v>
      </c>
      <c r="D128" s="90" t="s">
        <v>282</v>
      </c>
      <c r="J128" s="90" t="s">
        <v>19</v>
      </c>
      <c r="K128" s="90" t="s">
        <v>281</v>
      </c>
      <c r="L128" s="90" t="s">
        <v>282</v>
      </c>
    </row>
    <row r="129" spans="2:12" x14ac:dyDescent="0.25">
      <c r="B129" s="90">
        <v>10000000000</v>
      </c>
      <c r="C129" s="90">
        <v>-103.85639999999999</v>
      </c>
      <c r="D129" s="90">
        <v>-96.460105999999996</v>
      </c>
      <c r="J129" s="90">
        <v>10000000000</v>
      </c>
      <c r="K129" s="90">
        <v>-100.59943</v>
      </c>
      <c r="L129" s="90">
        <v>-89.869667000000007</v>
      </c>
    </row>
    <row r="130" spans="2:12" x14ac:dyDescent="0.25">
      <c r="B130" s="90">
        <v>10111111111.111</v>
      </c>
      <c r="C130" s="90">
        <v>-101.6726</v>
      </c>
      <c r="D130" s="90">
        <v>-93.830978000000002</v>
      </c>
      <c r="J130" s="90">
        <v>10111111111.111</v>
      </c>
      <c r="K130" s="90">
        <v>-103.08351999999999</v>
      </c>
      <c r="L130" s="90">
        <v>-95.660544999999999</v>
      </c>
    </row>
    <row r="131" spans="2:12" x14ac:dyDescent="0.25">
      <c r="B131" s="90">
        <v>10222222222.222</v>
      </c>
      <c r="C131" s="90">
        <v>-102.66636</v>
      </c>
      <c r="D131" s="90">
        <v>-94.663833999999994</v>
      </c>
      <c r="J131" s="90">
        <v>10222222222.222</v>
      </c>
      <c r="K131" s="90">
        <v>-100.22166</v>
      </c>
      <c r="L131" s="90">
        <v>-92.641029000000003</v>
      </c>
    </row>
    <row r="132" spans="2:12" x14ac:dyDescent="0.25">
      <c r="B132" s="90">
        <v>10333333333.333</v>
      </c>
      <c r="C132" s="90">
        <v>-110.85777</v>
      </c>
      <c r="D132" s="90">
        <v>-102.91348000000001</v>
      </c>
      <c r="J132" s="90">
        <v>10333333333.333</v>
      </c>
      <c r="K132" s="90">
        <v>-100.1709</v>
      </c>
      <c r="L132" s="90">
        <v>-92.129272</v>
      </c>
    </row>
    <row r="133" spans="2:12" x14ac:dyDescent="0.25">
      <c r="B133" s="90">
        <v>10444444444.444</v>
      </c>
      <c r="C133" s="90">
        <v>-101.31364000000001</v>
      </c>
      <c r="D133" s="90">
        <v>-93.702208999999996</v>
      </c>
      <c r="J133" s="90">
        <v>10444444444.444</v>
      </c>
      <c r="K133" s="90">
        <v>-109.43801000000001</v>
      </c>
      <c r="L133" s="90">
        <v>-101.01839</v>
      </c>
    </row>
    <row r="134" spans="2:12" x14ac:dyDescent="0.25">
      <c r="B134" s="90">
        <v>10555555555.556</v>
      </c>
      <c r="C134" s="90">
        <v>-110.19453</v>
      </c>
      <c r="D134" s="90">
        <v>-102.65431</v>
      </c>
      <c r="J134" s="90">
        <v>10555555555.556</v>
      </c>
      <c r="K134" s="90">
        <v>-101.27082</v>
      </c>
      <c r="L134" s="90">
        <v>-92.531754000000006</v>
      </c>
    </row>
    <row r="135" spans="2:12" x14ac:dyDescent="0.25">
      <c r="B135" s="90">
        <v>10666666666.667</v>
      </c>
      <c r="C135" s="90">
        <v>-115.15237</v>
      </c>
      <c r="D135" s="90">
        <v>-107.48408000000001</v>
      </c>
      <c r="J135" s="90">
        <v>10666666666.667</v>
      </c>
      <c r="K135" s="90">
        <v>-102.28422</v>
      </c>
      <c r="L135" s="90">
        <v>-93.174507000000006</v>
      </c>
    </row>
    <row r="136" spans="2:12" x14ac:dyDescent="0.25">
      <c r="B136" s="90">
        <v>10777777777.778</v>
      </c>
      <c r="C136" s="90">
        <v>-105.80428000000001</v>
      </c>
      <c r="D136" s="90">
        <v>-97.584557000000004</v>
      </c>
      <c r="J136" s="90">
        <v>10777777777.778</v>
      </c>
      <c r="K136" s="90">
        <v>-125.92322</v>
      </c>
      <c r="L136" s="90">
        <v>-116.45180999999999</v>
      </c>
    </row>
    <row r="137" spans="2:12" x14ac:dyDescent="0.25">
      <c r="B137" s="90">
        <v>10888888888.889</v>
      </c>
      <c r="C137" s="90">
        <v>-107.88225</v>
      </c>
      <c r="D137" s="90">
        <v>-99.350723000000002</v>
      </c>
      <c r="J137" s="90">
        <v>10888888888.889</v>
      </c>
      <c r="K137" s="90">
        <v>-119.63683</v>
      </c>
      <c r="L137" s="90">
        <v>-109.98715</v>
      </c>
    </row>
    <row r="138" spans="2:12" x14ac:dyDescent="0.25">
      <c r="B138" s="90">
        <v>11000000000</v>
      </c>
      <c r="C138" s="90">
        <v>-101.64717</v>
      </c>
      <c r="D138" s="90">
        <v>-93.082367000000005</v>
      </c>
      <c r="J138" s="90">
        <v>11000000000</v>
      </c>
      <c r="K138" s="90">
        <v>-107.45654999999999</v>
      </c>
      <c r="L138" s="90">
        <v>-97.520363000000003</v>
      </c>
    </row>
    <row r="139" spans="2:12" x14ac:dyDescent="0.25">
      <c r="B139" s="90">
        <v>11111111111.111</v>
      </c>
      <c r="C139" s="90">
        <v>-117.49527999999999</v>
      </c>
      <c r="D139" s="90">
        <v>-108.92568</v>
      </c>
      <c r="J139" s="90">
        <v>11111111111.111</v>
      </c>
      <c r="K139" s="90">
        <v>-102.81314999999999</v>
      </c>
      <c r="L139" s="90">
        <v>-92.694655999999995</v>
      </c>
    </row>
    <row r="140" spans="2:12" x14ac:dyDescent="0.25">
      <c r="B140" s="90">
        <v>11222222222.222</v>
      </c>
      <c r="C140" s="90">
        <v>-105.94225</v>
      </c>
      <c r="D140" s="90">
        <v>-97.565963999999994</v>
      </c>
      <c r="J140" s="90">
        <v>11222222222.222</v>
      </c>
      <c r="K140" s="90">
        <v>-106.23222</v>
      </c>
      <c r="L140" s="90">
        <v>-96.085814999999997</v>
      </c>
    </row>
    <row r="141" spans="2:12" x14ac:dyDescent="0.25">
      <c r="B141" s="90">
        <v>11333333333.333</v>
      </c>
      <c r="C141" s="90">
        <v>-117.13015</v>
      </c>
      <c r="D141" s="90">
        <v>-108.23732</v>
      </c>
      <c r="J141" s="90">
        <v>11333333333.333</v>
      </c>
      <c r="K141" s="90">
        <v>-115.56793</v>
      </c>
      <c r="L141" s="90">
        <v>-104.75548999999999</v>
      </c>
    </row>
    <row r="142" spans="2:12" x14ac:dyDescent="0.25">
      <c r="B142" s="90">
        <v>11444444444.444</v>
      </c>
      <c r="C142" s="90">
        <v>-99.408691000000005</v>
      </c>
      <c r="D142" s="90">
        <v>-90.491692</v>
      </c>
      <c r="J142" s="90">
        <v>11444444444.444</v>
      </c>
      <c r="K142" s="90">
        <v>-120.68015</v>
      </c>
      <c r="L142" s="90">
        <v>-109.88809000000001</v>
      </c>
    </row>
    <row r="143" spans="2:12" x14ac:dyDescent="0.25">
      <c r="B143" s="90">
        <v>11555555555.556</v>
      </c>
      <c r="C143" s="90">
        <v>-118.44428000000001</v>
      </c>
      <c r="D143" s="90">
        <v>-109.64355</v>
      </c>
      <c r="J143" s="90">
        <v>11555555555.556</v>
      </c>
      <c r="K143" s="90">
        <v>-106.82689999999999</v>
      </c>
      <c r="L143" s="90">
        <v>-96.009788999999998</v>
      </c>
    </row>
    <row r="144" spans="2:12" x14ac:dyDescent="0.25">
      <c r="B144" s="90">
        <v>11666666666.667</v>
      </c>
      <c r="C144" s="90">
        <v>-103.64045</v>
      </c>
      <c r="D144" s="90">
        <v>-94.738945000000001</v>
      </c>
      <c r="J144" s="90">
        <v>11666666666.667</v>
      </c>
      <c r="K144" s="90">
        <v>-97.062347000000003</v>
      </c>
      <c r="L144" s="90">
        <v>-86.678436000000005</v>
      </c>
    </row>
    <row r="145" spans="2:12" x14ac:dyDescent="0.25">
      <c r="B145" s="90">
        <v>11777777777.778</v>
      </c>
      <c r="C145" s="90">
        <v>-99.269806000000003</v>
      </c>
      <c r="D145" s="90">
        <v>-90.056151999999997</v>
      </c>
      <c r="J145" s="90">
        <v>11777777777.778</v>
      </c>
      <c r="K145" s="90">
        <v>-107.40237</v>
      </c>
      <c r="L145" s="90">
        <v>-97.161568000000003</v>
      </c>
    </row>
    <row r="146" spans="2:12" x14ac:dyDescent="0.25">
      <c r="B146" s="90">
        <v>11888888888.889</v>
      </c>
      <c r="C146" s="90">
        <v>-110.0339</v>
      </c>
      <c r="D146" s="90">
        <v>-100.4119</v>
      </c>
      <c r="J146" s="90">
        <v>11888888888.889</v>
      </c>
      <c r="K146" s="90">
        <v>-105.29900000000001</v>
      </c>
      <c r="L146" s="90">
        <v>-95.198547000000005</v>
      </c>
    </row>
    <row r="147" spans="2:12" x14ac:dyDescent="0.25">
      <c r="B147" s="90">
        <v>12000000000</v>
      </c>
      <c r="C147" s="90">
        <v>-101.05164000000001</v>
      </c>
      <c r="D147" s="90">
        <v>-90.289199999999994</v>
      </c>
      <c r="J147" s="90">
        <v>12000000000</v>
      </c>
      <c r="K147" s="90">
        <v>-105.12327999999999</v>
      </c>
      <c r="L147" s="90">
        <v>-95.078033000000005</v>
      </c>
    </row>
    <row r="148" spans="2:12" x14ac:dyDescent="0.25">
      <c r="B148" s="90" t="s">
        <v>21</v>
      </c>
      <c r="C148" s="90"/>
      <c r="D148" s="90"/>
      <c r="J148" s="90" t="s">
        <v>21</v>
      </c>
      <c r="K148" s="90"/>
      <c r="L148" s="9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604"/>
  <sheetViews>
    <sheetView workbookViewId="0">
      <selection activeCell="B1" sqref="B1:D678"/>
    </sheetView>
  </sheetViews>
  <sheetFormatPr defaultRowHeight="15" x14ac:dyDescent="0.25"/>
  <cols>
    <col min="1" max="1" width="13.7109375" style="40" customWidth="1"/>
    <col min="2" max="4" width="9.140625" style="87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6" bestFit="1" customWidth="1"/>
    <col min="9" max="9" width="13.7109375" style="40" customWidth="1"/>
    <col min="10" max="12" width="9.140625" style="87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8" bestFit="1" customWidth="1"/>
    <col min="17" max="17" width="2" style="7" customWidth="1"/>
  </cols>
  <sheetData>
    <row r="1" spans="1:17" x14ac:dyDescent="0.25">
      <c r="B1" s="90" t="s">
        <v>95</v>
      </c>
      <c r="C1" s="90"/>
      <c r="D1" s="90"/>
      <c r="E1" s="10"/>
      <c r="G1" s="6" t="s">
        <v>16</v>
      </c>
      <c r="J1" s="90" t="s">
        <v>95</v>
      </c>
      <c r="K1" s="90"/>
      <c r="L1" s="90"/>
      <c r="M1" s="10"/>
      <c r="O1" s="6" t="s">
        <v>17</v>
      </c>
      <c r="Q1" s="10"/>
    </row>
    <row r="2" spans="1:17" x14ac:dyDescent="0.25">
      <c r="A2" s="50" t="s">
        <v>111</v>
      </c>
      <c r="B2" s="90" t="s">
        <v>257</v>
      </c>
      <c r="C2" s="90" t="s">
        <v>275</v>
      </c>
      <c r="D2" s="90" t="s">
        <v>276</v>
      </c>
      <c r="E2" s="10"/>
      <c r="F2" s="15"/>
      <c r="G2" s="82" t="s">
        <v>290</v>
      </c>
      <c r="I2" s="50" t="s">
        <v>108</v>
      </c>
      <c r="J2" s="90" t="s">
        <v>257</v>
      </c>
      <c r="K2" s="90" t="s">
        <v>275</v>
      </c>
      <c r="L2" s="90" t="s">
        <v>276</v>
      </c>
      <c r="M2" s="10"/>
      <c r="N2" s="15"/>
      <c r="O2" s="82" t="s">
        <v>290</v>
      </c>
      <c r="Q2" s="10"/>
    </row>
    <row r="3" spans="1:17" x14ac:dyDescent="0.25">
      <c r="B3" s="90" t="s">
        <v>264</v>
      </c>
      <c r="C3" s="90" t="s">
        <v>294</v>
      </c>
      <c r="D3" s="90" t="s">
        <v>304</v>
      </c>
      <c r="E3" s="10"/>
      <c r="F3" s="15"/>
      <c r="G3" s="13"/>
      <c r="J3" s="90" t="s">
        <v>264</v>
      </c>
      <c r="K3" s="90" t="s">
        <v>294</v>
      </c>
      <c r="L3" s="90" t="s">
        <v>305</v>
      </c>
      <c r="M3" s="10"/>
      <c r="N3" s="15"/>
      <c r="O3" s="13"/>
      <c r="Q3" s="10"/>
    </row>
    <row r="4" spans="1:17" x14ac:dyDescent="0.25">
      <c r="B4" s="90" t="s">
        <v>98</v>
      </c>
      <c r="C4" s="90"/>
      <c r="D4" s="90"/>
      <c r="E4" s="10"/>
      <c r="G4" s="41" t="s">
        <v>20</v>
      </c>
      <c r="J4" s="90" t="s">
        <v>98</v>
      </c>
      <c r="K4" s="90"/>
      <c r="L4" s="90"/>
      <c r="M4" s="10"/>
      <c r="O4" s="41" t="s">
        <v>20</v>
      </c>
      <c r="Q4" s="10"/>
    </row>
    <row r="5" spans="1:17" x14ac:dyDescent="0.25">
      <c r="B5" s="90"/>
      <c r="C5" s="90"/>
      <c r="D5" s="90"/>
      <c r="E5" s="10"/>
      <c r="F5" s="6" t="s">
        <v>18</v>
      </c>
      <c r="J5" s="90"/>
      <c r="K5" s="90"/>
      <c r="L5" s="90"/>
      <c r="M5" s="10"/>
      <c r="N5" s="6" t="s">
        <v>18</v>
      </c>
      <c r="Q5" s="10"/>
    </row>
    <row r="6" spans="1:17" ht="15.75" x14ac:dyDescent="0.25">
      <c r="B6" s="90"/>
      <c r="C6" s="90"/>
      <c r="D6" s="90"/>
      <c r="E6" s="10"/>
      <c r="F6" s="6" t="s">
        <v>19</v>
      </c>
      <c r="G6" s="6" t="str">
        <f t="shared" ref="G6:G25" si="0">D32</f>
        <v>1Rx2L dBc Log Mag(dB)</v>
      </c>
      <c r="H6" s="35">
        <v>1</v>
      </c>
      <c r="J6" s="90"/>
      <c r="K6" s="90"/>
      <c r="L6" s="90"/>
      <c r="M6" s="10"/>
      <c r="N6" s="6" t="s">
        <v>19</v>
      </c>
      <c r="O6" s="6" t="str">
        <f t="shared" ref="O6:O25" si="1">L32</f>
        <v>1Rx2L dBc Log Mag(dB)</v>
      </c>
      <c r="P6" s="35">
        <v>1</v>
      </c>
      <c r="Q6" s="10"/>
    </row>
    <row r="7" spans="1:17" ht="15.75" x14ac:dyDescent="0.25">
      <c r="B7" s="90" t="s">
        <v>99</v>
      </c>
      <c r="C7" s="90"/>
      <c r="D7" s="90"/>
      <c r="E7" s="10"/>
      <c r="F7" s="6">
        <f t="shared" ref="F7:F25" si="2">B33/1000000000</f>
        <v>3.9089999999999998</v>
      </c>
      <c r="G7" s="6">
        <f t="shared" si="0"/>
        <v>-32.303753</v>
      </c>
      <c r="H7" s="36">
        <f>ABS(AVERAGE(G7:G25)-(H6-1)*5)</f>
        <v>34.314960052631577</v>
      </c>
      <c r="J7" s="90" t="s">
        <v>99</v>
      </c>
      <c r="K7" s="90"/>
      <c r="L7" s="90"/>
      <c r="M7" s="10"/>
      <c r="N7" s="6">
        <f t="shared" ref="N7:N25" si="3">J33/1000000000</f>
        <v>3.9089999999999998</v>
      </c>
      <c r="O7" s="6">
        <f t="shared" si="1"/>
        <v>-29.105063999999999</v>
      </c>
      <c r="P7" s="36">
        <f>ABS(AVERAGE(O7:O25)-(P6-1)*5)</f>
        <v>33.327867947368425</v>
      </c>
      <c r="Q7" s="10"/>
    </row>
    <row r="8" spans="1:17" x14ac:dyDescent="0.25">
      <c r="B8" s="90" t="s">
        <v>19</v>
      </c>
      <c r="C8" s="90" t="s">
        <v>113</v>
      </c>
      <c r="D8" s="90"/>
      <c r="E8" s="10"/>
      <c r="F8" s="6">
        <f t="shared" si="2"/>
        <v>4.3585000000000003</v>
      </c>
      <c r="G8" s="6">
        <f t="shared" si="0"/>
        <v>-44.766562999999998</v>
      </c>
      <c r="J8" s="90" t="s">
        <v>19</v>
      </c>
      <c r="K8" s="90" t="s">
        <v>113</v>
      </c>
      <c r="L8" s="90"/>
      <c r="M8" s="10"/>
      <c r="N8" s="6">
        <f t="shared" si="3"/>
        <v>4.3585000000000003</v>
      </c>
      <c r="O8" s="6">
        <f t="shared" si="1"/>
        <v>-32.105179</v>
      </c>
      <c r="Q8" s="10"/>
    </row>
    <row r="9" spans="1:17" x14ac:dyDescent="0.25">
      <c r="B9" s="90">
        <v>2000000000</v>
      </c>
      <c r="C9" s="90">
        <v>-7.3759202999999998</v>
      </c>
      <c r="D9" s="90"/>
      <c r="E9" s="10"/>
      <c r="F9" s="6">
        <f t="shared" si="2"/>
        <v>4.8079999999999998</v>
      </c>
      <c r="G9" s="6">
        <f t="shared" si="0"/>
        <v>-38.330933000000002</v>
      </c>
      <c r="J9" s="90">
        <v>2000000000</v>
      </c>
      <c r="K9" s="90">
        <v>-10.818352000000001</v>
      </c>
      <c r="L9" s="90"/>
      <c r="M9" s="10"/>
      <c r="N9" s="6">
        <f t="shared" si="3"/>
        <v>4.8079999999999998</v>
      </c>
      <c r="O9" s="6">
        <f t="shared" si="1"/>
        <v>-30.309332000000001</v>
      </c>
      <c r="Q9" s="10"/>
    </row>
    <row r="10" spans="1:17" x14ac:dyDescent="0.25">
      <c r="B10" s="90">
        <v>2555555555.5556002</v>
      </c>
      <c r="C10" s="90">
        <v>-7.8477135000000002</v>
      </c>
      <c r="D10" s="90"/>
      <c r="E10" s="10"/>
      <c r="F10" s="6">
        <f t="shared" si="2"/>
        <v>5.2575000000000003</v>
      </c>
      <c r="G10" s="6">
        <f t="shared" si="0"/>
        <v>-37.539932</v>
      </c>
      <c r="J10" s="90">
        <v>2555555555.5556002</v>
      </c>
      <c r="K10" s="90">
        <v>-7.4928732</v>
      </c>
      <c r="L10" s="90"/>
      <c r="M10" s="10"/>
      <c r="N10" s="6">
        <f t="shared" si="3"/>
        <v>5.2575000000000003</v>
      </c>
      <c r="O10" s="6">
        <f t="shared" si="1"/>
        <v>-29.606348000000001</v>
      </c>
      <c r="Q10" s="10"/>
    </row>
    <row r="11" spans="1:17" x14ac:dyDescent="0.25">
      <c r="B11" s="90">
        <v>3111111111.1111002</v>
      </c>
      <c r="C11" s="90">
        <v>-8.0271396999999993</v>
      </c>
      <c r="D11" s="90"/>
      <c r="E11" s="10"/>
      <c r="F11" s="6">
        <f t="shared" si="2"/>
        <v>5.7069999999999999</v>
      </c>
      <c r="G11" s="6">
        <f t="shared" si="0"/>
        <v>-34.477179999999997</v>
      </c>
      <c r="J11" s="90">
        <v>3111111111.1111002</v>
      </c>
      <c r="K11" s="90">
        <v>-7.6854725000000004</v>
      </c>
      <c r="L11" s="90"/>
      <c r="M11" s="10"/>
      <c r="N11" s="6">
        <f t="shared" si="3"/>
        <v>5.7069999999999999</v>
      </c>
      <c r="O11" s="6">
        <f t="shared" si="1"/>
        <v>-31.790651</v>
      </c>
      <c r="Q11" s="10"/>
    </row>
    <row r="12" spans="1:17" x14ac:dyDescent="0.25">
      <c r="B12" s="90">
        <v>3666666666.6666999</v>
      </c>
      <c r="C12" s="90">
        <v>-7.9053202000000002</v>
      </c>
      <c r="D12" s="90"/>
      <c r="E12" s="10"/>
      <c r="F12" s="6">
        <f t="shared" si="2"/>
        <v>6.1565000000000003</v>
      </c>
      <c r="G12" s="6">
        <f t="shared" si="0"/>
        <v>-33.776035</v>
      </c>
      <c r="J12" s="90">
        <v>3666666666.6666999</v>
      </c>
      <c r="K12" s="90">
        <v>-8.0697317000000002</v>
      </c>
      <c r="L12" s="90"/>
      <c r="M12" s="10"/>
      <c r="N12" s="6">
        <f t="shared" si="3"/>
        <v>6.1565000000000003</v>
      </c>
      <c r="O12" s="6">
        <f t="shared" si="1"/>
        <v>-38.559204000000001</v>
      </c>
      <c r="Q12" s="10"/>
    </row>
    <row r="13" spans="1:17" x14ac:dyDescent="0.25">
      <c r="B13" s="90">
        <v>4222222222.2221999</v>
      </c>
      <c r="C13" s="90">
        <v>-7.5953654999999998</v>
      </c>
      <c r="D13" s="90"/>
      <c r="E13" s="10"/>
      <c r="F13" s="6">
        <f t="shared" si="2"/>
        <v>6.6059999999999999</v>
      </c>
      <c r="G13" s="6">
        <f t="shared" si="0"/>
        <v>-33.700912000000002</v>
      </c>
      <c r="J13" s="90">
        <v>4222222222.2221999</v>
      </c>
      <c r="K13" s="90">
        <v>-8.4407519999999998</v>
      </c>
      <c r="L13" s="90"/>
      <c r="M13" s="10"/>
      <c r="N13" s="6">
        <f t="shared" si="3"/>
        <v>6.6059999999999999</v>
      </c>
      <c r="O13" s="6">
        <f t="shared" si="1"/>
        <v>-38.725819000000001</v>
      </c>
      <c r="Q13" s="10"/>
    </row>
    <row r="14" spans="1:17" x14ac:dyDescent="0.25">
      <c r="B14" s="90">
        <v>4777777777.7777996</v>
      </c>
      <c r="C14" s="90">
        <v>-7.5327128999999999</v>
      </c>
      <c r="D14" s="90"/>
      <c r="E14" s="10"/>
      <c r="F14" s="6">
        <f t="shared" si="2"/>
        <v>7.0555000000000003</v>
      </c>
      <c r="G14" s="6">
        <f t="shared" si="0"/>
        <v>-32.239207999999998</v>
      </c>
      <c r="J14" s="90">
        <v>4777777777.7777996</v>
      </c>
      <c r="K14" s="90">
        <v>-8.7445993000000009</v>
      </c>
      <c r="L14" s="90"/>
      <c r="M14" s="10"/>
      <c r="N14" s="6">
        <f t="shared" si="3"/>
        <v>7.0555000000000003</v>
      </c>
      <c r="O14" s="6">
        <f t="shared" si="1"/>
        <v>-35.265957</v>
      </c>
      <c r="Q14" s="10"/>
    </row>
    <row r="15" spans="1:17" x14ac:dyDescent="0.25">
      <c r="B15" s="90">
        <v>5333333333.3332996</v>
      </c>
      <c r="C15" s="90">
        <v>-7.7252922000000002</v>
      </c>
      <c r="D15" s="90"/>
      <c r="E15" s="10"/>
      <c r="F15" s="6">
        <f t="shared" si="2"/>
        <v>7.5049999999999999</v>
      </c>
      <c r="G15" s="6">
        <f t="shared" si="0"/>
        <v>-31.858568000000002</v>
      </c>
      <c r="J15" s="90">
        <v>5333333333.3332996</v>
      </c>
      <c r="K15" s="90">
        <v>-9.1674241999999992</v>
      </c>
      <c r="L15" s="90"/>
      <c r="M15" s="10"/>
      <c r="N15" s="6">
        <f t="shared" si="3"/>
        <v>7.5049999999999999</v>
      </c>
      <c r="O15" s="6">
        <f t="shared" si="1"/>
        <v>-35.006881999999997</v>
      </c>
      <c r="Q15" s="10"/>
    </row>
    <row r="16" spans="1:17" x14ac:dyDescent="0.25">
      <c r="B16" s="90">
        <v>5888888888.8888998</v>
      </c>
      <c r="C16" s="90">
        <v>-8.2440070999999993</v>
      </c>
      <c r="D16" s="90"/>
      <c r="E16" s="10"/>
      <c r="F16" s="6">
        <f t="shared" si="2"/>
        <v>7.9545000000000003</v>
      </c>
      <c r="G16" s="6">
        <f t="shared" si="0"/>
        <v>-32.053631000000003</v>
      </c>
      <c r="J16" s="90">
        <v>5888888888.8888998</v>
      </c>
      <c r="K16" s="90">
        <v>-9.4896545000000003</v>
      </c>
      <c r="L16" s="90"/>
      <c r="M16" s="10"/>
      <c r="N16" s="6">
        <f t="shared" si="3"/>
        <v>7.9545000000000003</v>
      </c>
      <c r="O16" s="6">
        <f t="shared" si="1"/>
        <v>-37.055064999999999</v>
      </c>
      <c r="Q16" s="10"/>
    </row>
    <row r="17" spans="2:17" x14ac:dyDescent="0.25">
      <c r="B17" s="90">
        <v>6444444444.4443998</v>
      </c>
      <c r="C17" s="90">
        <v>-8.5549935999999995</v>
      </c>
      <c r="D17" s="90"/>
      <c r="E17" s="10"/>
      <c r="F17" s="6">
        <f t="shared" si="2"/>
        <v>8.4039999999999999</v>
      </c>
      <c r="G17" s="6">
        <f t="shared" si="0"/>
        <v>-32.928566000000004</v>
      </c>
      <c r="J17" s="90">
        <v>6444444444.4443998</v>
      </c>
      <c r="K17" s="90">
        <v>-9.6741189999999992</v>
      </c>
      <c r="L17" s="90"/>
      <c r="M17" s="10"/>
      <c r="N17" s="6">
        <f t="shared" si="3"/>
        <v>8.4039999999999999</v>
      </c>
      <c r="O17" s="6">
        <f t="shared" si="1"/>
        <v>-37.167552999999998</v>
      </c>
      <c r="Q17" s="10"/>
    </row>
    <row r="18" spans="2:17" x14ac:dyDescent="0.25">
      <c r="B18" s="90">
        <v>7000000000</v>
      </c>
      <c r="C18" s="90">
        <v>-8.6246919999999996</v>
      </c>
      <c r="D18" s="90"/>
      <c r="E18" s="10"/>
      <c r="F18" s="6">
        <f t="shared" si="2"/>
        <v>8.8535000000000004</v>
      </c>
      <c r="G18" s="6">
        <f t="shared" si="0"/>
        <v>-33.498505000000002</v>
      </c>
      <c r="J18" s="90">
        <v>7000000000</v>
      </c>
      <c r="K18" s="90">
        <v>-9.9519424000000001</v>
      </c>
      <c r="L18" s="90"/>
      <c r="M18" s="10"/>
      <c r="N18" s="6">
        <f t="shared" si="3"/>
        <v>8.8535000000000004</v>
      </c>
      <c r="O18" s="6">
        <f t="shared" si="1"/>
        <v>-35.758121000000003</v>
      </c>
      <c r="Q18" s="10"/>
    </row>
    <row r="19" spans="2:17" x14ac:dyDescent="0.25">
      <c r="B19" s="90">
        <v>7555555555.5556002</v>
      </c>
      <c r="C19" s="90">
        <v>-8.6470566000000009</v>
      </c>
      <c r="D19" s="90"/>
      <c r="E19" s="10"/>
      <c r="F19" s="6">
        <f t="shared" si="2"/>
        <v>9.3030000000000008</v>
      </c>
      <c r="G19" s="6">
        <f t="shared" si="0"/>
        <v>-32.943466000000001</v>
      </c>
      <c r="J19" s="90">
        <v>7555555555.5556002</v>
      </c>
      <c r="K19" s="90">
        <v>-10.079677</v>
      </c>
      <c r="L19" s="90"/>
      <c r="M19" s="10"/>
      <c r="N19" s="6">
        <f t="shared" si="3"/>
        <v>9.3030000000000008</v>
      </c>
      <c r="O19" s="6">
        <f t="shared" si="1"/>
        <v>-33.498207000000001</v>
      </c>
      <c r="Q19" s="10"/>
    </row>
    <row r="20" spans="2:17" x14ac:dyDescent="0.25">
      <c r="B20" s="90">
        <v>8111111111.1111002</v>
      </c>
      <c r="C20" s="90">
        <v>-8.4866238000000003</v>
      </c>
      <c r="D20" s="90"/>
      <c r="E20" s="10"/>
      <c r="F20" s="6">
        <f t="shared" si="2"/>
        <v>9.7524999999999995</v>
      </c>
      <c r="G20" s="6">
        <f t="shared" si="0"/>
        <v>-32.892059000000003</v>
      </c>
      <c r="J20" s="90">
        <v>8111111111.1111002</v>
      </c>
      <c r="K20" s="90">
        <v>-10.118869</v>
      </c>
      <c r="L20" s="90"/>
      <c r="M20" s="10"/>
      <c r="N20" s="6">
        <f t="shared" si="3"/>
        <v>9.7524999999999995</v>
      </c>
      <c r="O20" s="6">
        <f t="shared" si="1"/>
        <v>-30.505129</v>
      </c>
      <c r="Q20" s="10"/>
    </row>
    <row r="21" spans="2:17" x14ac:dyDescent="0.25">
      <c r="B21" s="90">
        <v>8666666666.6667004</v>
      </c>
      <c r="C21" s="90">
        <v>-8.9872683999999996</v>
      </c>
      <c r="D21" s="90"/>
      <c r="E21" s="10"/>
      <c r="F21" s="6">
        <f t="shared" si="2"/>
        <v>10.202</v>
      </c>
      <c r="G21" s="6">
        <f t="shared" si="0"/>
        <v>-34.696078999999997</v>
      </c>
      <c r="J21" s="90">
        <v>8666666666.6667004</v>
      </c>
      <c r="K21" s="90">
        <v>-10.817894000000001</v>
      </c>
      <c r="L21" s="90"/>
      <c r="M21" s="10"/>
      <c r="N21" s="6">
        <f t="shared" si="3"/>
        <v>10.202</v>
      </c>
      <c r="O21" s="6">
        <f t="shared" si="1"/>
        <v>-31.088768000000002</v>
      </c>
      <c r="Q21" s="10"/>
    </row>
    <row r="22" spans="2:17" x14ac:dyDescent="0.25">
      <c r="B22" s="90">
        <v>9222222222.2222004</v>
      </c>
      <c r="C22" s="90">
        <v>-8.9652881999999998</v>
      </c>
      <c r="D22" s="90"/>
      <c r="E22" s="10"/>
      <c r="F22" s="6">
        <f t="shared" si="2"/>
        <v>10.6515</v>
      </c>
      <c r="G22" s="6">
        <f t="shared" si="0"/>
        <v>-31.884875999999998</v>
      </c>
      <c r="J22" s="90">
        <v>9222222222.2222004</v>
      </c>
      <c r="K22" s="90">
        <v>-10.791594999999999</v>
      </c>
      <c r="L22" s="90"/>
      <c r="M22" s="10"/>
      <c r="N22" s="6">
        <f t="shared" si="3"/>
        <v>10.6515</v>
      </c>
      <c r="O22" s="6">
        <f t="shared" si="1"/>
        <v>-31.896984</v>
      </c>
      <c r="Q22" s="10"/>
    </row>
    <row r="23" spans="2:17" x14ac:dyDescent="0.25">
      <c r="B23" s="90">
        <v>9777777777.7777996</v>
      </c>
      <c r="C23" s="90">
        <v>-8.8710126999999996</v>
      </c>
      <c r="D23" s="90"/>
      <c r="E23" s="10"/>
      <c r="F23" s="6">
        <f t="shared" si="2"/>
        <v>11.101000000000001</v>
      </c>
      <c r="G23" s="6">
        <f t="shared" si="0"/>
        <v>-33.268580999999998</v>
      </c>
      <c r="J23" s="90">
        <v>9777777777.7777996</v>
      </c>
      <c r="K23" s="90">
        <v>-10.784223000000001</v>
      </c>
      <c r="L23" s="90"/>
      <c r="M23" s="10"/>
      <c r="N23" s="6">
        <f t="shared" si="3"/>
        <v>11.101000000000001</v>
      </c>
      <c r="O23" s="6">
        <f t="shared" si="1"/>
        <v>-32.259563</v>
      </c>
      <c r="Q23" s="10"/>
    </row>
    <row r="24" spans="2:17" x14ac:dyDescent="0.25">
      <c r="B24" s="90">
        <v>10333333333.333</v>
      </c>
      <c r="C24" s="90">
        <v>-9.0018796999999999</v>
      </c>
      <c r="D24" s="90"/>
      <c r="E24" s="10"/>
      <c r="F24" s="6">
        <f t="shared" si="2"/>
        <v>11.5505</v>
      </c>
      <c r="G24" s="6">
        <f t="shared" si="0"/>
        <v>-35.467812000000002</v>
      </c>
      <c r="J24" s="90">
        <v>10333333333.333</v>
      </c>
      <c r="K24" s="90">
        <v>-10.336468999999999</v>
      </c>
      <c r="L24" s="90"/>
      <c r="M24" s="10"/>
      <c r="N24" s="6">
        <f t="shared" si="3"/>
        <v>11.5505</v>
      </c>
      <c r="O24" s="6">
        <f t="shared" si="1"/>
        <v>-32.212542999999997</v>
      </c>
      <c r="Q24" s="10"/>
    </row>
    <row r="25" spans="2:17" x14ac:dyDescent="0.25">
      <c r="B25" s="90">
        <v>10888888888.889</v>
      </c>
      <c r="C25" s="90">
        <v>-9.2751131000000004</v>
      </c>
      <c r="D25" s="90"/>
      <c r="E25" s="10"/>
      <c r="F25" s="6">
        <f t="shared" si="2"/>
        <v>12</v>
      </c>
      <c r="G25" s="6">
        <f t="shared" si="0"/>
        <v>-33.357582000000001</v>
      </c>
      <c r="J25" s="90">
        <v>10888888888.889</v>
      </c>
      <c r="K25" s="90">
        <v>-10.233976999999999</v>
      </c>
      <c r="L25" s="90"/>
      <c r="M25" s="10"/>
      <c r="N25" s="6">
        <f t="shared" si="3"/>
        <v>12</v>
      </c>
      <c r="O25" s="6">
        <f t="shared" si="1"/>
        <v>-31.313122</v>
      </c>
      <c r="Q25" s="10"/>
    </row>
    <row r="26" spans="2:17" x14ac:dyDescent="0.25">
      <c r="B26" s="90">
        <v>11444444444.444</v>
      </c>
      <c r="C26" s="90">
        <v>-9.5990333999999997</v>
      </c>
      <c r="D26" s="90"/>
      <c r="E26" s="10"/>
      <c r="F26" s="6" t="s">
        <v>21</v>
      </c>
      <c r="J26" s="90">
        <v>11444444444.444</v>
      </c>
      <c r="K26" s="90">
        <v>-10.117258</v>
      </c>
      <c r="L26" s="90"/>
      <c r="M26" s="10"/>
      <c r="N26" s="6" t="s">
        <v>21</v>
      </c>
      <c r="Q26" s="10"/>
    </row>
    <row r="27" spans="2:17" x14ac:dyDescent="0.25">
      <c r="B27" s="90">
        <v>12000000000</v>
      </c>
      <c r="C27" s="90">
        <v>-10.734667999999999</v>
      </c>
      <c r="D27" s="90"/>
      <c r="E27" s="10"/>
      <c r="J27" s="90">
        <v>12000000000</v>
      </c>
      <c r="K27" s="90">
        <v>-10.061921999999999</v>
      </c>
      <c r="L27" s="90"/>
      <c r="M27" s="10"/>
      <c r="Q27" s="10"/>
    </row>
    <row r="28" spans="2:17" x14ac:dyDescent="0.25">
      <c r="B28" s="90" t="s">
        <v>21</v>
      </c>
      <c r="C28" s="90"/>
      <c r="D28" s="90"/>
      <c r="E28" s="10"/>
      <c r="J28" s="90" t="s">
        <v>21</v>
      </c>
      <c r="K28" s="90"/>
      <c r="L28" s="90"/>
      <c r="M28" s="10"/>
      <c r="Q28" s="10"/>
    </row>
    <row r="29" spans="2:17" x14ac:dyDescent="0.25">
      <c r="B29" s="90"/>
      <c r="C29" s="90"/>
      <c r="D29" s="90"/>
      <c r="E29" s="10"/>
      <c r="F29" s="6" t="s">
        <v>22</v>
      </c>
      <c r="J29" s="90"/>
      <c r="K29" s="90"/>
      <c r="L29" s="90"/>
      <c r="M29" s="10"/>
      <c r="N29" s="6" t="s">
        <v>22</v>
      </c>
      <c r="Q29" s="10"/>
    </row>
    <row r="30" spans="2:17" ht="15.75" x14ac:dyDescent="0.25">
      <c r="B30" s="90"/>
      <c r="C30" s="90"/>
      <c r="D30" s="90"/>
      <c r="E30" s="10"/>
      <c r="F30" s="6" t="s">
        <v>19</v>
      </c>
      <c r="G30" s="6" t="str">
        <f t="shared" ref="G30:G49" si="4">D56</f>
        <v>1Rx3L dBc Log Mag(dB)</v>
      </c>
      <c r="H30" s="35">
        <v>1</v>
      </c>
      <c r="J30" s="90"/>
      <c r="K30" s="90"/>
      <c r="L30" s="90"/>
      <c r="M30" s="10"/>
      <c r="N30" s="6" t="s">
        <v>19</v>
      </c>
      <c r="O30" s="6" t="str">
        <f t="shared" ref="O30:O49" si="5">L56</f>
        <v>1Rx3L dBc Log Mag(dB)</v>
      </c>
      <c r="P30" s="35">
        <v>1</v>
      </c>
      <c r="Q30" s="10"/>
    </row>
    <row r="31" spans="2:17" ht="15.75" x14ac:dyDescent="0.25">
      <c r="B31" s="90" t="s">
        <v>18</v>
      </c>
      <c r="C31" s="90"/>
      <c r="D31" s="90"/>
      <c r="E31" s="10"/>
      <c r="F31" s="6">
        <f t="shared" ref="F31:F49" si="6">B57/1000000000</f>
        <v>5.9089999999999998</v>
      </c>
      <c r="G31" s="6">
        <f t="shared" si="4"/>
        <v>-10.52036</v>
      </c>
      <c r="H31" s="36">
        <f>ABS(AVERAGE(G31:G49)-(H30-1)*5)</f>
        <v>10.961704157894735</v>
      </c>
      <c r="J31" s="90" t="s">
        <v>18</v>
      </c>
      <c r="K31" s="90"/>
      <c r="L31" s="90"/>
      <c r="M31" s="10"/>
      <c r="N31" s="6">
        <f t="shared" ref="N31:N49" si="7">J57/1000000000</f>
        <v>5.9089999999999998</v>
      </c>
      <c r="O31" s="6">
        <f t="shared" si="5"/>
        <v>-6.5977173000000002</v>
      </c>
      <c r="P31" s="36">
        <f>ABS(AVERAGE(O31:O49)-(P30-1)*5)</f>
        <v>12.961161042105264</v>
      </c>
      <c r="Q31" s="10"/>
    </row>
    <row r="32" spans="2:17" x14ac:dyDescent="0.25">
      <c r="B32" s="90" t="s">
        <v>19</v>
      </c>
      <c r="C32" s="90" t="s">
        <v>123</v>
      </c>
      <c r="D32" s="90" t="s">
        <v>31</v>
      </c>
      <c r="E32" s="10"/>
      <c r="F32" s="6">
        <f t="shared" si="6"/>
        <v>6.2473888888889002</v>
      </c>
      <c r="G32" s="6">
        <f t="shared" si="4"/>
        <v>-14.388738</v>
      </c>
      <c r="J32" s="90" t="s">
        <v>19</v>
      </c>
      <c r="K32" s="90" t="s">
        <v>123</v>
      </c>
      <c r="L32" s="90" t="s">
        <v>31</v>
      </c>
      <c r="M32" s="10"/>
      <c r="N32" s="6">
        <f t="shared" si="7"/>
        <v>6.2473888888889002</v>
      </c>
      <c r="O32" s="6">
        <f t="shared" si="5"/>
        <v>-10.875707</v>
      </c>
      <c r="Q32" s="10"/>
    </row>
    <row r="33" spans="2:17" x14ac:dyDescent="0.25">
      <c r="B33" s="90">
        <v>3909000000</v>
      </c>
      <c r="C33" s="90">
        <v>-39.679671999999997</v>
      </c>
      <c r="D33" s="90">
        <v>-32.303753</v>
      </c>
      <c r="E33" s="10"/>
      <c r="F33" s="6">
        <f t="shared" si="6"/>
        <v>6.5857777777777997</v>
      </c>
      <c r="G33" s="6">
        <f t="shared" si="4"/>
        <v>-15.259233</v>
      </c>
      <c r="J33" s="90">
        <v>3909000000</v>
      </c>
      <c r="K33" s="90">
        <v>-39.923416000000003</v>
      </c>
      <c r="L33" s="90">
        <v>-29.105063999999999</v>
      </c>
      <c r="M33" s="10"/>
      <c r="N33" s="6">
        <f t="shared" si="7"/>
        <v>6.5857777777777997</v>
      </c>
      <c r="O33" s="6">
        <f t="shared" si="5"/>
        <v>-11.734244</v>
      </c>
      <c r="Q33" s="10"/>
    </row>
    <row r="34" spans="2:17" x14ac:dyDescent="0.25">
      <c r="B34" s="90">
        <v>4358500000</v>
      </c>
      <c r="C34" s="90">
        <v>-52.614277000000001</v>
      </c>
      <c r="D34" s="90">
        <v>-44.766562999999998</v>
      </c>
      <c r="E34" s="10"/>
      <c r="F34" s="6">
        <f t="shared" si="6"/>
        <v>6.9241666666667001</v>
      </c>
      <c r="G34" s="6">
        <f t="shared" si="4"/>
        <v>-14.896996</v>
      </c>
      <c r="J34" s="90">
        <v>4358500000</v>
      </c>
      <c r="K34" s="90">
        <v>-39.598049000000003</v>
      </c>
      <c r="L34" s="90">
        <v>-32.105179</v>
      </c>
      <c r="M34" s="10"/>
      <c r="N34" s="6">
        <f t="shared" si="7"/>
        <v>6.9241666666667001</v>
      </c>
      <c r="O34" s="6">
        <f t="shared" si="5"/>
        <v>-14.179592</v>
      </c>
      <c r="Q34" s="10"/>
    </row>
    <row r="35" spans="2:17" x14ac:dyDescent="0.25">
      <c r="B35" s="90">
        <v>4808000000</v>
      </c>
      <c r="C35" s="90">
        <v>-46.358074000000002</v>
      </c>
      <c r="D35" s="90">
        <v>-38.330933000000002</v>
      </c>
      <c r="E35" s="10"/>
      <c r="F35" s="6">
        <f t="shared" si="6"/>
        <v>7.2625555555556005</v>
      </c>
      <c r="G35" s="6">
        <f t="shared" si="4"/>
        <v>-12.341979</v>
      </c>
      <c r="J35" s="90">
        <v>4808000000</v>
      </c>
      <c r="K35" s="90">
        <v>-37.994804000000002</v>
      </c>
      <c r="L35" s="90">
        <v>-30.309332000000001</v>
      </c>
      <c r="M35" s="10"/>
      <c r="N35" s="6">
        <f t="shared" si="7"/>
        <v>7.2625555555556005</v>
      </c>
      <c r="O35" s="6">
        <f t="shared" si="5"/>
        <v>-16.894680000000001</v>
      </c>
      <c r="Q35" s="10"/>
    </row>
    <row r="36" spans="2:17" x14ac:dyDescent="0.25">
      <c r="B36" s="90">
        <v>5257500000</v>
      </c>
      <c r="C36" s="90">
        <v>-45.445250999999999</v>
      </c>
      <c r="D36" s="90">
        <v>-37.539932</v>
      </c>
      <c r="E36" s="10"/>
      <c r="F36" s="6">
        <f t="shared" si="6"/>
        <v>7.6009444444443997</v>
      </c>
      <c r="G36" s="6">
        <f t="shared" si="4"/>
        <v>-13.877471</v>
      </c>
      <c r="J36" s="90">
        <v>5257500000</v>
      </c>
      <c r="K36" s="90">
        <v>-37.676079000000001</v>
      </c>
      <c r="L36" s="90">
        <v>-29.606348000000001</v>
      </c>
      <c r="M36" s="10"/>
      <c r="N36" s="6">
        <f t="shared" si="7"/>
        <v>7.6009444444443997</v>
      </c>
      <c r="O36" s="6">
        <f t="shared" si="5"/>
        <v>-16.011621000000002</v>
      </c>
      <c r="Q36" s="10"/>
    </row>
    <row r="37" spans="2:17" x14ac:dyDescent="0.25">
      <c r="B37" s="90">
        <v>5707000000</v>
      </c>
      <c r="C37" s="90">
        <v>-42.072547999999998</v>
      </c>
      <c r="D37" s="90">
        <v>-34.477179999999997</v>
      </c>
      <c r="E37" s="10"/>
      <c r="F37" s="6">
        <f t="shared" si="6"/>
        <v>7.9393333333333</v>
      </c>
      <c r="G37" s="6">
        <f t="shared" si="4"/>
        <v>-11.862952</v>
      </c>
      <c r="J37" s="90">
        <v>5707000000</v>
      </c>
      <c r="K37" s="90">
        <v>-40.231403</v>
      </c>
      <c r="L37" s="90">
        <v>-31.790651</v>
      </c>
      <c r="M37" s="10"/>
      <c r="N37" s="6">
        <f t="shared" si="7"/>
        <v>7.9393333333333</v>
      </c>
      <c r="O37" s="6">
        <f t="shared" si="5"/>
        <v>-18.643087000000001</v>
      </c>
      <c r="Q37" s="10"/>
    </row>
    <row r="38" spans="2:17" x14ac:dyDescent="0.25">
      <c r="B38" s="90">
        <v>6156500000</v>
      </c>
      <c r="C38" s="90">
        <v>-41.308750000000003</v>
      </c>
      <c r="D38" s="90">
        <v>-33.776035</v>
      </c>
      <c r="E38" s="10"/>
      <c r="F38" s="6">
        <f t="shared" si="6"/>
        <v>8.2777222222222004</v>
      </c>
      <c r="G38" s="6">
        <f t="shared" si="4"/>
        <v>-9.6351212999999998</v>
      </c>
      <c r="J38" s="90">
        <v>6156500000</v>
      </c>
      <c r="K38" s="90">
        <v>-47.303801999999997</v>
      </c>
      <c r="L38" s="90">
        <v>-38.559204000000001</v>
      </c>
      <c r="M38" s="10"/>
      <c r="N38" s="6">
        <f t="shared" si="7"/>
        <v>8.2777222222222004</v>
      </c>
      <c r="O38" s="6">
        <f t="shared" si="5"/>
        <v>-19.567011000000001</v>
      </c>
      <c r="Q38" s="10"/>
    </row>
    <row r="39" spans="2:17" x14ac:dyDescent="0.25">
      <c r="B39" s="90">
        <v>6606000000</v>
      </c>
      <c r="C39" s="90">
        <v>-41.426205000000003</v>
      </c>
      <c r="D39" s="90">
        <v>-33.700912000000002</v>
      </c>
      <c r="E39" s="10"/>
      <c r="F39" s="6">
        <f t="shared" si="6"/>
        <v>8.6161111111110991</v>
      </c>
      <c r="G39" s="6">
        <f t="shared" si="4"/>
        <v>-10.517613000000001</v>
      </c>
      <c r="J39" s="90">
        <v>6606000000</v>
      </c>
      <c r="K39" s="90">
        <v>-47.893242000000001</v>
      </c>
      <c r="L39" s="90">
        <v>-38.725819000000001</v>
      </c>
      <c r="M39" s="10"/>
      <c r="N39" s="6">
        <f t="shared" si="7"/>
        <v>8.6161111111110991</v>
      </c>
      <c r="O39" s="6">
        <f t="shared" si="5"/>
        <v>-16.567910999999999</v>
      </c>
      <c r="Q39" s="10"/>
    </row>
    <row r="40" spans="2:17" x14ac:dyDescent="0.25">
      <c r="B40" s="90">
        <v>7055500000</v>
      </c>
      <c r="C40" s="90">
        <v>-40.483215000000001</v>
      </c>
      <c r="D40" s="90">
        <v>-32.239207999999998</v>
      </c>
      <c r="E40" s="10"/>
      <c r="F40" s="6">
        <f t="shared" si="6"/>
        <v>8.9544999999999995</v>
      </c>
      <c r="G40" s="6">
        <f t="shared" si="4"/>
        <v>-10.350733999999999</v>
      </c>
      <c r="J40" s="90">
        <v>7055500000</v>
      </c>
      <c r="K40" s="90">
        <v>-44.755611000000002</v>
      </c>
      <c r="L40" s="90">
        <v>-35.265957</v>
      </c>
      <c r="M40" s="10"/>
      <c r="N40" s="6">
        <f t="shared" si="7"/>
        <v>8.9544999999999995</v>
      </c>
      <c r="O40" s="6">
        <f t="shared" si="5"/>
        <v>-16.814920000000001</v>
      </c>
      <c r="Q40" s="10"/>
    </row>
    <row r="41" spans="2:17" x14ac:dyDescent="0.25">
      <c r="B41" s="90">
        <v>7505000000</v>
      </c>
      <c r="C41" s="90">
        <v>-40.413563000000003</v>
      </c>
      <c r="D41" s="90">
        <v>-31.858568000000002</v>
      </c>
      <c r="E41" s="10"/>
      <c r="F41" s="6">
        <f t="shared" si="6"/>
        <v>9.2928888888889016</v>
      </c>
      <c r="G41" s="6">
        <f t="shared" si="4"/>
        <v>-9.6483478999999992</v>
      </c>
      <c r="J41" s="90">
        <v>7505000000</v>
      </c>
      <c r="K41" s="90">
        <v>-44.680999999999997</v>
      </c>
      <c r="L41" s="90">
        <v>-35.006881999999997</v>
      </c>
      <c r="M41" s="10"/>
      <c r="N41" s="6">
        <f t="shared" si="7"/>
        <v>9.2928888888889016</v>
      </c>
      <c r="O41" s="6">
        <f t="shared" si="5"/>
        <v>-16.095182000000001</v>
      </c>
      <c r="Q41" s="10"/>
    </row>
    <row r="42" spans="2:17" x14ac:dyDescent="0.25">
      <c r="B42" s="90">
        <v>7954500000</v>
      </c>
      <c r="C42" s="90">
        <v>-40.678322000000001</v>
      </c>
      <c r="D42" s="90">
        <v>-32.053631000000003</v>
      </c>
      <c r="E42" s="10"/>
      <c r="F42" s="6">
        <f t="shared" si="6"/>
        <v>9.6312777777778003</v>
      </c>
      <c r="G42" s="6">
        <f t="shared" si="4"/>
        <v>-9.4823340999999992</v>
      </c>
      <c r="J42" s="90">
        <v>7954500000</v>
      </c>
      <c r="K42" s="90">
        <v>-47.007007999999999</v>
      </c>
      <c r="L42" s="90">
        <v>-37.055064999999999</v>
      </c>
      <c r="M42" s="10"/>
      <c r="N42" s="6">
        <f t="shared" si="7"/>
        <v>9.6312777777778003</v>
      </c>
      <c r="O42" s="6">
        <f t="shared" si="5"/>
        <v>-13.634588000000001</v>
      </c>
      <c r="Q42" s="10"/>
    </row>
    <row r="43" spans="2:17" x14ac:dyDescent="0.25">
      <c r="B43" s="90">
        <v>8404000000</v>
      </c>
      <c r="C43" s="90">
        <v>-41.575623</v>
      </c>
      <c r="D43" s="90">
        <v>-32.928566000000004</v>
      </c>
      <c r="E43" s="10"/>
      <c r="F43" s="6">
        <f t="shared" si="6"/>
        <v>9.9696666666667006</v>
      </c>
      <c r="G43" s="6">
        <f t="shared" si="4"/>
        <v>-9.8497418999999997</v>
      </c>
      <c r="J43" s="90">
        <v>8404000000</v>
      </c>
      <c r="K43" s="90">
        <v>-47.247227000000002</v>
      </c>
      <c r="L43" s="90">
        <v>-37.167552999999998</v>
      </c>
      <c r="M43" s="10"/>
      <c r="N43" s="6">
        <f t="shared" si="7"/>
        <v>9.9696666666667006</v>
      </c>
      <c r="O43" s="6">
        <f t="shared" si="5"/>
        <v>-10.843483000000001</v>
      </c>
      <c r="Q43" s="10"/>
    </row>
    <row r="44" spans="2:17" x14ac:dyDescent="0.25">
      <c r="B44" s="90">
        <v>8853500000</v>
      </c>
      <c r="C44" s="90">
        <v>-41.985126000000001</v>
      </c>
      <c r="D44" s="90">
        <v>-33.498505000000002</v>
      </c>
      <c r="E44" s="10"/>
      <c r="F44" s="6">
        <f t="shared" si="6"/>
        <v>10.308055555555999</v>
      </c>
      <c r="G44" s="6">
        <f t="shared" si="4"/>
        <v>-9.0450172000000002</v>
      </c>
      <c r="J44" s="90">
        <v>8853500000</v>
      </c>
      <c r="K44" s="90">
        <v>-45.876987</v>
      </c>
      <c r="L44" s="90">
        <v>-35.758121000000003</v>
      </c>
      <c r="M44" s="10"/>
      <c r="N44" s="6">
        <f t="shared" si="7"/>
        <v>10.308055555555999</v>
      </c>
      <c r="O44" s="6">
        <f t="shared" si="5"/>
        <v>-10.87189</v>
      </c>
      <c r="Q44" s="10"/>
    </row>
    <row r="45" spans="2:17" x14ac:dyDescent="0.25">
      <c r="B45" s="90">
        <v>9303000000</v>
      </c>
      <c r="C45" s="90">
        <v>-41.930737000000001</v>
      </c>
      <c r="D45" s="90">
        <v>-32.943466000000001</v>
      </c>
      <c r="E45" s="10"/>
      <c r="F45" s="6">
        <f t="shared" si="6"/>
        <v>10.646444444444001</v>
      </c>
      <c r="G45" s="6">
        <f t="shared" si="4"/>
        <v>-9.2618694000000001</v>
      </c>
      <c r="J45" s="90">
        <v>9303000000</v>
      </c>
      <c r="K45" s="90">
        <v>-44.316101000000003</v>
      </c>
      <c r="L45" s="90">
        <v>-33.498207000000001</v>
      </c>
      <c r="M45" s="10"/>
      <c r="N45" s="6">
        <f t="shared" si="7"/>
        <v>10.646444444444001</v>
      </c>
      <c r="O45" s="6">
        <f t="shared" si="5"/>
        <v>-10.587641</v>
      </c>
      <c r="Q45" s="10"/>
    </row>
    <row r="46" spans="2:17" x14ac:dyDescent="0.25">
      <c r="B46" s="90">
        <v>9752500000</v>
      </c>
      <c r="C46" s="90">
        <v>-41.857346</v>
      </c>
      <c r="D46" s="90">
        <v>-32.892059000000003</v>
      </c>
      <c r="E46" s="10"/>
      <c r="F46" s="6">
        <f t="shared" si="6"/>
        <v>10.984833333333</v>
      </c>
      <c r="G46" s="6">
        <f t="shared" si="4"/>
        <v>-10.56615</v>
      </c>
      <c r="J46" s="90">
        <v>9752500000</v>
      </c>
      <c r="K46" s="90">
        <v>-41.296722000000003</v>
      </c>
      <c r="L46" s="90">
        <v>-30.505129</v>
      </c>
      <c r="M46" s="10"/>
      <c r="N46" s="6">
        <f t="shared" si="7"/>
        <v>10.984833333333</v>
      </c>
      <c r="O46" s="6">
        <f t="shared" si="5"/>
        <v>-8.8291540000000008</v>
      </c>
      <c r="Q46" s="10"/>
    </row>
    <row r="47" spans="2:17" x14ac:dyDescent="0.25">
      <c r="B47" s="90">
        <v>10202000000</v>
      </c>
      <c r="C47" s="90">
        <v>-43.567093</v>
      </c>
      <c r="D47" s="90">
        <v>-34.696078999999997</v>
      </c>
      <c r="E47" s="10"/>
      <c r="F47" s="6">
        <f t="shared" si="6"/>
        <v>11.323222222222</v>
      </c>
      <c r="G47" s="6">
        <f t="shared" si="4"/>
        <v>-8.2629538</v>
      </c>
      <c r="J47" s="90">
        <v>10202000000</v>
      </c>
      <c r="K47" s="90">
        <v>-41.872990000000001</v>
      </c>
      <c r="L47" s="90">
        <v>-31.088768000000002</v>
      </c>
      <c r="M47" s="10"/>
      <c r="N47" s="6">
        <f t="shared" si="7"/>
        <v>11.323222222222</v>
      </c>
      <c r="O47" s="6">
        <f t="shared" si="5"/>
        <v>-10.138128</v>
      </c>
      <c r="Q47" s="10"/>
    </row>
    <row r="48" spans="2:17" x14ac:dyDescent="0.25">
      <c r="B48" s="90">
        <v>10651500000</v>
      </c>
      <c r="C48" s="90">
        <v>-40.886757000000003</v>
      </c>
      <c r="D48" s="90">
        <v>-31.884875999999998</v>
      </c>
      <c r="E48" s="10"/>
      <c r="F48" s="6">
        <f t="shared" si="6"/>
        <v>11.661611111111</v>
      </c>
      <c r="G48" s="6">
        <f t="shared" si="4"/>
        <v>-9.2862644000000003</v>
      </c>
      <c r="J48" s="90">
        <v>10651500000</v>
      </c>
      <c r="K48" s="90">
        <v>-42.233452</v>
      </c>
      <c r="L48" s="90">
        <v>-31.896984</v>
      </c>
      <c r="M48" s="10"/>
      <c r="N48" s="6">
        <f t="shared" si="7"/>
        <v>11.661611111111</v>
      </c>
      <c r="O48" s="6">
        <f t="shared" si="5"/>
        <v>-9.185708</v>
      </c>
      <c r="Q48" s="10"/>
    </row>
    <row r="49" spans="2:17" x14ac:dyDescent="0.25">
      <c r="B49" s="90">
        <v>11101000000</v>
      </c>
      <c r="C49" s="90">
        <v>-42.543694000000002</v>
      </c>
      <c r="D49" s="90">
        <v>-33.268580999999998</v>
      </c>
      <c r="E49" s="10"/>
      <c r="F49" s="6">
        <f t="shared" si="6"/>
        <v>12</v>
      </c>
      <c r="G49" s="6">
        <f t="shared" si="4"/>
        <v>-9.2185030000000001</v>
      </c>
      <c r="J49" s="90">
        <v>11101000000</v>
      </c>
      <c r="K49" s="90">
        <v>-42.493541999999998</v>
      </c>
      <c r="L49" s="90">
        <v>-32.259563</v>
      </c>
      <c r="M49" s="10"/>
      <c r="N49" s="6">
        <f t="shared" si="7"/>
        <v>12</v>
      </c>
      <c r="O49" s="6">
        <f t="shared" si="5"/>
        <v>-8.1897955000000007</v>
      </c>
      <c r="Q49" s="10"/>
    </row>
    <row r="50" spans="2:17" x14ac:dyDescent="0.25">
      <c r="B50" s="90">
        <v>11550500000</v>
      </c>
      <c r="C50" s="90">
        <v>-45.066845000000001</v>
      </c>
      <c r="D50" s="90">
        <v>-35.467812000000002</v>
      </c>
      <c r="E50" s="10"/>
      <c r="F50" s="6" t="s">
        <v>21</v>
      </c>
      <c r="J50" s="90">
        <v>11550500000</v>
      </c>
      <c r="K50" s="90">
        <v>-42.329799999999999</v>
      </c>
      <c r="L50" s="90">
        <v>-32.212542999999997</v>
      </c>
      <c r="M50" s="10"/>
      <c r="N50" s="6" t="s">
        <v>21</v>
      </c>
      <c r="Q50" s="10"/>
    </row>
    <row r="51" spans="2:17" x14ac:dyDescent="0.25">
      <c r="B51" s="90">
        <v>12000000000</v>
      </c>
      <c r="C51" s="90">
        <v>-44.092247</v>
      </c>
      <c r="D51" s="90">
        <v>-33.357582000000001</v>
      </c>
      <c r="E51" s="10"/>
      <c r="J51" s="90">
        <v>12000000000</v>
      </c>
      <c r="K51" s="90">
        <v>-41.375045999999998</v>
      </c>
      <c r="L51" s="90">
        <v>-31.313122</v>
      </c>
      <c r="M51" s="10"/>
      <c r="Q51" s="10"/>
    </row>
    <row r="52" spans="2:17" x14ac:dyDescent="0.25">
      <c r="B52" s="90" t="s">
        <v>21</v>
      </c>
      <c r="C52" s="90"/>
      <c r="D52" s="90"/>
      <c r="E52" s="8"/>
      <c r="J52" s="90" t="s">
        <v>21</v>
      </c>
      <c r="K52" s="90"/>
      <c r="L52" s="90"/>
      <c r="M52" s="8"/>
      <c r="Q52" s="8"/>
    </row>
    <row r="53" spans="2:17" x14ac:dyDescent="0.25">
      <c r="B53" s="90"/>
      <c r="C53" s="90"/>
      <c r="D53" s="90"/>
      <c r="E53" s="8"/>
      <c r="F53" s="6" t="s">
        <v>23</v>
      </c>
      <c r="J53" s="90"/>
      <c r="K53" s="90"/>
      <c r="L53" s="90"/>
      <c r="M53" s="8"/>
      <c r="N53" s="6" t="s">
        <v>23</v>
      </c>
      <c r="Q53" s="8"/>
    </row>
    <row r="54" spans="2:17" ht="15.75" x14ac:dyDescent="0.25">
      <c r="B54" s="90"/>
      <c r="C54" s="90"/>
      <c r="D54" s="90"/>
      <c r="E54" s="8"/>
      <c r="F54" s="6" t="s">
        <v>19</v>
      </c>
      <c r="G54" s="6" t="str">
        <f t="shared" ref="G54:G73" si="8">D80</f>
        <v>1Rx4L dBc Log Mag(dB)</v>
      </c>
      <c r="H54" s="35">
        <v>1</v>
      </c>
      <c r="J54" s="90"/>
      <c r="K54" s="90"/>
      <c r="L54" s="90"/>
      <c r="M54" s="8"/>
      <c r="N54" s="6" t="s">
        <v>19</v>
      </c>
      <c r="O54" s="6" t="str">
        <f t="shared" ref="O54:O73" si="9">L80</f>
        <v>1Rx4L dBc Log Mag(dB)</v>
      </c>
      <c r="P54" s="35">
        <v>1</v>
      </c>
      <c r="Q54" s="8"/>
    </row>
    <row r="55" spans="2:17" ht="15.75" x14ac:dyDescent="0.25">
      <c r="B55" s="90" t="s">
        <v>22</v>
      </c>
      <c r="C55" s="90"/>
      <c r="D55" s="90"/>
      <c r="E55" s="8"/>
      <c r="F55" s="6">
        <f t="shared" ref="F55:F73" si="10">B81/1000000000</f>
        <v>7.9089999999999998</v>
      </c>
      <c r="G55" s="6">
        <f t="shared" si="8"/>
        <v>-42.610565000000001</v>
      </c>
      <c r="H55" s="36">
        <f>ABS(AVERAGE(G55:G73)-(H54-1)*5)</f>
        <v>42.824872105263147</v>
      </c>
      <c r="J55" s="90" t="s">
        <v>22</v>
      </c>
      <c r="K55" s="90"/>
      <c r="L55" s="90"/>
      <c r="M55" s="8"/>
      <c r="N55" s="6">
        <f t="shared" ref="N55:N73" si="11">J81/1000000000</f>
        <v>7.9089999999999998</v>
      </c>
      <c r="O55" s="6">
        <f t="shared" si="9"/>
        <v>-38.527355</v>
      </c>
      <c r="P55" s="36">
        <f>ABS(AVERAGE(O55:O73)-(P54-1)*5)</f>
        <v>41.131945157894741</v>
      </c>
      <c r="Q55" s="8"/>
    </row>
    <row r="56" spans="2:17" x14ac:dyDescent="0.25">
      <c r="B56" s="90" t="s">
        <v>19</v>
      </c>
      <c r="C56" s="90" t="s">
        <v>124</v>
      </c>
      <c r="D56" s="90" t="s">
        <v>32</v>
      </c>
      <c r="E56" s="8"/>
      <c r="F56" s="6">
        <f t="shared" si="10"/>
        <v>8.1362777777777993</v>
      </c>
      <c r="G56" s="6">
        <f t="shared" si="8"/>
        <v>-49.888458</v>
      </c>
      <c r="J56" s="90" t="s">
        <v>19</v>
      </c>
      <c r="K56" s="90" t="s">
        <v>124</v>
      </c>
      <c r="L56" s="90" t="s">
        <v>32</v>
      </c>
      <c r="M56" s="8"/>
      <c r="N56" s="6">
        <f t="shared" si="11"/>
        <v>8.1362777777777993</v>
      </c>
      <c r="O56" s="6">
        <f t="shared" si="9"/>
        <v>-40.716983999999997</v>
      </c>
      <c r="Q56" s="8"/>
    </row>
    <row r="57" spans="2:17" x14ac:dyDescent="0.25">
      <c r="B57" s="90">
        <v>5909000000</v>
      </c>
      <c r="C57" s="90">
        <v>-17.896280000000001</v>
      </c>
      <c r="D57" s="90">
        <v>-10.52036</v>
      </c>
      <c r="E57" s="8"/>
      <c r="F57" s="6">
        <f t="shared" si="10"/>
        <v>8.3635555555555996</v>
      </c>
      <c r="G57" s="6">
        <f t="shared" si="8"/>
        <v>-43.525050999999998</v>
      </c>
      <c r="J57" s="90">
        <v>5909000000</v>
      </c>
      <c r="K57" s="90">
        <v>-17.416069</v>
      </c>
      <c r="L57" s="90">
        <v>-6.5977173000000002</v>
      </c>
      <c r="M57" s="8"/>
      <c r="N57" s="6">
        <f t="shared" si="11"/>
        <v>8.3635555555555996</v>
      </c>
      <c r="O57" s="6">
        <f t="shared" si="9"/>
        <v>-42.342433999999997</v>
      </c>
      <c r="Q57" s="8"/>
    </row>
    <row r="58" spans="2:17" x14ac:dyDescent="0.25">
      <c r="B58" s="90">
        <v>6247388888.8888998</v>
      </c>
      <c r="C58" s="90">
        <v>-22.236450000000001</v>
      </c>
      <c r="D58" s="90">
        <v>-14.388738</v>
      </c>
      <c r="E58" s="8"/>
      <c r="F58" s="6">
        <f t="shared" si="10"/>
        <v>8.5908333333333005</v>
      </c>
      <c r="G58" s="6">
        <f t="shared" si="8"/>
        <v>-47.550933999999998</v>
      </c>
      <c r="J58" s="90">
        <v>6247388888.8888998</v>
      </c>
      <c r="K58" s="90">
        <v>-18.368580000000001</v>
      </c>
      <c r="L58" s="90">
        <v>-10.875707</v>
      </c>
      <c r="M58" s="8"/>
      <c r="N58" s="6">
        <f t="shared" si="11"/>
        <v>8.5908333333333005</v>
      </c>
      <c r="O58" s="6">
        <f t="shared" si="9"/>
        <v>-43.774590000000003</v>
      </c>
      <c r="Q58" s="8"/>
    </row>
    <row r="59" spans="2:17" x14ac:dyDescent="0.25">
      <c r="B59" s="90">
        <v>6585777777.7777996</v>
      </c>
      <c r="C59" s="90">
        <v>-23.286373000000001</v>
      </c>
      <c r="D59" s="90">
        <v>-15.259233</v>
      </c>
      <c r="E59" s="8"/>
      <c r="F59" s="6">
        <f t="shared" si="10"/>
        <v>8.818111111111099</v>
      </c>
      <c r="G59" s="6">
        <f t="shared" si="8"/>
        <v>-47.071091000000003</v>
      </c>
      <c r="J59" s="90">
        <v>6585777777.7777996</v>
      </c>
      <c r="K59" s="90">
        <v>-19.419716000000001</v>
      </c>
      <c r="L59" s="90">
        <v>-11.734244</v>
      </c>
      <c r="M59" s="8"/>
      <c r="N59" s="6">
        <f t="shared" si="11"/>
        <v>8.818111111111099</v>
      </c>
      <c r="O59" s="6">
        <f t="shared" si="9"/>
        <v>-44.966952999999997</v>
      </c>
      <c r="Q59" s="8"/>
    </row>
    <row r="60" spans="2:17" x14ac:dyDescent="0.25">
      <c r="B60" s="90">
        <v>6924166666.6667004</v>
      </c>
      <c r="C60" s="90">
        <v>-22.802316999999999</v>
      </c>
      <c r="D60" s="90">
        <v>-14.896996</v>
      </c>
      <c r="E60" s="8"/>
      <c r="F60" s="6">
        <f t="shared" si="10"/>
        <v>9.0453888888889011</v>
      </c>
      <c r="G60" s="6">
        <f t="shared" si="8"/>
        <v>-46.518452000000003</v>
      </c>
      <c r="J60" s="90">
        <v>6924166666.6667004</v>
      </c>
      <c r="K60" s="90">
        <v>-22.249323</v>
      </c>
      <c r="L60" s="90">
        <v>-14.179592</v>
      </c>
      <c r="M60" s="8"/>
      <c r="N60" s="6">
        <f t="shared" si="11"/>
        <v>9.0453888888889011</v>
      </c>
      <c r="O60" s="6">
        <f t="shared" si="9"/>
        <v>-42.957455000000003</v>
      </c>
      <c r="Q60" s="8"/>
    </row>
    <row r="61" spans="2:17" x14ac:dyDescent="0.25">
      <c r="B61" s="90">
        <v>7262555555.5556002</v>
      </c>
      <c r="C61" s="90">
        <v>-19.937346000000002</v>
      </c>
      <c r="D61" s="90">
        <v>-12.341979</v>
      </c>
      <c r="E61" s="8"/>
      <c r="F61" s="6">
        <f t="shared" si="10"/>
        <v>9.2726666666666997</v>
      </c>
      <c r="G61" s="6">
        <f t="shared" si="8"/>
        <v>-51.121901999999999</v>
      </c>
      <c r="J61" s="90">
        <v>7262555555.5556002</v>
      </c>
      <c r="K61" s="90">
        <v>-25.335432000000001</v>
      </c>
      <c r="L61" s="90">
        <v>-16.894680000000001</v>
      </c>
      <c r="M61" s="8"/>
      <c r="N61" s="6">
        <f t="shared" si="11"/>
        <v>9.2726666666666997</v>
      </c>
      <c r="O61" s="6">
        <f t="shared" si="9"/>
        <v>-43.218822000000003</v>
      </c>
      <c r="Q61" s="8"/>
    </row>
    <row r="62" spans="2:17" x14ac:dyDescent="0.25">
      <c r="B62" s="90">
        <v>7600944444.4443998</v>
      </c>
      <c r="C62" s="90">
        <v>-21.410183</v>
      </c>
      <c r="D62" s="90">
        <v>-13.877471</v>
      </c>
      <c r="E62" s="8"/>
      <c r="F62" s="6">
        <f t="shared" si="10"/>
        <v>9.4999444444444006</v>
      </c>
      <c r="G62" s="6">
        <f t="shared" si="8"/>
        <v>-47.602916999999998</v>
      </c>
      <c r="J62" s="90">
        <v>7600944444.4443998</v>
      </c>
      <c r="K62" s="90">
        <v>-24.756219999999999</v>
      </c>
      <c r="L62" s="90">
        <v>-16.011621000000002</v>
      </c>
      <c r="M62" s="8"/>
      <c r="N62" s="6">
        <f t="shared" si="11"/>
        <v>9.4999444444444006</v>
      </c>
      <c r="O62" s="6">
        <f t="shared" si="9"/>
        <v>-39.431026000000003</v>
      </c>
      <c r="Q62" s="8"/>
    </row>
    <row r="63" spans="2:17" x14ac:dyDescent="0.25">
      <c r="B63" s="90">
        <v>7939333333.3332996</v>
      </c>
      <c r="C63" s="90">
        <v>-19.588245000000001</v>
      </c>
      <c r="D63" s="90">
        <v>-11.862952</v>
      </c>
      <c r="E63" s="8"/>
      <c r="F63" s="6">
        <f t="shared" si="10"/>
        <v>9.7272222222222009</v>
      </c>
      <c r="G63" s="6">
        <f t="shared" si="8"/>
        <v>-45.825355999999999</v>
      </c>
      <c r="J63" s="90">
        <v>7939333333.3332996</v>
      </c>
      <c r="K63" s="90">
        <v>-27.810513</v>
      </c>
      <c r="L63" s="90">
        <v>-18.643087000000001</v>
      </c>
      <c r="M63" s="8"/>
      <c r="N63" s="6">
        <f t="shared" si="11"/>
        <v>9.7272222222222009</v>
      </c>
      <c r="O63" s="6">
        <f t="shared" si="9"/>
        <v>-39.492393</v>
      </c>
      <c r="Q63" s="8"/>
    </row>
    <row r="64" spans="2:17" x14ac:dyDescent="0.25">
      <c r="B64" s="90">
        <v>8277722222.2222004</v>
      </c>
      <c r="C64" s="90">
        <v>-17.879128999999999</v>
      </c>
      <c r="D64" s="90">
        <v>-9.6351212999999998</v>
      </c>
      <c r="E64" s="8"/>
      <c r="F64" s="6">
        <f t="shared" si="10"/>
        <v>9.9544999999999995</v>
      </c>
      <c r="G64" s="6">
        <f t="shared" si="8"/>
        <v>-46.814373000000003</v>
      </c>
      <c r="J64" s="90">
        <v>8277722222.2222004</v>
      </c>
      <c r="K64" s="90">
        <v>-29.056664999999999</v>
      </c>
      <c r="L64" s="90">
        <v>-19.567011000000001</v>
      </c>
      <c r="M64" s="8"/>
      <c r="N64" s="6">
        <f t="shared" si="11"/>
        <v>9.9544999999999995</v>
      </c>
      <c r="O64" s="6">
        <f t="shared" si="9"/>
        <v>-40.602359999999997</v>
      </c>
      <c r="Q64" s="8"/>
    </row>
    <row r="65" spans="2:17" x14ac:dyDescent="0.25">
      <c r="B65" s="90">
        <v>8616111111.1110992</v>
      </c>
      <c r="C65" s="90">
        <v>-19.072607000000001</v>
      </c>
      <c r="D65" s="90">
        <v>-10.517613000000001</v>
      </c>
      <c r="E65" s="8"/>
      <c r="F65" s="6">
        <f t="shared" si="10"/>
        <v>10.181777777778001</v>
      </c>
      <c r="G65" s="6">
        <f t="shared" si="8"/>
        <v>-43.968113000000002</v>
      </c>
      <c r="J65" s="90">
        <v>8616111111.1110992</v>
      </c>
      <c r="K65" s="90">
        <v>-26.242028999999999</v>
      </c>
      <c r="L65" s="90">
        <v>-16.567910999999999</v>
      </c>
      <c r="M65" s="8"/>
      <c r="N65" s="6">
        <f t="shared" si="11"/>
        <v>10.181777777778001</v>
      </c>
      <c r="O65" s="6">
        <f t="shared" si="9"/>
        <v>-39.986457999999999</v>
      </c>
      <c r="Q65" s="8"/>
    </row>
    <row r="66" spans="2:17" x14ac:dyDescent="0.25">
      <c r="B66" s="90">
        <v>8954500000</v>
      </c>
      <c r="C66" s="90">
        <v>-18.975425999999999</v>
      </c>
      <c r="D66" s="90">
        <v>-10.350733999999999</v>
      </c>
      <c r="E66" s="8"/>
      <c r="F66" s="6">
        <f t="shared" si="10"/>
        <v>10.409055555556</v>
      </c>
      <c r="G66" s="6">
        <f t="shared" si="8"/>
        <v>-40.64967</v>
      </c>
      <c r="J66" s="90">
        <v>8954500000</v>
      </c>
      <c r="K66" s="90">
        <v>-26.766863000000001</v>
      </c>
      <c r="L66" s="90">
        <v>-16.814920000000001</v>
      </c>
      <c r="M66" s="8"/>
      <c r="N66" s="6">
        <f t="shared" si="11"/>
        <v>10.409055555556</v>
      </c>
      <c r="O66" s="6">
        <f t="shared" si="9"/>
        <v>-39.635505999999999</v>
      </c>
      <c r="Q66" s="8"/>
    </row>
    <row r="67" spans="2:17" x14ac:dyDescent="0.25">
      <c r="B67" s="90">
        <v>9292888888.8889008</v>
      </c>
      <c r="C67" s="90">
        <v>-18.295404000000001</v>
      </c>
      <c r="D67" s="90">
        <v>-9.6483478999999992</v>
      </c>
      <c r="E67" s="8"/>
      <c r="F67" s="6">
        <f t="shared" si="10"/>
        <v>10.636333333333001</v>
      </c>
      <c r="G67" s="6">
        <f t="shared" si="8"/>
        <v>-40.056122000000002</v>
      </c>
      <c r="J67" s="90">
        <v>9292888888.8889008</v>
      </c>
      <c r="K67" s="90">
        <v>-26.174858</v>
      </c>
      <c r="L67" s="90">
        <v>-16.095182000000001</v>
      </c>
      <c r="M67" s="8"/>
      <c r="N67" s="6">
        <f t="shared" si="11"/>
        <v>10.636333333333001</v>
      </c>
      <c r="O67" s="6">
        <f t="shared" si="9"/>
        <v>-42.189124999999997</v>
      </c>
      <c r="Q67" s="8"/>
    </row>
    <row r="68" spans="2:17" x14ac:dyDescent="0.25">
      <c r="B68" s="90">
        <v>9631277777.7777996</v>
      </c>
      <c r="C68" s="90">
        <v>-17.968958000000001</v>
      </c>
      <c r="D68" s="90">
        <v>-9.4823340999999992</v>
      </c>
      <c r="E68" s="8"/>
      <c r="F68" s="6">
        <f t="shared" si="10"/>
        <v>10.863611111111</v>
      </c>
      <c r="G68" s="6">
        <f t="shared" si="8"/>
        <v>-39.010010000000001</v>
      </c>
      <c r="J68" s="90">
        <v>9631277777.7777996</v>
      </c>
      <c r="K68" s="90">
        <v>-23.753457999999998</v>
      </c>
      <c r="L68" s="90">
        <v>-13.634588000000001</v>
      </c>
      <c r="M68" s="8"/>
      <c r="N68" s="6">
        <f t="shared" si="11"/>
        <v>10.863611111111</v>
      </c>
      <c r="O68" s="6">
        <f t="shared" si="9"/>
        <v>-39.990645999999998</v>
      </c>
      <c r="Q68" s="8"/>
    </row>
    <row r="69" spans="2:17" x14ac:dyDescent="0.25">
      <c r="B69" s="90">
        <v>9969666666.6667004</v>
      </c>
      <c r="C69" s="90">
        <v>-18.837008999999998</v>
      </c>
      <c r="D69" s="90">
        <v>-9.8497418999999997</v>
      </c>
      <c r="E69" s="8"/>
      <c r="F69" s="6">
        <f t="shared" si="10"/>
        <v>11.090888888888999</v>
      </c>
      <c r="G69" s="6">
        <f t="shared" si="8"/>
        <v>-39.369681999999997</v>
      </c>
      <c r="J69" s="90">
        <v>9969666666.6667004</v>
      </c>
      <c r="K69" s="90">
        <v>-21.661377000000002</v>
      </c>
      <c r="L69" s="90">
        <v>-10.843483000000001</v>
      </c>
      <c r="M69" s="8"/>
      <c r="N69" s="6">
        <f t="shared" si="11"/>
        <v>11.090888888888999</v>
      </c>
      <c r="O69" s="6">
        <f t="shared" si="9"/>
        <v>-38.751865000000002</v>
      </c>
      <c r="Q69" s="8"/>
    </row>
    <row r="70" spans="2:17" x14ac:dyDescent="0.25">
      <c r="B70" s="90">
        <v>10308055555.556</v>
      </c>
      <c r="C70" s="90">
        <v>-18.010304999999999</v>
      </c>
      <c r="D70" s="90">
        <v>-9.0450172000000002</v>
      </c>
      <c r="E70" s="8"/>
      <c r="F70" s="6">
        <f t="shared" si="10"/>
        <v>11.318166666667</v>
      </c>
      <c r="G70" s="6">
        <f t="shared" si="8"/>
        <v>-38.065429999999999</v>
      </c>
      <c r="J70" s="90">
        <v>10308055555.556</v>
      </c>
      <c r="K70" s="90">
        <v>-21.663485000000001</v>
      </c>
      <c r="L70" s="90">
        <v>-10.87189</v>
      </c>
      <c r="M70" s="8"/>
      <c r="N70" s="6">
        <f t="shared" si="11"/>
        <v>11.318166666667</v>
      </c>
      <c r="O70" s="6">
        <f t="shared" si="9"/>
        <v>-42.985165000000002</v>
      </c>
      <c r="Q70" s="8"/>
    </row>
    <row r="71" spans="2:17" x14ac:dyDescent="0.25">
      <c r="B71" s="90">
        <v>10646444444.444</v>
      </c>
      <c r="C71" s="90">
        <v>-18.132883</v>
      </c>
      <c r="D71" s="90">
        <v>-9.2618694000000001</v>
      </c>
      <c r="E71" s="8"/>
      <c r="F71" s="6">
        <f t="shared" si="10"/>
        <v>11.545444444444</v>
      </c>
      <c r="G71" s="6">
        <f t="shared" si="8"/>
        <v>-35.994652000000002</v>
      </c>
      <c r="J71" s="90">
        <v>10646444444.444</v>
      </c>
      <c r="K71" s="90">
        <v>-21.371862</v>
      </c>
      <c r="L71" s="90">
        <v>-10.587641</v>
      </c>
      <c r="M71" s="8"/>
      <c r="N71" s="6">
        <f t="shared" si="11"/>
        <v>11.545444444444</v>
      </c>
      <c r="O71" s="6">
        <f t="shared" si="9"/>
        <v>-40.274169999999998</v>
      </c>
      <c r="Q71" s="8"/>
    </row>
    <row r="72" spans="2:17" x14ac:dyDescent="0.25">
      <c r="B72" s="90">
        <v>10984833333.333</v>
      </c>
      <c r="C72" s="90">
        <v>-19.568028999999999</v>
      </c>
      <c r="D72" s="90">
        <v>-10.56615</v>
      </c>
      <c r="E72" s="8"/>
      <c r="F72" s="6">
        <f t="shared" si="10"/>
        <v>11.772722222222001</v>
      </c>
      <c r="G72" s="6">
        <f t="shared" si="8"/>
        <v>-35.245010000000001</v>
      </c>
      <c r="J72" s="90">
        <v>10984833333.333</v>
      </c>
      <c r="K72" s="90">
        <v>-19.165623</v>
      </c>
      <c r="L72" s="90">
        <v>-8.8291540000000008</v>
      </c>
      <c r="M72" s="8"/>
      <c r="N72" s="6">
        <f t="shared" si="11"/>
        <v>11.772722222222001</v>
      </c>
      <c r="O72" s="6">
        <f t="shared" si="9"/>
        <v>-41.445270999999998</v>
      </c>
      <c r="Q72" s="8"/>
    </row>
    <row r="73" spans="2:17" x14ac:dyDescent="0.25">
      <c r="B73" s="90">
        <v>11323222222.222</v>
      </c>
      <c r="C73" s="90">
        <v>-17.538067000000002</v>
      </c>
      <c r="D73" s="90">
        <v>-8.2629538</v>
      </c>
      <c r="E73" s="8"/>
      <c r="F73" s="6">
        <f t="shared" si="10"/>
        <v>12</v>
      </c>
      <c r="G73" s="6">
        <f t="shared" si="8"/>
        <v>-32.784782</v>
      </c>
      <c r="J73" s="90">
        <v>11323222222.222</v>
      </c>
      <c r="K73" s="90">
        <v>-20.372107</v>
      </c>
      <c r="L73" s="90">
        <v>-10.138128</v>
      </c>
      <c r="M73" s="8"/>
      <c r="N73" s="6">
        <f t="shared" si="11"/>
        <v>12</v>
      </c>
      <c r="O73" s="6">
        <f t="shared" si="9"/>
        <v>-40.218380000000003</v>
      </c>
      <c r="Q73" s="8"/>
    </row>
    <row r="74" spans="2:17" x14ac:dyDescent="0.25">
      <c r="B74" s="90">
        <v>11661611111.111</v>
      </c>
      <c r="C74" s="90">
        <v>-18.885297999999999</v>
      </c>
      <c r="D74" s="90">
        <v>-9.2862644000000003</v>
      </c>
      <c r="E74" s="8"/>
      <c r="F74" s="6" t="s">
        <v>21</v>
      </c>
      <c r="J74" s="90">
        <v>11661611111.111</v>
      </c>
      <c r="K74" s="90">
        <v>-19.302965</v>
      </c>
      <c r="L74" s="90">
        <v>-9.185708</v>
      </c>
      <c r="M74" s="8"/>
      <c r="N74" s="6" t="s">
        <v>21</v>
      </c>
      <c r="Q74" s="8"/>
    </row>
    <row r="75" spans="2:17" x14ac:dyDescent="0.25">
      <c r="B75" s="90">
        <v>12000000000</v>
      </c>
      <c r="C75" s="90">
        <v>-19.953171000000001</v>
      </c>
      <c r="D75" s="90">
        <v>-9.2185030000000001</v>
      </c>
      <c r="J75" s="90">
        <v>12000000000</v>
      </c>
      <c r="K75" s="90">
        <v>-18.251716999999999</v>
      </c>
      <c r="L75" s="90">
        <v>-8.1897955000000007</v>
      </c>
    </row>
    <row r="76" spans="2:17" x14ac:dyDescent="0.25">
      <c r="B76" s="90" t="s">
        <v>21</v>
      </c>
      <c r="C76" s="90"/>
      <c r="D76" s="90"/>
      <c r="J76" s="90" t="s">
        <v>21</v>
      </c>
      <c r="K76" s="90"/>
      <c r="L76" s="90"/>
    </row>
    <row r="77" spans="2:17" x14ac:dyDescent="0.25">
      <c r="B77" s="90"/>
      <c r="C77" s="90"/>
      <c r="D77" s="90"/>
      <c r="F77" s="6" t="s">
        <v>24</v>
      </c>
      <c r="J77" s="90"/>
      <c r="K77" s="90"/>
      <c r="L77" s="90"/>
      <c r="N77" s="6" t="s">
        <v>24</v>
      </c>
    </row>
    <row r="78" spans="2:17" ht="15.75" x14ac:dyDescent="0.25">
      <c r="B78" s="90"/>
      <c r="C78" s="90"/>
      <c r="D78" s="90"/>
      <c r="F78" s="6" t="s">
        <v>19</v>
      </c>
      <c r="G78" s="6" t="str">
        <f t="shared" ref="G78:G97" si="12">D104</f>
        <v>1Rx5L dBc Log Mag(dB)</v>
      </c>
      <c r="H78" s="35">
        <v>1</v>
      </c>
      <c r="J78" s="90"/>
      <c r="K78" s="90"/>
      <c r="L78" s="90"/>
      <c r="N78" s="6" t="s">
        <v>19</v>
      </c>
      <c r="O78" s="6" t="str">
        <f t="shared" ref="O78:O97" si="13">L104</f>
        <v>1Rx5L dBc Log Mag(dB)</v>
      </c>
      <c r="P78" s="35">
        <v>1</v>
      </c>
    </row>
    <row r="79" spans="2:17" ht="15.75" x14ac:dyDescent="0.25">
      <c r="B79" s="90" t="s">
        <v>23</v>
      </c>
      <c r="C79" s="90"/>
      <c r="D79" s="90"/>
      <c r="F79" s="6">
        <f t="shared" ref="F79:F97" si="14">B105/1000000000</f>
        <v>9.9090000000000007</v>
      </c>
      <c r="G79" s="6">
        <f t="shared" si="12"/>
        <v>-25.228207000000001</v>
      </c>
      <c r="H79" s="36">
        <f>ABS(AVERAGE(G79:G97)-(H78-1)*5)</f>
        <v>25.01370421052631</v>
      </c>
      <c r="J79" s="90" t="s">
        <v>23</v>
      </c>
      <c r="K79" s="90"/>
      <c r="L79" s="90"/>
      <c r="N79" s="6">
        <f t="shared" ref="N79:N97" si="15">J105/1000000000</f>
        <v>9.9090000000000007</v>
      </c>
      <c r="O79" s="6">
        <f t="shared" si="13"/>
        <v>-17.766178</v>
      </c>
      <c r="P79" s="36">
        <f>ABS(AVERAGE(O79:O97)-(P78-1)*5)</f>
        <v>25.648430999999995</v>
      </c>
    </row>
    <row r="80" spans="2:17" x14ac:dyDescent="0.25">
      <c r="B80" s="90" t="s">
        <v>19</v>
      </c>
      <c r="C80" s="90" t="s">
        <v>125</v>
      </c>
      <c r="D80" s="90" t="s">
        <v>33</v>
      </c>
      <c r="F80" s="6">
        <f t="shared" si="14"/>
        <v>10.242944444443999</v>
      </c>
      <c r="G80" s="6">
        <f t="shared" si="12"/>
        <v>-20.629028000000002</v>
      </c>
      <c r="J80" s="90" t="s">
        <v>19</v>
      </c>
      <c r="K80" s="90" t="s">
        <v>125</v>
      </c>
      <c r="L80" s="90" t="s">
        <v>33</v>
      </c>
      <c r="N80" s="6">
        <f t="shared" si="15"/>
        <v>10.242944444443999</v>
      </c>
      <c r="O80" s="6">
        <f t="shared" si="13"/>
        <v>-24.067581000000001</v>
      </c>
    </row>
    <row r="81" spans="2:15" x14ac:dyDescent="0.25">
      <c r="B81" s="90">
        <v>7909000000</v>
      </c>
      <c r="C81" s="90">
        <v>-49.986485000000002</v>
      </c>
      <c r="D81" s="90">
        <v>-42.610565000000001</v>
      </c>
      <c r="F81" s="6">
        <f t="shared" si="14"/>
        <v>10.576888888889</v>
      </c>
      <c r="G81" s="6">
        <f t="shared" si="12"/>
        <v>-22.289192</v>
      </c>
      <c r="J81" s="90">
        <v>7909000000</v>
      </c>
      <c r="K81" s="90">
        <v>-49.345706999999997</v>
      </c>
      <c r="L81" s="90">
        <v>-38.527355</v>
      </c>
      <c r="N81" s="6">
        <f t="shared" si="15"/>
        <v>10.576888888889</v>
      </c>
      <c r="O81" s="6">
        <f t="shared" si="13"/>
        <v>-18.835581000000001</v>
      </c>
    </row>
    <row r="82" spans="2:15" x14ac:dyDescent="0.25">
      <c r="B82" s="90">
        <v>8136277777.7777996</v>
      </c>
      <c r="C82" s="90">
        <v>-57.736172000000003</v>
      </c>
      <c r="D82" s="90">
        <v>-49.888458</v>
      </c>
      <c r="F82" s="6">
        <f t="shared" si="14"/>
        <v>10.910833333333001</v>
      </c>
      <c r="G82" s="6">
        <f t="shared" si="12"/>
        <v>-31.365653999999999</v>
      </c>
      <c r="J82" s="90">
        <v>8136277777.7777996</v>
      </c>
      <c r="K82" s="90">
        <v>-48.209857999999997</v>
      </c>
      <c r="L82" s="90">
        <v>-40.716983999999997</v>
      </c>
      <c r="N82" s="6">
        <f t="shared" si="15"/>
        <v>10.910833333333001</v>
      </c>
      <c r="O82" s="6">
        <f t="shared" si="13"/>
        <v>-22.881419999999999</v>
      </c>
    </row>
    <row r="83" spans="2:15" x14ac:dyDescent="0.25">
      <c r="B83" s="90">
        <v>8363555555.5556002</v>
      </c>
      <c r="C83" s="90">
        <v>-51.552188999999998</v>
      </c>
      <c r="D83" s="90">
        <v>-43.525050999999998</v>
      </c>
      <c r="F83" s="6">
        <f t="shared" si="14"/>
        <v>11.244777777777999</v>
      </c>
      <c r="G83" s="6">
        <f t="shared" si="12"/>
        <v>-27.116318</v>
      </c>
      <c r="J83" s="90">
        <v>8363555555.5556002</v>
      </c>
      <c r="K83" s="90">
        <v>-50.027904999999997</v>
      </c>
      <c r="L83" s="90">
        <v>-42.342433999999997</v>
      </c>
      <c r="N83" s="6">
        <f t="shared" si="15"/>
        <v>11.244777777777999</v>
      </c>
      <c r="O83" s="6">
        <f t="shared" si="13"/>
        <v>-41.550266000000001</v>
      </c>
    </row>
    <row r="84" spans="2:15" x14ac:dyDescent="0.25">
      <c r="B84" s="90">
        <v>8590833333.3332996</v>
      </c>
      <c r="C84" s="90">
        <v>-55.456252999999997</v>
      </c>
      <c r="D84" s="90">
        <v>-47.550933999999998</v>
      </c>
      <c r="F84" s="6">
        <f t="shared" si="14"/>
        <v>11.578722222222</v>
      </c>
      <c r="G84" s="6">
        <f t="shared" si="12"/>
        <v>-22.295615999999999</v>
      </c>
      <c r="J84" s="90">
        <v>8590833333.3332996</v>
      </c>
      <c r="K84" s="90">
        <v>-51.844321999999998</v>
      </c>
      <c r="L84" s="90">
        <v>-43.774590000000003</v>
      </c>
      <c r="N84" s="6">
        <f t="shared" si="15"/>
        <v>11.578722222222</v>
      </c>
      <c r="O84" s="6">
        <f t="shared" si="13"/>
        <v>-18.750011000000001</v>
      </c>
    </row>
    <row r="85" spans="2:15" x14ac:dyDescent="0.25">
      <c r="B85" s="90">
        <v>8818111111.1110992</v>
      </c>
      <c r="C85" s="90">
        <v>-54.666457999999999</v>
      </c>
      <c r="D85" s="90">
        <v>-47.071091000000003</v>
      </c>
      <c r="F85" s="6">
        <f t="shared" si="14"/>
        <v>11.912666666667</v>
      </c>
      <c r="G85" s="6">
        <f t="shared" si="12"/>
        <v>-24.173635000000001</v>
      </c>
      <c r="J85" s="90">
        <v>8818111111.1110992</v>
      </c>
      <c r="K85" s="90">
        <v>-53.407707000000002</v>
      </c>
      <c r="L85" s="90">
        <v>-44.966952999999997</v>
      </c>
      <c r="N85" s="6">
        <f t="shared" si="15"/>
        <v>11.912666666667</v>
      </c>
      <c r="O85" s="6">
        <f t="shared" si="13"/>
        <v>-19.158999999999999</v>
      </c>
    </row>
    <row r="86" spans="2:15" x14ac:dyDescent="0.25">
      <c r="B86" s="90">
        <v>9045388888.8889008</v>
      </c>
      <c r="C86" s="90">
        <v>-54.051167</v>
      </c>
      <c r="D86" s="90">
        <v>-46.518452000000003</v>
      </c>
      <c r="F86" s="6">
        <f t="shared" si="14"/>
        <v>12.246611111110999</v>
      </c>
      <c r="G86" s="6">
        <f t="shared" si="12"/>
        <v>-28.711072999999999</v>
      </c>
      <c r="J86" s="90">
        <v>9045388888.8889008</v>
      </c>
      <c r="K86" s="90">
        <v>-51.702052999999999</v>
      </c>
      <c r="L86" s="90">
        <v>-42.957455000000003</v>
      </c>
      <c r="N86" s="6">
        <f t="shared" si="15"/>
        <v>12.246611111110999</v>
      </c>
      <c r="O86" s="6">
        <f t="shared" si="13"/>
        <v>-29.763126</v>
      </c>
    </row>
    <row r="87" spans="2:15" x14ac:dyDescent="0.25">
      <c r="B87" s="90">
        <v>9272666666.6667004</v>
      </c>
      <c r="C87" s="90">
        <v>-58.847194999999999</v>
      </c>
      <c r="D87" s="90">
        <v>-51.121901999999999</v>
      </c>
      <c r="F87" s="6">
        <f t="shared" si="14"/>
        <v>12.580555555556</v>
      </c>
      <c r="G87" s="6">
        <f t="shared" si="12"/>
        <v>-22.520848999999998</v>
      </c>
      <c r="J87" s="90">
        <v>9272666666.6667004</v>
      </c>
      <c r="K87" s="90">
        <v>-52.386246</v>
      </c>
      <c r="L87" s="90">
        <v>-43.218822000000003</v>
      </c>
      <c r="N87" s="6">
        <f t="shared" si="15"/>
        <v>12.580555555556</v>
      </c>
      <c r="O87" s="6">
        <f t="shared" si="13"/>
        <v>-23.363194</v>
      </c>
    </row>
    <row r="88" spans="2:15" x14ac:dyDescent="0.25">
      <c r="B88" s="90">
        <v>9499944444.4444008</v>
      </c>
      <c r="C88" s="90">
        <v>-55.846924000000001</v>
      </c>
      <c r="D88" s="90">
        <v>-47.602916999999998</v>
      </c>
      <c r="F88" s="6">
        <f t="shared" si="14"/>
        <v>12.9145</v>
      </c>
      <c r="G88" s="6">
        <f t="shared" si="12"/>
        <v>-26.211748</v>
      </c>
      <c r="J88" s="90">
        <v>9499944444.4444008</v>
      </c>
      <c r="K88" s="90">
        <v>-48.920681000000002</v>
      </c>
      <c r="L88" s="90">
        <v>-39.431026000000003</v>
      </c>
      <c r="N88" s="6">
        <f t="shared" si="15"/>
        <v>12.9145</v>
      </c>
      <c r="O88" s="6">
        <f t="shared" si="13"/>
        <v>-21.038105000000002</v>
      </c>
    </row>
    <row r="89" spans="2:15" x14ac:dyDescent="0.25">
      <c r="B89" s="90">
        <v>9727222222.2222004</v>
      </c>
      <c r="C89" s="90">
        <v>-54.380347999999998</v>
      </c>
      <c r="D89" s="90">
        <v>-45.825355999999999</v>
      </c>
      <c r="F89" s="6">
        <f t="shared" si="14"/>
        <v>13.248444444444001</v>
      </c>
      <c r="G89" s="6">
        <f t="shared" si="12"/>
        <v>-28.485668</v>
      </c>
      <c r="J89" s="90">
        <v>9727222222.2222004</v>
      </c>
      <c r="K89" s="90">
        <v>-49.166514999999997</v>
      </c>
      <c r="L89" s="90">
        <v>-39.492393</v>
      </c>
      <c r="N89" s="6">
        <f t="shared" si="15"/>
        <v>13.248444444444001</v>
      </c>
      <c r="O89" s="6">
        <f t="shared" si="13"/>
        <v>-30.429527</v>
      </c>
    </row>
    <row r="90" spans="2:15" x14ac:dyDescent="0.25">
      <c r="B90" s="90">
        <v>9954500000</v>
      </c>
      <c r="C90" s="90">
        <v>-55.439064000000002</v>
      </c>
      <c r="D90" s="90">
        <v>-46.814373000000003</v>
      </c>
      <c r="F90" s="6">
        <f t="shared" si="14"/>
        <v>13.582388888889</v>
      </c>
      <c r="G90" s="6">
        <f t="shared" si="12"/>
        <v>-28.542560999999999</v>
      </c>
      <c r="J90" s="90">
        <v>9954500000</v>
      </c>
      <c r="K90" s="90">
        <v>-50.554302</v>
      </c>
      <c r="L90" s="90">
        <v>-40.602359999999997</v>
      </c>
      <c r="N90" s="6">
        <f t="shared" si="15"/>
        <v>13.582388888889</v>
      </c>
      <c r="O90" s="6">
        <f t="shared" si="13"/>
        <v>-25.3673</v>
      </c>
    </row>
    <row r="91" spans="2:15" x14ac:dyDescent="0.25">
      <c r="B91" s="90">
        <v>10181777777.778</v>
      </c>
      <c r="C91" s="90">
        <v>-52.615172999999999</v>
      </c>
      <c r="D91" s="90">
        <v>-43.968113000000002</v>
      </c>
      <c r="F91" s="6">
        <f t="shared" si="14"/>
        <v>13.916333333333</v>
      </c>
      <c r="G91" s="6">
        <f t="shared" si="12"/>
        <v>-29.764122</v>
      </c>
      <c r="J91" s="90">
        <v>10181777777.778</v>
      </c>
      <c r="K91" s="90">
        <v>-50.066135000000003</v>
      </c>
      <c r="L91" s="90">
        <v>-39.986457999999999</v>
      </c>
      <c r="N91" s="6">
        <f t="shared" si="15"/>
        <v>13.916333333333</v>
      </c>
      <c r="O91" s="6">
        <f t="shared" si="13"/>
        <v>-20.631913999999998</v>
      </c>
    </row>
    <row r="92" spans="2:15" x14ac:dyDescent="0.25">
      <c r="B92" s="90">
        <v>10409055555.556</v>
      </c>
      <c r="C92" s="90">
        <v>-49.136291999999997</v>
      </c>
      <c r="D92" s="90">
        <v>-40.64967</v>
      </c>
      <c r="F92" s="6">
        <f t="shared" si="14"/>
        <v>14.250277777778001</v>
      </c>
      <c r="G92" s="6">
        <f t="shared" si="12"/>
        <v>-31.665545999999999</v>
      </c>
      <c r="J92" s="90">
        <v>10409055555.556</v>
      </c>
      <c r="K92" s="90">
        <v>-49.754371999999996</v>
      </c>
      <c r="L92" s="90">
        <v>-39.635505999999999</v>
      </c>
      <c r="N92" s="6">
        <f t="shared" si="15"/>
        <v>14.250277777778001</v>
      </c>
      <c r="O92" s="6">
        <f t="shared" si="13"/>
        <v>-25.745896999999999</v>
      </c>
    </row>
    <row r="93" spans="2:15" x14ac:dyDescent="0.25">
      <c r="B93" s="90">
        <v>10636333333.333</v>
      </c>
      <c r="C93" s="90">
        <v>-49.043391999999997</v>
      </c>
      <c r="D93" s="90">
        <v>-40.056122000000002</v>
      </c>
      <c r="F93" s="6">
        <f t="shared" si="14"/>
        <v>14.584222222221999</v>
      </c>
      <c r="G93" s="6">
        <f t="shared" si="12"/>
        <v>-28.262792999999999</v>
      </c>
      <c r="J93" s="90">
        <v>10636333333.333</v>
      </c>
      <c r="K93" s="90">
        <v>-53.007019</v>
      </c>
      <c r="L93" s="90">
        <v>-42.189124999999997</v>
      </c>
      <c r="N93" s="6">
        <f t="shared" si="15"/>
        <v>14.584222222221999</v>
      </c>
      <c r="O93" s="6">
        <f t="shared" si="13"/>
        <v>-25.869630999999998</v>
      </c>
    </row>
    <row r="94" spans="2:15" x14ac:dyDescent="0.25">
      <c r="B94" s="90">
        <v>10863611111.111</v>
      </c>
      <c r="C94" s="90">
        <v>-47.975299999999997</v>
      </c>
      <c r="D94" s="90">
        <v>-39.010010000000001</v>
      </c>
      <c r="F94" s="6">
        <f t="shared" si="14"/>
        <v>14.918166666667</v>
      </c>
      <c r="G94" s="6">
        <f t="shared" si="12"/>
        <v>-24.180004</v>
      </c>
      <c r="J94" s="90">
        <v>10863611111.111</v>
      </c>
      <c r="K94" s="90">
        <v>-50.782238</v>
      </c>
      <c r="L94" s="90">
        <v>-39.990645999999998</v>
      </c>
      <c r="N94" s="6">
        <f t="shared" si="15"/>
        <v>14.918166666667</v>
      </c>
      <c r="O94" s="6">
        <f t="shared" si="13"/>
        <v>-24.787596000000001</v>
      </c>
    </row>
    <row r="95" spans="2:15" x14ac:dyDescent="0.25">
      <c r="B95" s="90">
        <v>11090888888.889</v>
      </c>
      <c r="C95" s="90">
        <v>-48.240696</v>
      </c>
      <c r="D95" s="90">
        <v>-39.369681999999997</v>
      </c>
      <c r="F95" s="6">
        <f t="shared" si="14"/>
        <v>15.252111111111001</v>
      </c>
      <c r="G95" s="6">
        <f t="shared" si="12"/>
        <v>-20.345976</v>
      </c>
      <c r="J95" s="90">
        <v>11090888888.889</v>
      </c>
      <c r="K95" s="90">
        <v>-49.536087000000002</v>
      </c>
      <c r="L95" s="90">
        <v>-38.751865000000002</v>
      </c>
      <c r="N95" s="6">
        <f t="shared" si="15"/>
        <v>15.252111111111001</v>
      </c>
      <c r="O95" s="6">
        <f t="shared" si="13"/>
        <v>-30.936436</v>
      </c>
    </row>
    <row r="96" spans="2:15" x14ac:dyDescent="0.25">
      <c r="B96" s="90">
        <v>11318166666.667</v>
      </c>
      <c r="C96" s="90">
        <v>-47.067309999999999</v>
      </c>
      <c r="D96" s="90">
        <v>-38.065429999999999</v>
      </c>
      <c r="F96" s="6">
        <f t="shared" si="14"/>
        <v>15.586055555555999</v>
      </c>
      <c r="G96" s="6">
        <f t="shared" si="12"/>
        <v>-18.097764999999999</v>
      </c>
      <c r="J96" s="90">
        <v>11318166666.667</v>
      </c>
      <c r="K96" s="90">
        <v>-53.321632000000001</v>
      </c>
      <c r="L96" s="90">
        <v>-42.985165000000002</v>
      </c>
      <c r="N96" s="6">
        <f t="shared" si="15"/>
        <v>15.586055555555999</v>
      </c>
      <c r="O96" s="6">
        <f t="shared" si="13"/>
        <v>-30.248947000000001</v>
      </c>
    </row>
    <row r="97" spans="2:16" x14ac:dyDescent="0.25">
      <c r="B97" s="90">
        <v>11545444444.444</v>
      </c>
      <c r="C97" s="90">
        <v>-45.269764000000002</v>
      </c>
      <c r="D97" s="90">
        <v>-35.994652000000002</v>
      </c>
      <c r="F97" s="6">
        <f t="shared" si="14"/>
        <v>15.92</v>
      </c>
      <c r="G97" s="6">
        <f t="shared" si="12"/>
        <v>-15.374625</v>
      </c>
      <c r="J97" s="90">
        <v>11545444444.444</v>
      </c>
      <c r="K97" s="90">
        <v>-50.508147999999998</v>
      </c>
      <c r="L97" s="90">
        <v>-40.274169999999998</v>
      </c>
      <c r="N97" s="6">
        <f t="shared" si="15"/>
        <v>15.92</v>
      </c>
      <c r="O97" s="6">
        <f t="shared" si="13"/>
        <v>-36.128478999999999</v>
      </c>
    </row>
    <row r="98" spans="2:16" x14ac:dyDescent="0.25">
      <c r="B98" s="90">
        <v>11772722222.222</v>
      </c>
      <c r="C98" s="90">
        <v>-44.844043999999997</v>
      </c>
      <c r="D98" s="90">
        <v>-35.245010000000001</v>
      </c>
      <c r="F98" s="6" t="s">
        <v>21</v>
      </c>
      <c r="J98" s="90">
        <v>11772722222.222</v>
      </c>
      <c r="K98" s="90">
        <v>-51.562531</v>
      </c>
      <c r="L98" s="90">
        <v>-41.445270999999998</v>
      </c>
      <c r="N98" s="6" t="s">
        <v>21</v>
      </c>
    </row>
    <row r="99" spans="2:16" x14ac:dyDescent="0.25">
      <c r="B99" s="90">
        <v>12000000000</v>
      </c>
      <c r="C99" s="90">
        <v>-43.519450999999997</v>
      </c>
      <c r="D99" s="90">
        <v>-32.784782</v>
      </c>
      <c r="J99" s="90">
        <v>12000000000</v>
      </c>
      <c r="K99" s="90">
        <v>-50.280299999999997</v>
      </c>
      <c r="L99" s="90">
        <v>-40.218380000000003</v>
      </c>
    </row>
    <row r="100" spans="2:16" x14ac:dyDescent="0.25">
      <c r="B100" s="90" t="s">
        <v>21</v>
      </c>
      <c r="C100" s="90"/>
      <c r="D100" s="90"/>
      <c r="J100" s="90" t="s">
        <v>21</v>
      </c>
      <c r="K100" s="90"/>
      <c r="L100" s="90"/>
    </row>
    <row r="101" spans="2:16" x14ac:dyDescent="0.25">
      <c r="B101" s="90"/>
      <c r="C101" s="90"/>
      <c r="D101" s="90"/>
      <c r="F101" s="6" t="s">
        <v>25</v>
      </c>
      <c r="J101" s="90"/>
      <c r="K101" s="90"/>
      <c r="L101" s="90"/>
      <c r="N101" s="6" t="s">
        <v>25</v>
      </c>
    </row>
    <row r="102" spans="2:16" ht="15.75" x14ac:dyDescent="0.25">
      <c r="B102" s="90"/>
      <c r="C102" s="90"/>
      <c r="D102" s="90"/>
      <c r="F102" s="6" t="s">
        <v>19</v>
      </c>
      <c r="G102" s="6" t="str">
        <f t="shared" ref="G102:G121" si="16">D128</f>
        <v>2Rx1L dBc Log Mag(dB)</v>
      </c>
      <c r="H102" s="35">
        <v>2</v>
      </c>
      <c r="J102" s="90"/>
      <c r="K102" s="90"/>
      <c r="L102" s="90"/>
      <c r="N102" s="6" t="s">
        <v>19</v>
      </c>
      <c r="O102" s="6" t="str">
        <f t="shared" ref="O102:O121" si="17">L128</f>
        <v>2Rx1L dBc Log Mag(dB)</v>
      </c>
      <c r="P102" s="35">
        <v>2</v>
      </c>
    </row>
    <row r="103" spans="2:16" ht="15.75" x14ac:dyDescent="0.25">
      <c r="B103" s="90" t="s">
        <v>24</v>
      </c>
      <c r="C103" s="90"/>
      <c r="D103" s="90"/>
      <c r="F103" s="6">
        <f t="shared" ref="F103:F121" si="18">B129/1000000000</f>
        <v>2</v>
      </c>
      <c r="G103" s="6">
        <f t="shared" si="16"/>
        <v>-54.082180000000001</v>
      </c>
      <c r="H103" s="36">
        <f>ABS(AVERAGE(G103:G121)-(H102-1)*5)</f>
        <v>57.52638978947369</v>
      </c>
      <c r="J103" s="90" t="s">
        <v>24</v>
      </c>
      <c r="K103" s="90"/>
      <c r="L103" s="90"/>
      <c r="N103" s="6">
        <f t="shared" ref="N103:N121" si="19">J129/1000000000</f>
        <v>2</v>
      </c>
      <c r="O103" s="6">
        <f t="shared" si="17"/>
        <v>-61.417113999999998</v>
      </c>
      <c r="P103" s="36">
        <f>ABS(AVERAGE(O103:O121)-(P102-1)*5)</f>
        <v>57.333768473684209</v>
      </c>
    </row>
    <row r="104" spans="2:16" x14ac:dyDescent="0.25">
      <c r="B104" s="90" t="s">
        <v>19</v>
      </c>
      <c r="C104" s="90" t="s">
        <v>126</v>
      </c>
      <c r="D104" s="90" t="s">
        <v>262</v>
      </c>
      <c r="F104" s="6">
        <f t="shared" si="18"/>
        <v>2.2196944444444</v>
      </c>
      <c r="G104" s="6">
        <f t="shared" si="16"/>
        <v>-52.801537000000003</v>
      </c>
      <c r="J104" s="90" t="s">
        <v>19</v>
      </c>
      <c r="K104" s="90" t="s">
        <v>126</v>
      </c>
      <c r="L104" s="90" t="s">
        <v>262</v>
      </c>
      <c r="N104" s="6">
        <f t="shared" si="19"/>
        <v>2.2196944444444</v>
      </c>
      <c r="O104" s="6">
        <f t="shared" si="17"/>
        <v>-62.262306000000002</v>
      </c>
    </row>
    <row r="105" spans="2:16" x14ac:dyDescent="0.25">
      <c r="B105" s="90">
        <v>9909000000</v>
      </c>
      <c r="C105" s="90">
        <v>-32.604126000000001</v>
      </c>
      <c r="D105" s="90">
        <v>-25.228207000000001</v>
      </c>
      <c r="F105" s="6">
        <f t="shared" si="18"/>
        <v>2.4393888888888999</v>
      </c>
      <c r="G105" s="6">
        <f t="shared" si="16"/>
        <v>-56.382313000000003</v>
      </c>
      <c r="J105" s="90">
        <v>9909000000</v>
      </c>
      <c r="K105" s="90">
        <v>-28.584530000000001</v>
      </c>
      <c r="L105" s="90">
        <v>-17.766178</v>
      </c>
      <c r="N105" s="6">
        <f t="shared" si="19"/>
        <v>2.4393888888888999</v>
      </c>
      <c r="O105" s="6">
        <f t="shared" si="17"/>
        <v>-56.921534999999999</v>
      </c>
    </row>
    <row r="106" spans="2:16" x14ac:dyDescent="0.25">
      <c r="B106" s="90">
        <v>10242944444.444</v>
      </c>
      <c r="C106" s="90">
        <v>-28.476742000000002</v>
      </c>
      <c r="D106" s="90">
        <v>-20.629028000000002</v>
      </c>
      <c r="F106" s="6">
        <f t="shared" si="18"/>
        <v>2.6590833333332999</v>
      </c>
      <c r="G106" s="6">
        <f t="shared" si="16"/>
        <v>-56.127602000000003</v>
      </c>
      <c r="J106" s="90">
        <v>10242944444.444</v>
      </c>
      <c r="K106" s="90">
        <v>-31.560455000000001</v>
      </c>
      <c r="L106" s="90">
        <v>-24.067581000000001</v>
      </c>
      <c r="N106" s="6">
        <f t="shared" si="19"/>
        <v>2.6590833333332999</v>
      </c>
      <c r="O106" s="6">
        <f t="shared" si="17"/>
        <v>-62.143031999999998</v>
      </c>
    </row>
    <row r="107" spans="2:16" x14ac:dyDescent="0.25">
      <c r="B107" s="90">
        <v>10576888888.889</v>
      </c>
      <c r="C107" s="90">
        <v>-30.316331999999999</v>
      </c>
      <c r="D107" s="90">
        <v>-22.289192</v>
      </c>
      <c r="F107" s="6">
        <f t="shared" si="18"/>
        <v>2.8787777777777999</v>
      </c>
      <c r="G107" s="6">
        <f t="shared" si="16"/>
        <v>-56.432167</v>
      </c>
      <c r="J107" s="90">
        <v>10576888888.889</v>
      </c>
      <c r="K107" s="90">
        <v>-26.521052999999998</v>
      </c>
      <c r="L107" s="90">
        <v>-18.835581000000001</v>
      </c>
      <c r="N107" s="6">
        <f t="shared" si="19"/>
        <v>2.8787777777777999</v>
      </c>
      <c r="O107" s="6">
        <f t="shared" si="17"/>
        <v>-57.07246</v>
      </c>
    </row>
    <row r="108" spans="2:16" x14ac:dyDescent="0.25">
      <c r="B108" s="90">
        <v>10910833333.333</v>
      </c>
      <c r="C108" s="90">
        <v>-39.270972999999998</v>
      </c>
      <c r="D108" s="90">
        <v>-31.365653999999999</v>
      </c>
      <c r="F108" s="6">
        <f t="shared" si="18"/>
        <v>3.0984722222221999</v>
      </c>
      <c r="G108" s="6">
        <f t="shared" si="16"/>
        <v>-52.258518000000002</v>
      </c>
      <c r="J108" s="90">
        <v>10910833333.333</v>
      </c>
      <c r="K108" s="90">
        <v>-30.951150999999999</v>
      </c>
      <c r="L108" s="90">
        <v>-22.881419999999999</v>
      </c>
      <c r="N108" s="6">
        <f t="shared" si="19"/>
        <v>3.0984722222221999</v>
      </c>
      <c r="O108" s="6">
        <f t="shared" si="17"/>
        <v>-49.325564999999997</v>
      </c>
    </row>
    <row r="109" spans="2:16" x14ac:dyDescent="0.25">
      <c r="B109" s="90">
        <v>11244777777.778</v>
      </c>
      <c r="C109" s="90">
        <v>-34.711685000000003</v>
      </c>
      <c r="D109" s="90">
        <v>-27.116318</v>
      </c>
      <c r="F109" s="6">
        <f t="shared" si="18"/>
        <v>3.3181666666666998</v>
      </c>
      <c r="G109" s="6">
        <f t="shared" si="16"/>
        <v>-53.081153999999998</v>
      </c>
      <c r="J109" s="90">
        <v>11244777777.778</v>
      </c>
      <c r="K109" s="90">
        <v>-49.991019999999999</v>
      </c>
      <c r="L109" s="90">
        <v>-41.550266000000001</v>
      </c>
      <c r="N109" s="6">
        <f t="shared" si="19"/>
        <v>3.3181666666666998</v>
      </c>
      <c r="O109" s="6">
        <f t="shared" si="17"/>
        <v>-45.644241000000001</v>
      </c>
    </row>
    <row r="110" spans="2:16" x14ac:dyDescent="0.25">
      <c r="B110" s="90">
        <v>11578722222.222</v>
      </c>
      <c r="C110" s="90">
        <v>-29.828329</v>
      </c>
      <c r="D110" s="90">
        <v>-22.295615999999999</v>
      </c>
      <c r="F110" s="6">
        <f t="shared" si="18"/>
        <v>3.5378611111111002</v>
      </c>
      <c r="G110" s="6">
        <f t="shared" si="16"/>
        <v>-61.663952000000002</v>
      </c>
      <c r="J110" s="90">
        <v>11578722222.222</v>
      </c>
      <c r="K110" s="90">
        <v>-27.494610000000002</v>
      </c>
      <c r="L110" s="90">
        <v>-18.750011000000001</v>
      </c>
      <c r="N110" s="6">
        <f t="shared" si="19"/>
        <v>3.5378611111111002</v>
      </c>
      <c r="O110" s="6">
        <f t="shared" si="17"/>
        <v>-49.907947999999998</v>
      </c>
    </row>
    <row r="111" spans="2:16" x14ac:dyDescent="0.25">
      <c r="B111" s="90">
        <v>11912666666.667</v>
      </c>
      <c r="C111" s="90">
        <v>-31.898928000000002</v>
      </c>
      <c r="D111" s="90">
        <v>-24.173635000000001</v>
      </c>
      <c r="F111" s="6">
        <f t="shared" si="18"/>
        <v>3.7575555555556002</v>
      </c>
      <c r="G111" s="6">
        <f t="shared" si="16"/>
        <v>-57.064982999999998</v>
      </c>
      <c r="J111" s="90">
        <v>11912666666.667</v>
      </c>
      <c r="K111" s="90">
        <v>-28.326426000000001</v>
      </c>
      <c r="L111" s="90">
        <v>-19.158999999999999</v>
      </c>
      <c r="N111" s="6">
        <f t="shared" si="19"/>
        <v>3.7575555555556002</v>
      </c>
      <c r="O111" s="6">
        <f t="shared" si="17"/>
        <v>-50.814681999999998</v>
      </c>
    </row>
    <row r="112" spans="2:16" x14ac:dyDescent="0.25">
      <c r="B112" s="90">
        <v>12246611111.111</v>
      </c>
      <c r="C112" s="90">
        <v>-36.955081999999997</v>
      </c>
      <c r="D112" s="90">
        <v>-28.711072999999999</v>
      </c>
      <c r="F112" s="6">
        <f t="shared" si="18"/>
        <v>3.9772500000000002</v>
      </c>
      <c r="G112" s="6">
        <f t="shared" si="16"/>
        <v>-60.853119</v>
      </c>
      <c r="J112" s="90">
        <v>12246611111.111</v>
      </c>
      <c r="K112" s="90">
        <v>-39.252780999999999</v>
      </c>
      <c r="L112" s="90">
        <v>-29.763126</v>
      </c>
      <c r="N112" s="6">
        <f t="shared" si="19"/>
        <v>3.9772500000000002</v>
      </c>
      <c r="O112" s="6">
        <f t="shared" si="17"/>
        <v>-50.005524000000001</v>
      </c>
    </row>
    <row r="113" spans="2:16" x14ac:dyDescent="0.25">
      <c r="B113" s="90">
        <v>12580555555.556</v>
      </c>
      <c r="C113" s="90">
        <v>-31.075844</v>
      </c>
      <c r="D113" s="90">
        <v>-22.520848999999998</v>
      </c>
      <c r="F113" s="6">
        <f t="shared" si="18"/>
        <v>4.1969444444443997</v>
      </c>
      <c r="G113" s="6">
        <f t="shared" si="16"/>
        <v>-63.557850000000002</v>
      </c>
      <c r="J113" s="90">
        <v>12580555555.556</v>
      </c>
      <c r="K113" s="90">
        <v>-33.037312</v>
      </c>
      <c r="L113" s="90">
        <v>-23.363194</v>
      </c>
      <c r="N113" s="6">
        <f t="shared" si="19"/>
        <v>4.1969444444443997</v>
      </c>
      <c r="O113" s="6">
        <f t="shared" si="17"/>
        <v>-51.311028</v>
      </c>
    </row>
    <row r="114" spans="2:16" x14ac:dyDescent="0.25">
      <c r="B114" s="90">
        <v>12914500000</v>
      </c>
      <c r="C114" s="90">
        <v>-34.836441000000001</v>
      </c>
      <c r="D114" s="90">
        <v>-26.211748</v>
      </c>
      <c r="F114" s="6">
        <f t="shared" si="18"/>
        <v>4.4166388888889001</v>
      </c>
      <c r="G114" s="6">
        <f t="shared" si="16"/>
        <v>-47.806271000000002</v>
      </c>
      <c r="J114" s="90">
        <v>12914500000</v>
      </c>
      <c r="K114" s="90">
        <v>-30.990047000000001</v>
      </c>
      <c r="L114" s="90">
        <v>-21.038105000000002</v>
      </c>
      <c r="N114" s="6">
        <f t="shared" si="19"/>
        <v>4.4166388888889001</v>
      </c>
      <c r="O114" s="6">
        <f t="shared" si="17"/>
        <v>-50.072842000000001</v>
      </c>
    </row>
    <row r="115" spans="2:16" x14ac:dyDescent="0.25">
      <c r="B115" s="90">
        <v>13248444444.444</v>
      </c>
      <c r="C115" s="90">
        <v>-37.132725000000001</v>
      </c>
      <c r="D115" s="90">
        <v>-28.485668</v>
      </c>
      <c r="F115" s="6">
        <f t="shared" si="18"/>
        <v>4.6363333333332992</v>
      </c>
      <c r="G115" s="6">
        <f t="shared" si="16"/>
        <v>-42.079143999999999</v>
      </c>
      <c r="J115" s="90">
        <v>13248444444.444</v>
      </c>
      <c r="K115" s="90">
        <v>-40.509205000000001</v>
      </c>
      <c r="L115" s="90">
        <v>-30.429527</v>
      </c>
      <c r="N115" s="6">
        <f t="shared" si="19"/>
        <v>4.6363333333332992</v>
      </c>
      <c r="O115" s="6">
        <f t="shared" si="17"/>
        <v>-47.750782000000001</v>
      </c>
    </row>
    <row r="116" spans="2:16" x14ac:dyDescent="0.25">
      <c r="B116" s="90">
        <v>13582388888.889</v>
      </c>
      <c r="C116" s="90">
        <v>-37.029186000000003</v>
      </c>
      <c r="D116" s="90">
        <v>-28.542560999999999</v>
      </c>
      <c r="F116" s="6">
        <f t="shared" si="18"/>
        <v>4.8560277777777996</v>
      </c>
      <c r="G116" s="6">
        <f t="shared" si="16"/>
        <v>-48.119030000000002</v>
      </c>
      <c r="J116" s="90">
        <v>13582388888.889</v>
      </c>
      <c r="K116" s="90">
        <v>-35.486167999999999</v>
      </c>
      <c r="L116" s="90">
        <v>-25.3673</v>
      </c>
      <c r="N116" s="6">
        <f t="shared" si="19"/>
        <v>4.8560277777777996</v>
      </c>
      <c r="O116" s="6">
        <f t="shared" si="17"/>
        <v>-44.413715000000003</v>
      </c>
    </row>
    <row r="117" spans="2:16" x14ac:dyDescent="0.25">
      <c r="B117" s="90">
        <v>13916333333.333</v>
      </c>
      <c r="C117" s="90">
        <v>-38.751392000000003</v>
      </c>
      <c r="D117" s="90">
        <v>-29.764122</v>
      </c>
      <c r="F117" s="6">
        <f t="shared" si="18"/>
        <v>5.0757222222222005</v>
      </c>
      <c r="G117" s="6">
        <f t="shared" si="16"/>
        <v>-61.304138000000002</v>
      </c>
      <c r="J117" s="90">
        <v>13916333333.333</v>
      </c>
      <c r="K117" s="90">
        <v>-31.449808000000001</v>
      </c>
      <c r="L117" s="90">
        <v>-20.631913999999998</v>
      </c>
      <c r="N117" s="6">
        <f t="shared" si="19"/>
        <v>5.0757222222222005</v>
      </c>
      <c r="O117" s="6">
        <f t="shared" si="17"/>
        <v>-41.225619999999999</v>
      </c>
    </row>
    <row r="118" spans="2:16" x14ac:dyDescent="0.25">
      <c r="B118" s="90">
        <v>14250277777.778</v>
      </c>
      <c r="C118" s="90">
        <v>-40.630836000000002</v>
      </c>
      <c r="D118" s="90">
        <v>-31.665545999999999</v>
      </c>
      <c r="F118" s="6">
        <f t="shared" si="18"/>
        <v>5.2954166666667</v>
      </c>
      <c r="G118" s="6">
        <f t="shared" si="16"/>
        <v>-44.541836000000004</v>
      </c>
      <c r="J118" s="90">
        <v>14250277777.778</v>
      </c>
      <c r="K118" s="90">
        <v>-36.537491000000003</v>
      </c>
      <c r="L118" s="90">
        <v>-25.745896999999999</v>
      </c>
      <c r="N118" s="6">
        <f t="shared" si="19"/>
        <v>5.2954166666667</v>
      </c>
      <c r="O118" s="6">
        <f t="shared" si="17"/>
        <v>-46.837916999999997</v>
      </c>
    </row>
    <row r="119" spans="2:16" x14ac:dyDescent="0.25">
      <c r="B119" s="90">
        <v>14584222222.222</v>
      </c>
      <c r="C119" s="90">
        <v>-37.133803999999998</v>
      </c>
      <c r="D119" s="90">
        <v>-28.262792999999999</v>
      </c>
      <c r="F119" s="6">
        <f t="shared" si="18"/>
        <v>5.5151111111111</v>
      </c>
      <c r="G119" s="6">
        <f t="shared" si="16"/>
        <v>-41.352584999999998</v>
      </c>
      <c r="J119" s="90">
        <v>14584222222.222</v>
      </c>
      <c r="K119" s="90">
        <v>-36.653854000000003</v>
      </c>
      <c r="L119" s="90">
        <v>-25.869630999999998</v>
      </c>
      <c r="N119" s="6">
        <f t="shared" si="19"/>
        <v>5.5151111111111</v>
      </c>
      <c r="O119" s="6">
        <f t="shared" si="17"/>
        <v>-55.980590999999997</v>
      </c>
    </row>
    <row r="120" spans="2:16" x14ac:dyDescent="0.25">
      <c r="B120" s="90">
        <v>14918166666.667</v>
      </c>
      <c r="C120" s="90">
        <v>-33.181885000000001</v>
      </c>
      <c r="D120" s="90">
        <v>-24.180004</v>
      </c>
      <c r="F120" s="6">
        <f t="shared" si="18"/>
        <v>5.7348055555556003</v>
      </c>
      <c r="G120" s="6">
        <f t="shared" si="16"/>
        <v>-40.762230000000002</v>
      </c>
      <c r="J120" s="90">
        <v>14918166666.667</v>
      </c>
      <c r="K120" s="90">
        <v>-35.124065000000002</v>
      </c>
      <c r="L120" s="90">
        <v>-24.787596000000001</v>
      </c>
      <c r="N120" s="6">
        <f t="shared" si="19"/>
        <v>5.7348055555556003</v>
      </c>
      <c r="O120" s="6">
        <f t="shared" si="17"/>
        <v>-58.222389</v>
      </c>
    </row>
    <row r="121" spans="2:16" x14ac:dyDescent="0.25">
      <c r="B121" s="90">
        <v>15252111111.111</v>
      </c>
      <c r="C121" s="90">
        <v>-29.621089999999999</v>
      </c>
      <c r="D121" s="90">
        <v>-20.345976</v>
      </c>
      <c r="F121" s="6">
        <f t="shared" si="18"/>
        <v>5.9545000000000003</v>
      </c>
      <c r="G121" s="6">
        <f t="shared" si="16"/>
        <v>-47.730797000000003</v>
      </c>
      <c r="J121" s="90">
        <v>15252111111.111</v>
      </c>
      <c r="K121" s="90">
        <v>-41.170414000000001</v>
      </c>
      <c r="L121" s="90">
        <v>-30.936436</v>
      </c>
      <c r="N121" s="6">
        <f t="shared" si="19"/>
        <v>5.9545000000000003</v>
      </c>
      <c r="O121" s="6">
        <f t="shared" si="17"/>
        <v>-53.012309999999999</v>
      </c>
    </row>
    <row r="122" spans="2:16" x14ac:dyDescent="0.25">
      <c r="B122" s="90">
        <v>15586055555.556</v>
      </c>
      <c r="C122" s="90">
        <v>-27.696798000000001</v>
      </c>
      <c r="D122" s="90">
        <v>-18.097764999999999</v>
      </c>
      <c r="F122" s="6" t="s">
        <v>21</v>
      </c>
      <c r="J122" s="90">
        <v>15586055555.556</v>
      </c>
      <c r="K122" s="90">
        <v>-40.366207000000003</v>
      </c>
      <c r="L122" s="90">
        <v>-30.248947000000001</v>
      </c>
      <c r="N122" s="6" t="s">
        <v>21</v>
      </c>
    </row>
    <row r="123" spans="2:16" x14ac:dyDescent="0.25">
      <c r="B123" s="90">
        <v>15920000000</v>
      </c>
      <c r="C123" s="90">
        <v>-26.109293000000001</v>
      </c>
      <c r="D123" s="90">
        <v>-15.374625</v>
      </c>
      <c r="J123" s="90">
        <v>15920000000</v>
      </c>
      <c r="K123" s="90">
        <v>-46.190398999999999</v>
      </c>
      <c r="L123" s="90">
        <v>-36.128478999999999</v>
      </c>
    </row>
    <row r="124" spans="2:16" x14ac:dyDescent="0.25">
      <c r="B124" s="90" t="s">
        <v>21</v>
      </c>
      <c r="C124" s="90"/>
      <c r="D124" s="90"/>
      <c r="J124" s="90" t="s">
        <v>21</v>
      </c>
      <c r="K124" s="90"/>
      <c r="L124" s="90"/>
    </row>
    <row r="125" spans="2:16" x14ac:dyDescent="0.25">
      <c r="B125" s="90"/>
      <c r="C125" s="90"/>
      <c r="D125" s="90"/>
      <c r="F125" s="6" t="s">
        <v>35</v>
      </c>
      <c r="J125" s="90"/>
      <c r="K125" s="90"/>
      <c r="L125" s="90"/>
      <c r="N125" s="6" t="s">
        <v>35</v>
      </c>
    </row>
    <row r="126" spans="2:16" ht="15.75" x14ac:dyDescent="0.25">
      <c r="B126" s="90"/>
      <c r="C126" s="90"/>
      <c r="D126" s="90"/>
      <c r="F126" s="6" t="s">
        <v>19</v>
      </c>
      <c r="G126" s="6" t="str">
        <f t="shared" ref="G126:G145" si="20">D152</f>
        <v>2Rx2L dBc Log Mag(dB)</v>
      </c>
      <c r="H126" s="35">
        <v>2</v>
      </c>
      <c r="J126" s="90"/>
      <c r="K126" s="90"/>
      <c r="L126" s="90"/>
      <c r="N126" s="6" t="s">
        <v>19</v>
      </c>
      <c r="O126" s="6" t="str">
        <f t="shared" ref="O126:O145" si="21">L152</f>
        <v>2Rx2L dBc Log Mag(dB)</v>
      </c>
      <c r="P126" s="35">
        <v>2</v>
      </c>
    </row>
    <row r="127" spans="2:16" ht="15.75" x14ac:dyDescent="0.25">
      <c r="B127" s="90" t="s">
        <v>25</v>
      </c>
      <c r="C127" s="90"/>
      <c r="D127" s="90"/>
      <c r="F127" s="6">
        <f t="shared" ref="F127:F145" si="22">B153/1000000000</f>
        <v>2</v>
      </c>
      <c r="G127" s="6">
        <f t="shared" si="20"/>
        <v>-61.984867000000001</v>
      </c>
      <c r="H127" s="36">
        <f>ABS(AVERAGE(G127:G145)-(H126-1)*5)</f>
        <v>79.027885105263152</v>
      </c>
      <c r="J127" s="90" t="s">
        <v>25</v>
      </c>
      <c r="K127" s="90"/>
      <c r="L127" s="90"/>
      <c r="N127" s="6">
        <f t="shared" ref="N127:N145" si="23">J153/1000000000</f>
        <v>2</v>
      </c>
      <c r="O127" s="6">
        <f t="shared" si="21"/>
        <v>-71.949073999999996</v>
      </c>
      <c r="P127" s="36">
        <f>ABS(AVERAGE(O127:O145)-(P126-1)*5)</f>
        <v>79.640448578947371</v>
      </c>
    </row>
    <row r="128" spans="2:16" x14ac:dyDescent="0.25">
      <c r="B128" s="90" t="s">
        <v>19</v>
      </c>
      <c r="C128" s="90" t="s">
        <v>127</v>
      </c>
      <c r="D128" s="90" t="s">
        <v>34</v>
      </c>
      <c r="F128" s="6">
        <f t="shared" si="22"/>
        <v>2.5530277777778001</v>
      </c>
      <c r="G128" s="6">
        <f t="shared" si="20"/>
        <v>-62.603962000000003</v>
      </c>
      <c r="J128" s="90" t="s">
        <v>19</v>
      </c>
      <c r="K128" s="90" t="s">
        <v>127</v>
      </c>
      <c r="L128" s="90" t="s">
        <v>34</v>
      </c>
      <c r="N128" s="6">
        <f t="shared" si="23"/>
        <v>2.5530277777778001</v>
      </c>
      <c r="O128" s="6">
        <f t="shared" si="21"/>
        <v>-65.658516000000006</v>
      </c>
    </row>
    <row r="129" spans="2:15" x14ac:dyDescent="0.25">
      <c r="B129" s="90">
        <v>2000000000</v>
      </c>
      <c r="C129" s="90">
        <v>-61.458098999999997</v>
      </c>
      <c r="D129" s="90">
        <v>-54.082180000000001</v>
      </c>
      <c r="F129" s="6">
        <f t="shared" si="22"/>
        <v>3.1060555555556002</v>
      </c>
      <c r="G129" s="6">
        <f t="shared" si="20"/>
        <v>-69.152137999999994</v>
      </c>
      <c r="J129" s="90">
        <v>2000000000</v>
      </c>
      <c r="K129" s="90">
        <v>-72.235466000000002</v>
      </c>
      <c r="L129" s="90">
        <v>-61.417113999999998</v>
      </c>
      <c r="N129" s="6">
        <f t="shared" si="23"/>
        <v>3.1060555555556002</v>
      </c>
      <c r="O129" s="6">
        <f t="shared" si="21"/>
        <v>-74.466614000000007</v>
      </c>
    </row>
    <row r="130" spans="2:15" x14ac:dyDescent="0.25">
      <c r="B130" s="90">
        <v>2219694444.4443998</v>
      </c>
      <c r="C130" s="90">
        <v>-60.649250000000002</v>
      </c>
      <c r="D130" s="90">
        <v>-52.801537000000003</v>
      </c>
      <c r="F130" s="6">
        <f t="shared" si="22"/>
        <v>3.6590833333332999</v>
      </c>
      <c r="G130" s="6">
        <f t="shared" si="20"/>
        <v>-76.381095999999999</v>
      </c>
      <c r="J130" s="90">
        <v>2219694444.4443998</v>
      </c>
      <c r="K130" s="90">
        <v>-69.755179999999996</v>
      </c>
      <c r="L130" s="90">
        <v>-62.262306000000002</v>
      </c>
      <c r="N130" s="6">
        <f t="shared" si="23"/>
        <v>3.6590833333332999</v>
      </c>
      <c r="O130" s="6">
        <f t="shared" si="21"/>
        <v>-93.586792000000003</v>
      </c>
    </row>
    <row r="131" spans="2:15" x14ac:dyDescent="0.25">
      <c r="B131" s="90">
        <v>2439388888.8888998</v>
      </c>
      <c r="C131" s="90">
        <v>-64.409453999999997</v>
      </c>
      <c r="D131" s="90">
        <v>-56.382313000000003</v>
      </c>
      <c r="F131" s="6">
        <f t="shared" si="22"/>
        <v>4.2121111111111</v>
      </c>
      <c r="G131" s="6">
        <f t="shared" si="20"/>
        <v>-77.249352000000002</v>
      </c>
      <c r="J131" s="90">
        <v>2439388888.8888998</v>
      </c>
      <c r="K131" s="90">
        <v>-64.607010000000002</v>
      </c>
      <c r="L131" s="90">
        <v>-56.921534999999999</v>
      </c>
      <c r="N131" s="6">
        <f t="shared" si="23"/>
        <v>4.2121111111111</v>
      </c>
      <c r="O131" s="6">
        <f t="shared" si="21"/>
        <v>-81.618888999999996</v>
      </c>
    </row>
    <row r="132" spans="2:15" x14ac:dyDescent="0.25">
      <c r="B132" s="90">
        <v>2659083333.3333001</v>
      </c>
      <c r="C132" s="90">
        <v>-64.032921000000002</v>
      </c>
      <c r="D132" s="90">
        <v>-56.127602000000003</v>
      </c>
      <c r="F132" s="6">
        <f t="shared" si="22"/>
        <v>4.7651388888888997</v>
      </c>
      <c r="G132" s="6">
        <f t="shared" si="20"/>
        <v>-81.774483000000004</v>
      </c>
      <c r="J132" s="90">
        <v>2659083333.3333001</v>
      </c>
      <c r="K132" s="90">
        <v>-70.212761</v>
      </c>
      <c r="L132" s="90">
        <v>-62.143031999999998</v>
      </c>
      <c r="N132" s="6">
        <f t="shared" si="23"/>
        <v>4.7651388888888997</v>
      </c>
      <c r="O132" s="6">
        <f t="shared" si="21"/>
        <v>-72.295769000000007</v>
      </c>
    </row>
    <row r="133" spans="2:15" x14ac:dyDescent="0.25">
      <c r="B133" s="90">
        <v>2878777777.7778001</v>
      </c>
      <c r="C133" s="90">
        <v>-64.027534000000003</v>
      </c>
      <c r="D133" s="90">
        <v>-56.432167</v>
      </c>
      <c r="F133" s="6">
        <f t="shared" si="22"/>
        <v>5.3181666666667002</v>
      </c>
      <c r="G133" s="6">
        <f t="shared" si="20"/>
        <v>-87.445983999999996</v>
      </c>
      <c r="J133" s="90">
        <v>2878777777.7778001</v>
      </c>
      <c r="K133" s="90">
        <v>-65.513214000000005</v>
      </c>
      <c r="L133" s="90">
        <v>-57.07246</v>
      </c>
      <c r="N133" s="6">
        <f t="shared" si="23"/>
        <v>5.3181666666667002</v>
      </c>
      <c r="O133" s="6">
        <f t="shared" si="21"/>
        <v>-77.176833999999999</v>
      </c>
    </row>
    <row r="134" spans="2:15" x14ac:dyDescent="0.25">
      <c r="B134" s="90">
        <v>3098472222.2221999</v>
      </c>
      <c r="C134" s="90">
        <v>-59.791232999999998</v>
      </c>
      <c r="D134" s="90">
        <v>-52.258518000000002</v>
      </c>
      <c r="F134" s="6">
        <f t="shared" si="22"/>
        <v>5.8711944444443995</v>
      </c>
      <c r="G134" s="6">
        <f t="shared" si="20"/>
        <v>-85.350928999999994</v>
      </c>
      <c r="J134" s="90">
        <v>3098472222.2221999</v>
      </c>
      <c r="K134" s="90">
        <v>-58.070163999999998</v>
      </c>
      <c r="L134" s="90">
        <v>-49.325564999999997</v>
      </c>
      <c r="N134" s="6">
        <f t="shared" si="23"/>
        <v>5.8711944444443995</v>
      </c>
      <c r="O134" s="6">
        <f t="shared" si="21"/>
        <v>-75.369513999999995</v>
      </c>
    </row>
    <row r="135" spans="2:15" x14ac:dyDescent="0.25">
      <c r="B135" s="90">
        <v>3318166666.6666999</v>
      </c>
      <c r="C135" s="90">
        <v>-60.806446000000001</v>
      </c>
      <c r="D135" s="90">
        <v>-53.081153999999998</v>
      </c>
      <c r="F135" s="6">
        <f t="shared" si="22"/>
        <v>6.4242222222222001</v>
      </c>
      <c r="G135" s="6">
        <f t="shared" si="20"/>
        <v>-91.086417999999995</v>
      </c>
      <c r="J135" s="90">
        <v>3318166666.6666999</v>
      </c>
      <c r="K135" s="90">
        <v>-54.811664999999998</v>
      </c>
      <c r="L135" s="90">
        <v>-45.644241000000001</v>
      </c>
      <c r="N135" s="6">
        <f t="shared" si="23"/>
        <v>6.4242222222222001</v>
      </c>
      <c r="O135" s="6">
        <f t="shared" si="21"/>
        <v>-74.982658000000001</v>
      </c>
    </row>
    <row r="136" spans="2:15" x14ac:dyDescent="0.25">
      <c r="B136" s="90">
        <v>3537861111.1111002</v>
      </c>
      <c r="C136" s="90">
        <v>-69.907959000000005</v>
      </c>
      <c r="D136" s="90">
        <v>-61.663952000000002</v>
      </c>
      <c r="F136" s="6">
        <f t="shared" si="22"/>
        <v>6.9772499999999997</v>
      </c>
      <c r="G136" s="6">
        <f t="shared" si="20"/>
        <v>-77.966728000000003</v>
      </c>
      <c r="J136" s="90">
        <v>3537861111.1111002</v>
      </c>
      <c r="K136" s="90">
        <v>-59.397601999999999</v>
      </c>
      <c r="L136" s="90">
        <v>-49.907947999999998</v>
      </c>
      <c r="N136" s="6">
        <f t="shared" si="23"/>
        <v>6.9772499999999997</v>
      </c>
      <c r="O136" s="6">
        <f t="shared" si="21"/>
        <v>-83.835396000000003</v>
      </c>
    </row>
    <row r="137" spans="2:15" x14ac:dyDescent="0.25">
      <c r="B137" s="90">
        <v>3757555555.5556002</v>
      </c>
      <c r="C137" s="90">
        <v>-65.619979999999998</v>
      </c>
      <c r="D137" s="90">
        <v>-57.064982999999998</v>
      </c>
      <c r="F137" s="6">
        <f t="shared" si="22"/>
        <v>7.5302777777777994</v>
      </c>
      <c r="G137" s="6">
        <f t="shared" si="20"/>
        <v>-76.557738999999998</v>
      </c>
      <c r="J137" s="90">
        <v>3757555555.5556002</v>
      </c>
      <c r="K137" s="90">
        <v>-60.488799999999998</v>
      </c>
      <c r="L137" s="90">
        <v>-50.814681999999998</v>
      </c>
      <c r="N137" s="6">
        <f t="shared" si="23"/>
        <v>7.5302777777777994</v>
      </c>
      <c r="O137" s="6">
        <f t="shared" si="21"/>
        <v>-78.956733999999997</v>
      </c>
    </row>
    <row r="138" spans="2:15" x14ac:dyDescent="0.25">
      <c r="B138" s="90">
        <v>3977250000</v>
      </c>
      <c r="C138" s="90">
        <v>-69.477813999999995</v>
      </c>
      <c r="D138" s="90">
        <v>-60.853119</v>
      </c>
      <c r="F138" s="6">
        <f t="shared" si="22"/>
        <v>8.0833055555556008</v>
      </c>
      <c r="G138" s="6">
        <f t="shared" si="20"/>
        <v>-71.547134</v>
      </c>
      <c r="J138" s="90">
        <v>3977250000</v>
      </c>
      <c r="K138" s="90">
        <v>-59.957465999999997</v>
      </c>
      <c r="L138" s="90">
        <v>-50.005524000000001</v>
      </c>
      <c r="N138" s="6">
        <f t="shared" si="23"/>
        <v>8.0833055555556008</v>
      </c>
      <c r="O138" s="6">
        <f t="shared" si="21"/>
        <v>-76.633895999999993</v>
      </c>
    </row>
    <row r="139" spans="2:15" x14ac:dyDescent="0.25">
      <c r="B139" s="90">
        <v>4196944444.4443998</v>
      </c>
      <c r="C139" s="90">
        <v>-72.204903000000002</v>
      </c>
      <c r="D139" s="90">
        <v>-63.557850000000002</v>
      </c>
      <c r="F139" s="6">
        <f t="shared" si="22"/>
        <v>8.6363333333332992</v>
      </c>
      <c r="G139" s="6">
        <f t="shared" si="20"/>
        <v>-75.366416999999998</v>
      </c>
      <c r="J139" s="90">
        <v>4196944444.4443998</v>
      </c>
      <c r="K139" s="90">
        <v>-61.390704999999997</v>
      </c>
      <c r="L139" s="90">
        <v>-51.311028</v>
      </c>
      <c r="N139" s="6">
        <f t="shared" si="23"/>
        <v>8.6363333333332992</v>
      </c>
      <c r="O139" s="6">
        <f t="shared" si="21"/>
        <v>-78.461678000000006</v>
      </c>
    </row>
    <row r="140" spans="2:15" x14ac:dyDescent="0.25">
      <c r="B140" s="90">
        <v>4416638888.8888998</v>
      </c>
      <c r="C140" s="90">
        <v>-56.292892000000002</v>
      </c>
      <c r="D140" s="90">
        <v>-47.806271000000002</v>
      </c>
      <c r="F140" s="6">
        <f t="shared" si="22"/>
        <v>9.1893611111110989</v>
      </c>
      <c r="G140" s="6">
        <f t="shared" si="20"/>
        <v>-68.068375000000003</v>
      </c>
      <c r="J140" s="90">
        <v>4416638888.8888998</v>
      </c>
      <c r="K140" s="90">
        <v>-60.191710999999998</v>
      </c>
      <c r="L140" s="90">
        <v>-50.072842000000001</v>
      </c>
      <c r="N140" s="6">
        <f t="shared" si="23"/>
        <v>9.1893611111110989</v>
      </c>
      <c r="O140" s="6">
        <f t="shared" si="21"/>
        <v>-73.645904999999999</v>
      </c>
    </row>
    <row r="141" spans="2:15" x14ac:dyDescent="0.25">
      <c r="B141" s="90">
        <v>4636333333.3332996</v>
      </c>
      <c r="C141" s="90">
        <v>-51.066409999999998</v>
      </c>
      <c r="D141" s="90">
        <v>-42.079143999999999</v>
      </c>
      <c r="F141" s="6">
        <f t="shared" si="22"/>
        <v>9.7423888888889003</v>
      </c>
      <c r="G141" s="6">
        <f t="shared" si="20"/>
        <v>-58.226357</v>
      </c>
      <c r="J141" s="90">
        <v>4636333333.3332996</v>
      </c>
      <c r="K141" s="90">
        <v>-58.568676000000004</v>
      </c>
      <c r="L141" s="90">
        <v>-47.750782000000001</v>
      </c>
      <c r="N141" s="6">
        <f t="shared" si="23"/>
        <v>9.7423888888889003</v>
      </c>
      <c r="O141" s="6">
        <f t="shared" si="21"/>
        <v>-77.957901000000007</v>
      </c>
    </row>
    <row r="142" spans="2:15" x14ac:dyDescent="0.25">
      <c r="B142" s="90">
        <v>4856027777.7777996</v>
      </c>
      <c r="C142" s="90">
        <v>-57.084319999999998</v>
      </c>
      <c r="D142" s="90">
        <v>-48.119030000000002</v>
      </c>
      <c r="F142" s="6">
        <f t="shared" si="22"/>
        <v>10.295416666667</v>
      </c>
      <c r="G142" s="6">
        <f t="shared" si="20"/>
        <v>-73.038300000000007</v>
      </c>
      <c r="J142" s="90">
        <v>4856027777.7777996</v>
      </c>
      <c r="K142" s="90">
        <v>-55.205311000000002</v>
      </c>
      <c r="L142" s="90">
        <v>-44.413715000000003</v>
      </c>
      <c r="N142" s="6">
        <f t="shared" si="23"/>
        <v>10.295416666667</v>
      </c>
      <c r="O142" s="6">
        <f t="shared" si="21"/>
        <v>-69.560981999999996</v>
      </c>
    </row>
    <row r="143" spans="2:15" x14ac:dyDescent="0.25">
      <c r="B143" s="90">
        <v>5075722222.2222004</v>
      </c>
      <c r="C143" s="90">
        <v>-70.175147999999993</v>
      </c>
      <c r="D143" s="90">
        <v>-61.304138000000002</v>
      </c>
      <c r="F143" s="6">
        <f t="shared" si="22"/>
        <v>10.848444444444</v>
      </c>
      <c r="G143" s="6">
        <f t="shared" si="20"/>
        <v>-69.464737</v>
      </c>
      <c r="J143" s="90">
        <v>5075722222.2222004</v>
      </c>
      <c r="K143" s="90">
        <v>-52.009841999999999</v>
      </c>
      <c r="L143" s="90">
        <v>-41.225619999999999</v>
      </c>
      <c r="N143" s="6">
        <f t="shared" si="23"/>
        <v>10.848444444444</v>
      </c>
      <c r="O143" s="6">
        <f t="shared" si="21"/>
        <v>-64.553207</v>
      </c>
    </row>
    <row r="144" spans="2:15" x14ac:dyDescent="0.25">
      <c r="B144" s="90">
        <v>5295416666.6667004</v>
      </c>
      <c r="C144" s="90">
        <v>-53.543712999999997</v>
      </c>
      <c r="D144" s="90">
        <v>-44.541836000000004</v>
      </c>
      <c r="F144" s="6">
        <f t="shared" si="22"/>
        <v>11.401472222222001</v>
      </c>
      <c r="G144" s="6">
        <f t="shared" si="20"/>
        <v>-65.977706999999995</v>
      </c>
      <c r="J144" s="90">
        <v>5295416666.6667004</v>
      </c>
      <c r="K144" s="90">
        <v>-57.174385000000001</v>
      </c>
      <c r="L144" s="90">
        <v>-46.837916999999997</v>
      </c>
      <c r="N144" s="6">
        <f t="shared" si="23"/>
        <v>11.401472222222001</v>
      </c>
      <c r="O144" s="6">
        <f t="shared" si="21"/>
        <v>-64.380409</v>
      </c>
    </row>
    <row r="145" spans="2:16" x14ac:dyDescent="0.25">
      <c r="B145" s="90">
        <v>5515111111.1111002</v>
      </c>
      <c r="C145" s="90">
        <v>-50.627696999999998</v>
      </c>
      <c r="D145" s="90">
        <v>-41.352584999999998</v>
      </c>
      <c r="F145" s="6">
        <f t="shared" si="22"/>
        <v>11.954499999999999</v>
      </c>
      <c r="G145" s="6">
        <f t="shared" si="20"/>
        <v>-77.287093999999996</v>
      </c>
      <c r="J145" s="90">
        <v>5515111111.1111002</v>
      </c>
      <c r="K145" s="90">
        <v>-66.214568999999997</v>
      </c>
      <c r="L145" s="90">
        <v>-55.980590999999997</v>
      </c>
      <c r="N145" s="6">
        <f t="shared" si="23"/>
        <v>11.954499999999999</v>
      </c>
      <c r="O145" s="6">
        <f t="shared" si="21"/>
        <v>-63.077755000000003</v>
      </c>
    </row>
    <row r="146" spans="2:16" x14ac:dyDescent="0.25">
      <c r="B146" s="90">
        <v>5734805555.5556002</v>
      </c>
      <c r="C146" s="90">
        <v>-50.361263000000001</v>
      </c>
      <c r="D146" s="90">
        <v>-40.762230000000002</v>
      </c>
      <c r="F146" s="6" t="s">
        <v>21</v>
      </c>
      <c r="J146" s="90">
        <v>5734805555.5556002</v>
      </c>
      <c r="K146" s="90">
        <v>-68.339645000000004</v>
      </c>
      <c r="L146" s="90">
        <v>-58.222389</v>
      </c>
      <c r="N146" s="6" t="s">
        <v>21</v>
      </c>
    </row>
    <row r="147" spans="2:16" x14ac:dyDescent="0.25">
      <c r="B147" s="90">
        <v>5954500000</v>
      </c>
      <c r="C147" s="90">
        <v>-58.465465999999999</v>
      </c>
      <c r="D147" s="90">
        <v>-47.730797000000003</v>
      </c>
      <c r="J147" s="90">
        <v>5954500000</v>
      </c>
      <c r="K147" s="90">
        <v>-63.074233999999997</v>
      </c>
      <c r="L147" s="90">
        <v>-53.012309999999999</v>
      </c>
    </row>
    <row r="148" spans="2:16" x14ac:dyDescent="0.25">
      <c r="B148" s="90" t="s">
        <v>21</v>
      </c>
      <c r="C148" s="90"/>
      <c r="D148" s="90"/>
      <c r="J148" s="90" t="s">
        <v>21</v>
      </c>
      <c r="K148" s="90"/>
      <c r="L148" s="90"/>
    </row>
    <row r="149" spans="2:16" x14ac:dyDescent="0.25">
      <c r="B149" s="90"/>
      <c r="C149" s="90"/>
      <c r="D149" s="90"/>
      <c r="F149" s="6" t="s">
        <v>37</v>
      </c>
      <c r="J149" s="90"/>
      <c r="K149" s="90"/>
      <c r="L149" s="90"/>
      <c r="N149" s="6" t="s">
        <v>37</v>
      </c>
    </row>
    <row r="150" spans="2:16" ht="15.75" x14ac:dyDescent="0.25">
      <c r="B150" s="90"/>
      <c r="C150" s="90"/>
      <c r="D150" s="90"/>
      <c r="F150" s="6" t="s">
        <v>19</v>
      </c>
      <c r="G150" s="6" t="str">
        <f t="shared" ref="G150:G169" si="24">D176</f>
        <v>2Rx3L dBc Log Mag(dB)</v>
      </c>
      <c r="H150" s="35">
        <v>2</v>
      </c>
      <c r="J150" s="90"/>
      <c r="K150" s="90"/>
      <c r="L150" s="90"/>
      <c r="N150" s="6" t="s">
        <v>19</v>
      </c>
      <c r="O150" s="6" t="str">
        <f t="shared" ref="O150:O169" si="25">L176</f>
        <v>2Rx3L dBc Log Mag(dB)</v>
      </c>
      <c r="P150" s="35">
        <v>2</v>
      </c>
    </row>
    <row r="151" spans="2:16" ht="15.75" x14ac:dyDescent="0.25">
      <c r="B151" s="90" t="s">
        <v>35</v>
      </c>
      <c r="C151" s="90"/>
      <c r="D151" s="90"/>
      <c r="F151" s="6">
        <f t="shared" ref="F151:F169" si="26">B177/1000000000</f>
        <v>2.9544999999999999</v>
      </c>
      <c r="G151" s="6">
        <f t="shared" si="24"/>
        <v>-54.893619999999999</v>
      </c>
      <c r="H151" s="36">
        <f>ABS(AVERAGE(G151:G169)-(H150-1)*5)</f>
        <v>69.110286947368408</v>
      </c>
      <c r="J151" s="90" t="s">
        <v>35</v>
      </c>
      <c r="K151" s="90"/>
      <c r="L151" s="90"/>
      <c r="N151" s="6">
        <f t="shared" ref="N151:N169" si="27">J177/1000000000</f>
        <v>2.9544999999999999</v>
      </c>
      <c r="O151" s="6">
        <f t="shared" si="25"/>
        <v>-44.193916000000002</v>
      </c>
      <c r="P151" s="36">
        <f>ABS(AVERAGE(O151:O169)-(P150-1)*5)</f>
        <v>67.618599105263158</v>
      </c>
    </row>
    <row r="152" spans="2:16" x14ac:dyDescent="0.25">
      <c r="B152" s="90" t="s">
        <v>19</v>
      </c>
      <c r="C152" s="90" t="s">
        <v>114</v>
      </c>
      <c r="D152" s="90" t="s">
        <v>36</v>
      </c>
      <c r="F152" s="6">
        <f t="shared" si="26"/>
        <v>3.4570277777778</v>
      </c>
      <c r="G152" s="6">
        <f t="shared" si="24"/>
        <v>-63.163894999999997</v>
      </c>
      <c r="J152" s="90" t="s">
        <v>19</v>
      </c>
      <c r="K152" s="90" t="s">
        <v>114</v>
      </c>
      <c r="L152" s="90" t="s">
        <v>36</v>
      </c>
      <c r="N152" s="6">
        <f t="shared" si="27"/>
        <v>3.4570277777778</v>
      </c>
      <c r="O152" s="6">
        <f t="shared" si="25"/>
        <v>-48.179088999999998</v>
      </c>
    </row>
    <row r="153" spans="2:16" x14ac:dyDescent="0.25">
      <c r="B153" s="90">
        <v>2000000000</v>
      </c>
      <c r="C153" s="90">
        <v>-69.360786000000004</v>
      </c>
      <c r="D153" s="90">
        <v>-61.984867000000001</v>
      </c>
      <c r="F153" s="6">
        <f t="shared" si="26"/>
        <v>3.9595555555556001</v>
      </c>
      <c r="G153" s="6">
        <f t="shared" si="24"/>
        <v>-61.038291999999998</v>
      </c>
      <c r="J153" s="90">
        <v>2000000000</v>
      </c>
      <c r="K153" s="90">
        <v>-82.767426</v>
      </c>
      <c r="L153" s="90">
        <v>-71.949073999999996</v>
      </c>
      <c r="N153" s="6">
        <f t="shared" si="27"/>
        <v>3.9595555555556001</v>
      </c>
      <c r="O153" s="6">
        <f t="shared" si="25"/>
        <v>-58.436225999999998</v>
      </c>
    </row>
    <row r="154" spans="2:16" x14ac:dyDescent="0.25">
      <c r="B154" s="90">
        <v>2553027777.7778001</v>
      </c>
      <c r="C154" s="90">
        <v>-70.451674999999994</v>
      </c>
      <c r="D154" s="90">
        <v>-62.603962000000003</v>
      </c>
      <c r="F154" s="6">
        <f t="shared" si="26"/>
        <v>4.4620833333332994</v>
      </c>
      <c r="G154" s="6">
        <f t="shared" si="24"/>
        <v>-60.472270999999999</v>
      </c>
      <c r="J154" s="90">
        <v>2553027777.7778001</v>
      </c>
      <c r="K154" s="90">
        <v>-73.151390000000006</v>
      </c>
      <c r="L154" s="90">
        <v>-65.658516000000006</v>
      </c>
      <c r="N154" s="6">
        <f t="shared" si="27"/>
        <v>4.4620833333332994</v>
      </c>
      <c r="O154" s="6">
        <f t="shared" si="25"/>
        <v>-52.582568999999999</v>
      </c>
    </row>
    <row r="155" spans="2:16" x14ac:dyDescent="0.25">
      <c r="B155" s="90">
        <v>3106055555.5556002</v>
      </c>
      <c r="C155" s="90">
        <v>-77.179276000000002</v>
      </c>
      <c r="D155" s="90">
        <v>-69.152137999999994</v>
      </c>
      <c r="F155" s="6">
        <f t="shared" si="26"/>
        <v>4.9646111111111004</v>
      </c>
      <c r="G155" s="6">
        <f t="shared" si="24"/>
        <v>-64.894149999999996</v>
      </c>
      <c r="J155" s="90">
        <v>3106055555.5556002</v>
      </c>
      <c r="K155" s="90">
        <v>-82.152091999999996</v>
      </c>
      <c r="L155" s="90">
        <v>-74.466614000000007</v>
      </c>
      <c r="N155" s="6">
        <f t="shared" si="27"/>
        <v>4.9646111111111004</v>
      </c>
      <c r="O155" s="6">
        <f t="shared" si="25"/>
        <v>-56.760246000000002</v>
      </c>
    </row>
    <row r="156" spans="2:16" x14ac:dyDescent="0.25">
      <c r="B156" s="90">
        <v>3659083333.3333001</v>
      </c>
      <c r="C156" s="90">
        <v>-84.286415000000005</v>
      </c>
      <c r="D156" s="90">
        <v>-76.381095999999999</v>
      </c>
      <c r="F156" s="6">
        <f t="shared" si="26"/>
        <v>5.4671388888888997</v>
      </c>
      <c r="G156" s="6">
        <f t="shared" si="24"/>
        <v>-61.804977000000001</v>
      </c>
      <c r="J156" s="90">
        <v>3659083333.3333001</v>
      </c>
      <c r="K156" s="90">
        <v>-101.65652</v>
      </c>
      <c r="L156" s="90">
        <v>-93.586792000000003</v>
      </c>
      <c r="N156" s="6">
        <f t="shared" si="27"/>
        <v>5.4671388888888997</v>
      </c>
      <c r="O156" s="6">
        <f t="shared" si="25"/>
        <v>-72.493308999999996</v>
      </c>
    </row>
    <row r="157" spans="2:16" x14ac:dyDescent="0.25">
      <c r="B157" s="90">
        <v>4212111111.1111002</v>
      </c>
      <c r="C157" s="90">
        <v>-84.844718999999998</v>
      </c>
      <c r="D157" s="90">
        <v>-77.249352000000002</v>
      </c>
      <c r="F157" s="6">
        <f t="shared" si="26"/>
        <v>5.9696666666667006</v>
      </c>
      <c r="G157" s="6">
        <f t="shared" si="24"/>
        <v>-64.994408000000007</v>
      </c>
      <c r="J157" s="90">
        <v>4212111111.1111002</v>
      </c>
      <c r="K157" s="90">
        <v>-90.059639000000004</v>
      </c>
      <c r="L157" s="90">
        <v>-81.618888999999996</v>
      </c>
      <c r="N157" s="6">
        <f t="shared" si="27"/>
        <v>5.9696666666667006</v>
      </c>
      <c r="O157" s="6">
        <f t="shared" si="25"/>
        <v>-79.257118000000006</v>
      </c>
    </row>
    <row r="158" spans="2:16" x14ac:dyDescent="0.25">
      <c r="B158" s="90">
        <v>4765138888.8888998</v>
      </c>
      <c r="C158" s="90">
        <v>-89.307198</v>
      </c>
      <c r="D158" s="90">
        <v>-81.774483000000004</v>
      </c>
      <c r="F158" s="6">
        <f t="shared" si="26"/>
        <v>6.4721944444443995</v>
      </c>
      <c r="G158" s="6">
        <f t="shared" si="24"/>
        <v>-66.898589999999999</v>
      </c>
      <c r="J158" s="90">
        <v>4765138888.8888998</v>
      </c>
      <c r="K158" s="90">
        <v>-81.040367000000003</v>
      </c>
      <c r="L158" s="90">
        <v>-72.295769000000007</v>
      </c>
      <c r="N158" s="6">
        <f t="shared" si="27"/>
        <v>6.4721944444443995</v>
      </c>
      <c r="O158" s="6">
        <f t="shared" si="25"/>
        <v>-62.207141999999997</v>
      </c>
    </row>
    <row r="159" spans="2:16" x14ac:dyDescent="0.25">
      <c r="B159" s="90">
        <v>5318166666.6667004</v>
      </c>
      <c r="C159" s="90">
        <v>-95.171279999999996</v>
      </c>
      <c r="D159" s="90">
        <v>-87.445983999999996</v>
      </c>
      <c r="F159" s="6">
        <f t="shared" si="26"/>
        <v>6.9747222222222005</v>
      </c>
      <c r="G159" s="6">
        <f t="shared" si="24"/>
        <v>-60.594481999999999</v>
      </c>
      <c r="J159" s="90">
        <v>5318166666.6667004</v>
      </c>
      <c r="K159" s="90">
        <v>-86.344261000000003</v>
      </c>
      <c r="L159" s="90">
        <v>-77.176833999999999</v>
      </c>
      <c r="N159" s="6">
        <f t="shared" si="27"/>
        <v>6.9747222222222005</v>
      </c>
      <c r="O159" s="6">
        <f t="shared" si="25"/>
        <v>-73.362967999999995</v>
      </c>
    </row>
    <row r="160" spans="2:16" x14ac:dyDescent="0.25">
      <c r="B160" s="90">
        <v>5871194444.4443998</v>
      </c>
      <c r="C160" s="90">
        <v>-93.594932999999997</v>
      </c>
      <c r="D160" s="90">
        <v>-85.350928999999994</v>
      </c>
      <c r="F160" s="6">
        <f t="shared" si="26"/>
        <v>7.4772499999999997</v>
      </c>
      <c r="G160" s="6">
        <f t="shared" si="24"/>
        <v>-62.529815999999997</v>
      </c>
      <c r="J160" s="90">
        <v>5871194444.4443998</v>
      </c>
      <c r="K160" s="90">
        <v>-84.859168999999994</v>
      </c>
      <c r="L160" s="90">
        <v>-75.369513999999995</v>
      </c>
      <c r="N160" s="6">
        <f t="shared" si="27"/>
        <v>7.4772499999999997</v>
      </c>
      <c r="O160" s="6">
        <f t="shared" si="25"/>
        <v>-68.282798999999997</v>
      </c>
    </row>
    <row r="161" spans="2:16" x14ac:dyDescent="0.25">
      <c r="B161" s="90">
        <v>6424222222.2222004</v>
      </c>
      <c r="C161" s="90">
        <v>-99.641411000000005</v>
      </c>
      <c r="D161" s="90">
        <v>-91.086417999999995</v>
      </c>
      <c r="F161" s="6">
        <f t="shared" si="26"/>
        <v>7.9797777777777998</v>
      </c>
      <c r="G161" s="6">
        <f t="shared" si="24"/>
        <v>-63.298893</v>
      </c>
      <c r="J161" s="90">
        <v>6424222222.2222004</v>
      </c>
      <c r="K161" s="90">
        <v>-84.656775999999994</v>
      </c>
      <c r="L161" s="90">
        <v>-74.982658000000001</v>
      </c>
      <c r="N161" s="6">
        <f t="shared" si="27"/>
        <v>7.9797777777777998</v>
      </c>
      <c r="O161" s="6">
        <f t="shared" si="25"/>
        <v>-62.584727999999998</v>
      </c>
    </row>
    <row r="162" spans="2:16" x14ac:dyDescent="0.25">
      <c r="B162" s="90">
        <v>6977250000</v>
      </c>
      <c r="C162" s="90">
        <v>-86.591414999999998</v>
      </c>
      <c r="D162" s="90">
        <v>-77.966728000000003</v>
      </c>
      <c r="F162" s="6">
        <f t="shared" si="26"/>
        <v>8.4823055555556</v>
      </c>
      <c r="G162" s="6">
        <f t="shared" si="24"/>
        <v>-77.062477000000001</v>
      </c>
      <c r="J162" s="90">
        <v>6977250000</v>
      </c>
      <c r="K162" s="90">
        <v>-93.787338000000005</v>
      </c>
      <c r="L162" s="90">
        <v>-83.835396000000003</v>
      </c>
      <c r="N162" s="6">
        <f t="shared" si="27"/>
        <v>8.4823055555556</v>
      </c>
      <c r="O162" s="6">
        <f t="shared" si="25"/>
        <v>-64.589973000000001</v>
      </c>
    </row>
    <row r="163" spans="2:16" x14ac:dyDescent="0.25">
      <c r="B163" s="90">
        <v>7530277777.7777996</v>
      </c>
      <c r="C163" s="90">
        <v>-85.204796000000002</v>
      </c>
      <c r="D163" s="90">
        <v>-76.557738999999998</v>
      </c>
      <c r="F163" s="6">
        <f t="shared" si="26"/>
        <v>8.9848333333332988</v>
      </c>
      <c r="G163" s="6">
        <f t="shared" si="24"/>
        <v>-70.031173999999993</v>
      </c>
      <c r="J163" s="90">
        <v>7530277777.7777996</v>
      </c>
      <c r="K163" s="90">
        <v>-89.036415000000005</v>
      </c>
      <c r="L163" s="90">
        <v>-78.956733999999997</v>
      </c>
      <c r="N163" s="6">
        <f t="shared" si="27"/>
        <v>8.9848333333332988</v>
      </c>
      <c r="O163" s="6">
        <f t="shared" si="25"/>
        <v>-64.106460999999996</v>
      </c>
    </row>
    <row r="164" spans="2:16" x14ac:dyDescent="0.25">
      <c r="B164" s="90">
        <v>8083305555.5556002</v>
      </c>
      <c r="C164" s="90">
        <v>-80.033752000000007</v>
      </c>
      <c r="D164" s="90">
        <v>-71.547134</v>
      </c>
      <c r="F164" s="6">
        <f t="shared" si="26"/>
        <v>9.4873611111110989</v>
      </c>
      <c r="G164" s="6">
        <f t="shared" si="24"/>
        <v>-63.380405000000003</v>
      </c>
      <c r="J164" s="90">
        <v>8083305555.5556002</v>
      </c>
      <c r="K164" s="90">
        <v>-86.752769000000001</v>
      </c>
      <c r="L164" s="90">
        <v>-76.633895999999993</v>
      </c>
      <c r="N164" s="6">
        <f t="shared" si="27"/>
        <v>9.4873611111110989</v>
      </c>
      <c r="O164" s="6">
        <f t="shared" si="25"/>
        <v>-62.160690000000002</v>
      </c>
    </row>
    <row r="165" spans="2:16" x14ac:dyDescent="0.25">
      <c r="B165" s="90">
        <v>8636333333.3332996</v>
      </c>
      <c r="C165" s="90">
        <v>-84.353683000000004</v>
      </c>
      <c r="D165" s="90">
        <v>-75.366416999999998</v>
      </c>
      <c r="F165" s="6">
        <f t="shared" si="26"/>
        <v>9.9898888888889008</v>
      </c>
      <c r="G165" s="6">
        <f t="shared" si="24"/>
        <v>-62.008816000000003</v>
      </c>
      <c r="J165" s="90">
        <v>8636333333.3332996</v>
      </c>
      <c r="K165" s="90">
        <v>-89.279572000000002</v>
      </c>
      <c r="L165" s="90">
        <v>-78.461678000000006</v>
      </c>
      <c r="N165" s="6">
        <f t="shared" si="27"/>
        <v>9.9898888888889008</v>
      </c>
      <c r="O165" s="6">
        <f t="shared" si="25"/>
        <v>-69.374847000000003</v>
      </c>
    </row>
    <row r="166" spans="2:16" x14ac:dyDescent="0.25">
      <c r="B166" s="90">
        <v>9189361111.1110992</v>
      </c>
      <c r="C166" s="90">
        <v>-77.033660999999995</v>
      </c>
      <c r="D166" s="90">
        <v>-68.068375000000003</v>
      </c>
      <c r="F166" s="6">
        <f t="shared" si="26"/>
        <v>10.492416666666999</v>
      </c>
      <c r="G166" s="6">
        <f t="shared" si="24"/>
        <v>-55.873390000000001</v>
      </c>
      <c r="J166" s="90">
        <v>9189361111.1110992</v>
      </c>
      <c r="K166" s="90">
        <v>-84.4375</v>
      </c>
      <c r="L166" s="90">
        <v>-73.645904999999999</v>
      </c>
      <c r="N166" s="6">
        <f t="shared" si="27"/>
        <v>10.492416666666999</v>
      </c>
      <c r="O166" s="6">
        <f t="shared" si="25"/>
        <v>-65.550872999999996</v>
      </c>
    </row>
    <row r="167" spans="2:16" x14ac:dyDescent="0.25">
      <c r="B167" s="90">
        <v>9742388888.8889008</v>
      </c>
      <c r="C167" s="90">
        <v>-67.097365999999994</v>
      </c>
      <c r="D167" s="90">
        <v>-58.226357</v>
      </c>
      <c r="F167" s="6">
        <f t="shared" si="26"/>
        <v>10.994944444444</v>
      </c>
      <c r="G167" s="6">
        <f t="shared" si="24"/>
        <v>-76.084389000000002</v>
      </c>
      <c r="J167" s="90">
        <v>9742388888.8889008</v>
      </c>
      <c r="K167" s="90">
        <v>-88.742125999999999</v>
      </c>
      <c r="L167" s="90">
        <v>-77.957901000000007</v>
      </c>
      <c r="N167" s="6">
        <f t="shared" si="27"/>
        <v>10.994944444444</v>
      </c>
      <c r="O167" s="6">
        <f t="shared" si="25"/>
        <v>-64.925179</v>
      </c>
    </row>
    <row r="168" spans="2:16" x14ac:dyDescent="0.25">
      <c r="B168" s="90">
        <v>10295416666.667</v>
      </c>
      <c r="C168" s="90">
        <v>-82.040183999999996</v>
      </c>
      <c r="D168" s="90">
        <v>-73.038300000000007</v>
      </c>
      <c r="F168" s="6">
        <f t="shared" si="26"/>
        <v>11.497472222222001</v>
      </c>
      <c r="G168" s="6">
        <f t="shared" si="24"/>
        <v>-67.195366000000007</v>
      </c>
      <c r="J168" s="90">
        <v>10295416666.667</v>
      </c>
      <c r="K168" s="90">
        <v>-79.897452999999999</v>
      </c>
      <c r="L168" s="90">
        <v>-69.560981999999996</v>
      </c>
      <c r="N168" s="6">
        <f t="shared" si="27"/>
        <v>11.497472222222001</v>
      </c>
      <c r="O168" s="6">
        <f t="shared" si="25"/>
        <v>-60.686424000000002</v>
      </c>
    </row>
    <row r="169" spans="2:16" x14ac:dyDescent="0.25">
      <c r="B169" s="90">
        <v>10848444444.444</v>
      </c>
      <c r="C169" s="90">
        <v>-78.739845000000003</v>
      </c>
      <c r="D169" s="90">
        <v>-69.464737</v>
      </c>
      <c r="F169" s="6">
        <f t="shared" si="26"/>
        <v>12</v>
      </c>
      <c r="G169" s="6">
        <f t="shared" si="24"/>
        <v>-61.876041000000001</v>
      </c>
      <c r="J169" s="90">
        <v>10848444444.444</v>
      </c>
      <c r="K169" s="90">
        <v>-74.787186000000005</v>
      </c>
      <c r="L169" s="90">
        <v>-64.553207</v>
      </c>
      <c r="N169" s="6">
        <f t="shared" si="27"/>
        <v>12</v>
      </c>
      <c r="O169" s="6">
        <f t="shared" si="25"/>
        <v>-60.018825999999997</v>
      </c>
    </row>
    <row r="170" spans="2:16" x14ac:dyDescent="0.25">
      <c r="B170" s="90">
        <v>11401472222.222</v>
      </c>
      <c r="C170" s="90">
        <v>-75.576735999999997</v>
      </c>
      <c r="D170" s="90">
        <v>-65.977706999999995</v>
      </c>
      <c r="F170" s="6" t="s">
        <v>21</v>
      </c>
      <c r="J170" s="90">
        <v>11401472222.222</v>
      </c>
      <c r="K170" s="90">
        <v>-74.497664999999998</v>
      </c>
      <c r="L170" s="90">
        <v>-64.380409</v>
      </c>
      <c r="N170" s="6" t="s">
        <v>21</v>
      </c>
    </row>
    <row r="171" spans="2:16" x14ac:dyDescent="0.25">
      <c r="B171" s="90">
        <v>11954500000</v>
      </c>
      <c r="C171" s="90">
        <v>-88.021759000000003</v>
      </c>
      <c r="D171" s="90">
        <v>-77.287093999999996</v>
      </c>
      <c r="J171" s="90">
        <v>11954500000</v>
      </c>
      <c r="K171" s="90">
        <v>-73.139679000000001</v>
      </c>
      <c r="L171" s="90">
        <v>-63.077755000000003</v>
      </c>
    </row>
    <row r="172" spans="2:16" x14ac:dyDescent="0.25">
      <c r="B172" s="90" t="s">
        <v>21</v>
      </c>
      <c r="C172" s="90"/>
      <c r="D172" s="90"/>
      <c r="J172" s="90" t="s">
        <v>21</v>
      </c>
      <c r="K172" s="90"/>
      <c r="L172" s="90"/>
    </row>
    <row r="173" spans="2:16" x14ac:dyDescent="0.25">
      <c r="B173" s="90"/>
      <c r="C173" s="90"/>
      <c r="D173" s="90"/>
      <c r="F173" s="6" t="s">
        <v>39</v>
      </c>
      <c r="J173" s="90"/>
      <c r="K173" s="90"/>
      <c r="L173" s="90"/>
      <c r="N173" s="6" t="s">
        <v>39</v>
      </c>
    </row>
    <row r="174" spans="2:16" ht="15.75" x14ac:dyDescent="0.25">
      <c r="B174" s="90"/>
      <c r="C174" s="90"/>
      <c r="D174" s="90"/>
      <c r="F174" s="6" t="s">
        <v>19</v>
      </c>
      <c r="G174" s="6" t="str">
        <f t="shared" ref="G174:G193" si="28">D200</f>
        <v>2Rx4L dBc Log Mag(dB)</v>
      </c>
      <c r="H174" s="35">
        <v>2</v>
      </c>
      <c r="J174" s="90"/>
      <c r="K174" s="90"/>
      <c r="L174" s="90"/>
      <c r="N174" s="6" t="s">
        <v>19</v>
      </c>
      <c r="O174" s="6" t="str">
        <f t="shared" ref="O174:O193" si="29">L200</f>
        <v>2Rx4L dBc Log Mag(dB)</v>
      </c>
      <c r="P174" s="35">
        <v>2</v>
      </c>
    </row>
    <row r="175" spans="2:16" ht="15.75" x14ac:dyDescent="0.25">
      <c r="B175" s="90" t="s">
        <v>37</v>
      </c>
      <c r="C175" s="90"/>
      <c r="D175" s="90"/>
      <c r="F175" s="6">
        <f t="shared" ref="F175:F193" si="30">B201/1000000000</f>
        <v>3.9544999999999999</v>
      </c>
      <c r="G175" s="6">
        <f t="shared" si="28"/>
        <v>-55.487965000000003</v>
      </c>
      <c r="H175" s="36">
        <f>ABS(AVERAGE(G175:G193)-(H174-1)*5)</f>
        <v>72.857321210526308</v>
      </c>
      <c r="J175" s="90" t="s">
        <v>37</v>
      </c>
      <c r="K175" s="90"/>
      <c r="L175" s="90"/>
      <c r="N175" s="6">
        <f t="shared" ref="N175:N193" si="31">J201/1000000000</f>
        <v>3.9544999999999999</v>
      </c>
      <c r="O175" s="6">
        <f t="shared" si="29"/>
        <v>-53.198402000000002</v>
      </c>
      <c r="P175" s="36">
        <f>ABS(AVERAGE(O175:O193)-(P174-1)*5)</f>
        <v>74.202587842105274</v>
      </c>
    </row>
    <row r="176" spans="2:16" x14ac:dyDescent="0.25">
      <c r="B176" s="90" t="s">
        <v>19</v>
      </c>
      <c r="C176" s="90" t="s">
        <v>128</v>
      </c>
      <c r="D176" s="90" t="s">
        <v>38</v>
      </c>
      <c r="F176" s="6">
        <f t="shared" si="30"/>
        <v>4.4014722222222007</v>
      </c>
      <c r="G176" s="6">
        <f t="shared" si="28"/>
        <v>-55.040264000000001</v>
      </c>
      <c r="J176" s="90" t="s">
        <v>19</v>
      </c>
      <c r="K176" s="90" t="s">
        <v>128</v>
      </c>
      <c r="L176" s="90" t="s">
        <v>38</v>
      </c>
      <c r="N176" s="6">
        <f t="shared" si="31"/>
        <v>4.4014722222222007</v>
      </c>
      <c r="O176" s="6">
        <f t="shared" si="29"/>
        <v>-56.886935999999999</v>
      </c>
    </row>
    <row r="177" spans="2:15" x14ac:dyDescent="0.25">
      <c r="B177" s="90">
        <v>2954500000</v>
      </c>
      <c r="C177" s="90">
        <v>-62.269542999999999</v>
      </c>
      <c r="D177" s="90">
        <v>-54.893619999999999</v>
      </c>
      <c r="F177" s="6">
        <f t="shared" si="30"/>
        <v>4.8484444444444001</v>
      </c>
      <c r="G177" s="6">
        <f t="shared" si="28"/>
        <v>-52.536212999999996</v>
      </c>
      <c r="J177" s="90">
        <v>2954500000</v>
      </c>
      <c r="K177" s="90">
        <v>-55.012267999999999</v>
      </c>
      <c r="L177" s="90">
        <v>-44.193916000000002</v>
      </c>
      <c r="N177" s="6">
        <f t="shared" si="31"/>
        <v>4.8484444444444001</v>
      </c>
      <c r="O177" s="6">
        <f t="shared" si="29"/>
        <v>-57.089492999999997</v>
      </c>
    </row>
    <row r="178" spans="2:15" x14ac:dyDescent="0.25">
      <c r="B178" s="90">
        <v>3457027777.7778001</v>
      </c>
      <c r="C178" s="90">
        <v>-71.011612</v>
      </c>
      <c r="D178" s="90">
        <v>-63.163894999999997</v>
      </c>
      <c r="F178" s="6">
        <f t="shared" si="30"/>
        <v>5.2954166666667</v>
      </c>
      <c r="G178" s="6">
        <f t="shared" si="28"/>
        <v>-52.115634999999997</v>
      </c>
      <c r="J178" s="90">
        <v>3457027777.7778001</v>
      </c>
      <c r="K178" s="90">
        <v>-55.671962999999998</v>
      </c>
      <c r="L178" s="90">
        <v>-48.179088999999998</v>
      </c>
      <c r="N178" s="6">
        <f t="shared" si="31"/>
        <v>5.2954166666667</v>
      </c>
      <c r="O178" s="6">
        <f t="shared" si="29"/>
        <v>-54.692233999999999</v>
      </c>
    </row>
    <row r="179" spans="2:15" x14ac:dyDescent="0.25">
      <c r="B179" s="90">
        <v>3959555555.5556002</v>
      </c>
      <c r="C179" s="90">
        <v>-69.065430000000006</v>
      </c>
      <c r="D179" s="90">
        <v>-61.038291999999998</v>
      </c>
      <c r="F179" s="6">
        <f t="shared" si="30"/>
        <v>5.7423888888888994</v>
      </c>
      <c r="G179" s="6">
        <f t="shared" si="28"/>
        <v>-52.976233999999998</v>
      </c>
      <c r="J179" s="90">
        <v>3959555555.5556002</v>
      </c>
      <c r="K179" s="90">
        <v>-66.121696</v>
      </c>
      <c r="L179" s="90">
        <v>-58.436225999999998</v>
      </c>
      <c r="N179" s="6">
        <f t="shared" si="31"/>
        <v>5.7423888888888994</v>
      </c>
      <c r="O179" s="6">
        <f t="shared" si="29"/>
        <v>-53.559429000000002</v>
      </c>
    </row>
    <row r="180" spans="2:15" x14ac:dyDescent="0.25">
      <c r="B180" s="90">
        <v>4462083333.3332996</v>
      </c>
      <c r="C180" s="90">
        <v>-68.377594000000002</v>
      </c>
      <c r="D180" s="90">
        <v>-60.472270999999999</v>
      </c>
      <c r="F180" s="6">
        <f t="shared" si="30"/>
        <v>6.1893611111110998</v>
      </c>
      <c r="G180" s="6">
        <f t="shared" si="28"/>
        <v>-53.501682000000002</v>
      </c>
      <c r="J180" s="90">
        <v>4462083333.3332996</v>
      </c>
      <c r="K180" s="90">
        <v>-60.652301999999999</v>
      </c>
      <c r="L180" s="90">
        <v>-52.582568999999999</v>
      </c>
      <c r="N180" s="6">
        <f t="shared" si="31"/>
        <v>6.1893611111110998</v>
      </c>
      <c r="O180" s="6">
        <f t="shared" si="29"/>
        <v>-55.254379</v>
      </c>
    </row>
    <row r="181" spans="2:15" x14ac:dyDescent="0.25">
      <c r="B181" s="90">
        <v>4964611111.1111002</v>
      </c>
      <c r="C181" s="90">
        <v>-72.489509999999996</v>
      </c>
      <c r="D181" s="90">
        <v>-64.894149999999996</v>
      </c>
      <c r="F181" s="6">
        <f t="shared" si="30"/>
        <v>6.6363333333332992</v>
      </c>
      <c r="G181" s="6">
        <f t="shared" si="28"/>
        <v>-57.539268</v>
      </c>
      <c r="J181" s="90">
        <v>4964611111.1111002</v>
      </c>
      <c r="K181" s="90">
        <v>-65.200996000000004</v>
      </c>
      <c r="L181" s="90">
        <v>-56.760246000000002</v>
      </c>
      <c r="N181" s="6">
        <f t="shared" si="31"/>
        <v>6.6363333333332992</v>
      </c>
      <c r="O181" s="6">
        <f t="shared" si="29"/>
        <v>-58.755218999999997</v>
      </c>
    </row>
    <row r="182" spans="2:15" x14ac:dyDescent="0.25">
      <c r="B182" s="90">
        <v>5467138888.8888998</v>
      </c>
      <c r="C182" s="90">
        <v>-69.337684999999993</v>
      </c>
      <c r="D182" s="90">
        <v>-61.804977000000001</v>
      </c>
      <c r="F182" s="6">
        <f t="shared" si="30"/>
        <v>7.0833055555555999</v>
      </c>
      <c r="G182" s="6">
        <f t="shared" si="28"/>
        <v>-61.368316999999998</v>
      </c>
      <c r="J182" s="90">
        <v>5467138888.8888998</v>
      </c>
      <c r="K182" s="90">
        <v>-81.237907000000007</v>
      </c>
      <c r="L182" s="90">
        <v>-72.493308999999996</v>
      </c>
      <c r="N182" s="6">
        <f t="shared" si="31"/>
        <v>7.0833055555555999</v>
      </c>
      <c r="O182" s="6">
        <f t="shared" si="29"/>
        <v>-63.773437999999999</v>
      </c>
    </row>
    <row r="183" spans="2:15" x14ac:dyDescent="0.25">
      <c r="B183" s="90">
        <v>5969666666.6667004</v>
      </c>
      <c r="C183" s="90">
        <v>-72.719703999999993</v>
      </c>
      <c r="D183" s="90">
        <v>-64.994408000000007</v>
      </c>
      <c r="F183" s="6">
        <f t="shared" si="30"/>
        <v>7.5302777777777994</v>
      </c>
      <c r="G183" s="6">
        <f t="shared" si="28"/>
        <v>-66.401886000000005</v>
      </c>
      <c r="J183" s="90">
        <v>5969666666.6667004</v>
      </c>
      <c r="K183" s="90">
        <v>-88.424544999999995</v>
      </c>
      <c r="L183" s="90">
        <v>-79.257118000000006</v>
      </c>
      <c r="N183" s="6">
        <f t="shared" si="31"/>
        <v>7.5302777777777994</v>
      </c>
      <c r="O183" s="6">
        <f t="shared" si="29"/>
        <v>-74.972213999999994</v>
      </c>
    </row>
    <row r="184" spans="2:15" x14ac:dyDescent="0.25">
      <c r="B184" s="90">
        <v>6472194444.4443998</v>
      </c>
      <c r="C184" s="90">
        <v>-75.142600999999999</v>
      </c>
      <c r="D184" s="90">
        <v>-66.898589999999999</v>
      </c>
      <c r="F184" s="6">
        <f t="shared" si="30"/>
        <v>7.9772499999999997</v>
      </c>
      <c r="G184" s="6">
        <f t="shared" si="28"/>
        <v>-71.156593000000001</v>
      </c>
      <c r="J184" s="90">
        <v>6472194444.4443998</v>
      </c>
      <c r="K184" s="90">
        <v>-71.696793</v>
      </c>
      <c r="L184" s="90">
        <v>-62.207141999999997</v>
      </c>
      <c r="N184" s="6">
        <f t="shared" si="31"/>
        <v>7.9772499999999997</v>
      </c>
      <c r="O184" s="6">
        <f t="shared" si="29"/>
        <v>-82.190894999999998</v>
      </c>
    </row>
    <row r="185" spans="2:15" x14ac:dyDescent="0.25">
      <c r="B185" s="90">
        <v>6974722222.2222004</v>
      </c>
      <c r="C185" s="90">
        <v>-69.149474999999995</v>
      </c>
      <c r="D185" s="90">
        <v>-60.594481999999999</v>
      </c>
      <c r="F185" s="6">
        <f t="shared" si="30"/>
        <v>8.4242222222222001</v>
      </c>
      <c r="G185" s="6">
        <f t="shared" si="28"/>
        <v>-76.961380000000005</v>
      </c>
      <c r="J185" s="90">
        <v>6974722222.2222004</v>
      </c>
      <c r="K185" s="90">
        <v>-83.037086000000002</v>
      </c>
      <c r="L185" s="90">
        <v>-73.362967999999995</v>
      </c>
      <c r="N185" s="6">
        <f t="shared" si="31"/>
        <v>8.4242222222222001</v>
      </c>
      <c r="O185" s="6">
        <f t="shared" si="29"/>
        <v>-79.531509</v>
      </c>
    </row>
    <row r="186" spans="2:15" x14ac:dyDescent="0.25">
      <c r="B186" s="90">
        <v>7477250000</v>
      </c>
      <c r="C186" s="90">
        <v>-71.154510000000002</v>
      </c>
      <c r="D186" s="90">
        <v>-62.529815999999997</v>
      </c>
      <c r="F186" s="6">
        <f t="shared" si="30"/>
        <v>8.8711944444444004</v>
      </c>
      <c r="G186" s="6">
        <f t="shared" si="28"/>
        <v>-77.257103000000001</v>
      </c>
      <c r="J186" s="90">
        <v>7477250000</v>
      </c>
      <c r="K186" s="90">
        <v>-78.234741</v>
      </c>
      <c r="L186" s="90">
        <v>-68.282798999999997</v>
      </c>
      <c r="N186" s="6">
        <f t="shared" si="31"/>
        <v>8.8711944444444004</v>
      </c>
      <c r="O186" s="6">
        <f t="shared" si="29"/>
        <v>-82.788466999999997</v>
      </c>
    </row>
    <row r="187" spans="2:15" x14ac:dyDescent="0.25">
      <c r="B187" s="90">
        <v>7979777777.7777996</v>
      </c>
      <c r="C187" s="90">
        <v>-71.945946000000006</v>
      </c>
      <c r="D187" s="90">
        <v>-63.298893</v>
      </c>
      <c r="F187" s="6">
        <f t="shared" si="30"/>
        <v>9.3181666666667002</v>
      </c>
      <c r="G187" s="6">
        <f t="shared" si="28"/>
        <v>-77.568770999999998</v>
      </c>
      <c r="J187" s="90">
        <v>7979777777.7777996</v>
      </c>
      <c r="K187" s="90">
        <v>-72.664406</v>
      </c>
      <c r="L187" s="90">
        <v>-62.584727999999998</v>
      </c>
      <c r="N187" s="6">
        <f t="shared" si="31"/>
        <v>9.3181666666667002</v>
      </c>
      <c r="O187" s="6">
        <f t="shared" si="29"/>
        <v>-79.594741999999997</v>
      </c>
    </row>
    <row r="188" spans="2:15" x14ac:dyDescent="0.25">
      <c r="B188" s="90">
        <v>8482305555.5556002</v>
      </c>
      <c r="C188" s="90">
        <v>-85.549094999999994</v>
      </c>
      <c r="D188" s="90">
        <v>-77.062477000000001</v>
      </c>
      <c r="F188" s="6">
        <f t="shared" si="30"/>
        <v>9.7651388888889006</v>
      </c>
      <c r="G188" s="6">
        <f t="shared" si="28"/>
        <v>-79.544182000000006</v>
      </c>
      <c r="J188" s="90">
        <v>8482305555.5556002</v>
      </c>
      <c r="K188" s="90">
        <v>-74.708838999999998</v>
      </c>
      <c r="L188" s="90">
        <v>-64.589973000000001</v>
      </c>
      <c r="N188" s="6">
        <f t="shared" si="31"/>
        <v>9.7651388888889006</v>
      </c>
      <c r="O188" s="6">
        <f t="shared" si="29"/>
        <v>-77.304077000000007</v>
      </c>
    </row>
    <row r="189" spans="2:15" x14ac:dyDescent="0.25">
      <c r="B189" s="90">
        <v>8984833333.3332996</v>
      </c>
      <c r="C189" s="90">
        <v>-79.018439999999998</v>
      </c>
      <c r="D189" s="90">
        <v>-70.031173999999993</v>
      </c>
      <c r="F189" s="6">
        <f t="shared" si="30"/>
        <v>10.212111111111</v>
      </c>
      <c r="G189" s="6">
        <f t="shared" si="28"/>
        <v>-96.748665000000003</v>
      </c>
      <c r="J189" s="90">
        <v>8984833333.3332996</v>
      </c>
      <c r="K189" s="90">
        <v>-74.924355000000006</v>
      </c>
      <c r="L189" s="90">
        <v>-64.106460999999996</v>
      </c>
      <c r="N189" s="6">
        <f t="shared" si="31"/>
        <v>10.212111111111</v>
      </c>
      <c r="O189" s="6">
        <f t="shared" si="29"/>
        <v>-83.158576999999994</v>
      </c>
    </row>
    <row r="190" spans="2:15" x14ac:dyDescent="0.25">
      <c r="B190" s="90">
        <v>9487361111.1110992</v>
      </c>
      <c r="C190" s="90">
        <v>-72.345695000000006</v>
      </c>
      <c r="D190" s="90">
        <v>-63.380405000000003</v>
      </c>
      <c r="F190" s="6">
        <f t="shared" si="30"/>
        <v>10.659083333333001</v>
      </c>
      <c r="G190" s="6">
        <f t="shared" si="28"/>
        <v>-67.639099000000002</v>
      </c>
      <c r="J190" s="90">
        <v>9487361111.1110992</v>
      </c>
      <c r="K190" s="90">
        <v>-72.952286000000001</v>
      </c>
      <c r="L190" s="90">
        <v>-62.160690000000002</v>
      </c>
      <c r="N190" s="6">
        <f t="shared" si="31"/>
        <v>10.659083333333001</v>
      </c>
      <c r="O190" s="6">
        <f t="shared" si="29"/>
        <v>-70.394690999999995</v>
      </c>
    </row>
    <row r="191" spans="2:15" x14ac:dyDescent="0.25">
      <c r="B191" s="90">
        <v>9989888888.8889008</v>
      </c>
      <c r="C191" s="90">
        <v>-70.879829000000001</v>
      </c>
      <c r="D191" s="90">
        <v>-62.008816000000003</v>
      </c>
      <c r="F191" s="6">
        <f t="shared" si="30"/>
        <v>11.106055555555999</v>
      </c>
      <c r="G191" s="6">
        <f t="shared" si="28"/>
        <v>-84.637573000000003</v>
      </c>
      <c r="J191" s="90">
        <v>9989888888.8889008</v>
      </c>
      <c r="K191" s="90">
        <v>-80.159073000000006</v>
      </c>
      <c r="L191" s="90">
        <v>-69.374847000000003</v>
      </c>
      <c r="N191" s="6">
        <f t="shared" si="31"/>
        <v>11.106055555555999</v>
      </c>
      <c r="O191" s="6">
        <f t="shared" si="29"/>
        <v>-72.743835000000004</v>
      </c>
    </row>
    <row r="192" spans="2:15" x14ac:dyDescent="0.25">
      <c r="B192" s="90">
        <v>10492416666.667</v>
      </c>
      <c r="C192" s="90">
        <v>-64.875275000000002</v>
      </c>
      <c r="D192" s="90">
        <v>-55.873390000000001</v>
      </c>
      <c r="F192" s="6">
        <f t="shared" si="30"/>
        <v>11.553027777778</v>
      </c>
      <c r="G192" s="6">
        <f t="shared" si="28"/>
        <v>-81.997017</v>
      </c>
      <c r="J192" s="90">
        <v>10492416666.667</v>
      </c>
      <c r="K192" s="90">
        <v>-75.887343999999999</v>
      </c>
      <c r="L192" s="90">
        <v>-65.550872999999996</v>
      </c>
      <c r="N192" s="6">
        <f t="shared" si="31"/>
        <v>11.553027777778</v>
      </c>
      <c r="O192" s="6">
        <f t="shared" si="29"/>
        <v>-72.829414</v>
      </c>
    </row>
    <row r="193" spans="2:16" x14ac:dyDescent="0.25">
      <c r="B193" s="90">
        <v>10994944444.444</v>
      </c>
      <c r="C193" s="90">
        <v>-85.359497000000005</v>
      </c>
      <c r="D193" s="90">
        <v>-76.084389000000002</v>
      </c>
      <c r="F193" s="6">
        <f t="shared" si="30"/>
        <v>12</v>
      </c>
      <c r="G193" s="6">
        <f t="shared" si="28"/>
        <v>-68.811256</v>
      </c>
      <c r="J193" s="90">
        <v>10994944444.444</v>
      </c>
      <c r="K193" s="90">
        <v>-75.159156999999993</v>
      </c>
      <c r="L193" s="90">
        <v>-64.925179</v>
      </c>
      <c r="N193" s="6">
        <f t="shared" si="31"/>
        <v>12</v>
      </c>
      <c r="O193" s="6">
        <f t="shared" si="29"/>
        <v>-86.131218000000004</v>
      </c>
    </row>
    <row r="194" spans="2:16" x14ac:dyDescent="0.25">
      <c r="B194" s="90">
        <v>11497472222.222</v>
      </c>
      <c r="C194" s="90">
        <v>-76.794403000000003</v>
      </c>
      <c r="D194" s="90">
        <v>-67.195366000000007</v>
      </c>
      <c r="F194" s="6" t="s">
        <v>21</v>
      </c>
      <c r="J194" s="90">
        <v>11497472222.222</v>
      </c>
      <c r="K194" s="90">
        <v>-70.80368</v>
      </c>
      <c r="L194" s="90">
        <v>-60.686424000000002</v>
      </c>
      <c r="N194" s="6" t="s">
        <v>21</v>
      </c>
    </row>
    <row r="195" spans="2:16" x14ac:dyDescent="0.25">
      <c r="B195" s="90">
        <v>12000000000</v>
      </c>
      <c r="C195" s="90">
        <v>-72.610709999999997</v>
      </c>
      <c r="D195" s="90">
        <v>-61.876041000000001</v>
      </c>
      <c r="J195" s="90">
        <v>12000000000</v>
      </c>
      <c r="K195" s="90">
        <v>-70.080749999999995</v>
      </c>
      <c r="L195" s="90">
        <v>-60.018825999999997</v>
      </c>
    </row>
    <row r="196" spans="2:16" x14ac:dyDescent="0.25">
      <c r="B196" s="90" t="s">
        <v>21</v>
      </c>
      <c r="C196" s="90"/>
      <c r="D196" s="90"/>
      <c r="J196" s="90" t="s">
        <v>21</v>
      </c>
      <c r="K196" s="90"/>
      <c r="L196" s="90"/>
    </row>
    <row r="197" spans="2:16" x14ac:dyDescent="0.25">
      <c r="B197" s="90"/>
      <c r="C197" s="90"/>
      <c r="D197" s="90"/>
      <c r="F197" s="6" t="s">
        <v>41</v>
      </c>
      <c r="J197" s="90"/>
      <c r="K197" s="90"/>
      <c r="L197" s="90"/>
      <c r="N197" s="6" t="s">
        <v>41</v>
      </c>
    </row>
    <row r="198" spans="2:16" ht="15.75" x14ac:dyDescent="0.25">
      <c r="B198" s="90"/>
      <c r="C198" s="90"/>
      <c r="D198" s="90"/>
      <c r="F198" s="6" t="s">
        <v>19</v>
      </c>
      <c r="G198" s="6" t="str">
        <f t="shared" ref="G198:G217" si="32">D224</f>
        <v>2Rx5L dBc Log Mag(dB)</v>
      </c>
      <c r="H198" s="35">
        <v>2</v>
      </c>
      <c r="J198" s="90"/>
      <c r="K198" s="90"/>
      <c r="L198" s="90"/>
      <c r="N198" s="6" t="s">
        <v>19</v>
      </c>
      <c r="O198" s="6" t="str">
        <f t="shared" ref="O198:O217" si="33">L224</f>
        <v>2Rx5L dBc Log Mag(dB)</v>
      </c>
      <c r="P198" s="35">
        <v>2</v>
      </c>
    </row>
    <row r="199" spans="2:16" ht="15.75" x14ac:dyDescent="0.25">
      <c r="B199" s="90" t="s">
        <v>39</v>
      </c>
      <c r="C199" s="90"/>
      <c r="D199" s="90"/>
      <c r="F199" s="6">
        <f t="shared" ref="F199:F217" si="34">B225/1000000000</f>
        <v>4.9545000000000003</v>
      </c>
      <c r="G199" s="6">
        <f t="shared" si="32"/>
        <v>-52.389290000000003</v>
      </c>
      <c r="H199" s="36">
        <f>ABS(AVERAGE(G199:G217)-(H198-1)*5)</f>
        <v>70.206083947368413</v>
      </c>
      <c r="J199" s="90" t="s">
        <v>39</v>
      </c>
      <c r="K199" s="90"/>
      <c r="L199" s="90"/>
      <c r="N199" s="6">
        <f t="shared" ref="N199:N217" si="35">J225/1000000000</f>
        <v>4.9545000000000003</v>
      </c>
      <c r="O199" s="6">
        <f t="shared" si="33"/>
        <v>-45.201256000000001</v>
      </c>
      <c r="P199" s="36">
        <f>ABS(AVERAGE(O199:O217)-(P198-1)*5)</f>
        <v>67.127426999999983</v>
      </c>
    </row>
    <row r="200" spans="2:16" x14ac:dyDescent="0.25">
      <c r="B200" s="90" t="s">
        <v>19</v>
      </c>
      <c r="C200" s="90" t="s">
        <v>129</v>
      </c>
      <c r="D200" s="90" t="s">
        <v>40</v>
      </c>
      <c r="F200" s="6">
        <f t="shared" si="34"/>
        <v>5.4548055555556001</v>
      </c>
      <c r="G200" s="6">
        <f t="shared" si="32"/>
        <v>-62.177081999999999</v>
      </c>
      <c r="J200" s="90" t="s">
        <v>19</v>
      </c>
      <c r="K200" s="90" t="s">
        <v>129</v>
      </c>
      <c r="L200" s="90" t="s">
        <v>40</v>
      </c>
      <c r="N200" s="6">
        <f t="shared" si="35"/>
        <v>5.4548055555556001</v>
      </c>
      <c r="O200" s="6">
        <f t="shared" si="33"/>
        <v>-49.468887000000002</v>
      </c>
    </row>
    <row r="201" spans="2:16" x14ac:dyDescent="0.25">
      <c r="B201" s="90">
        <v>3954500000</v>
      </c>
      <c r="C201" s="90">
        <v>-62.863888000000003</v>
      </c>
      <c r="D201" s="90">
        <v>-55.487965000000003</v>
      </c>
      <c r="F201" s="6">
        <f t="shared" si="34"/>
        <v>5.9551111111111004</v>
      </c>
      <c r="G201" s="6">
        <f t="shared" si="32"/>
        <v>-81.094414</v>
      </c>
      <c r="J201" s="90">
        <v>3954500000</v>
      </c>
      <c r="K201" s="90">
        <v>-64.016754000000006</v>
      </c>
      <c r="L201" s="90">
        <v>-53.198402000000002</v>
      </c>
      <c r="N201" s="6">
        <f t="shared" si="35"/>
        <v>5.9551111111111004</v>
      </c>
      <c r="O201" s="6">
        <f t="shared" si="33"/>
        <v>-50.993026999999998</v>
      </c>
    </row>
    <row r="202" spans="2:16" x14ac:dyDescent="0.25">
      <c r="B202" s="90">
        <v>4401472222.2222004</v>
      </c>
      <c r="C202" s="90">
        <v>-62.887977999999997</v>
      </c>
      <c r="D202" s="90">
        <v>-55.040264000000001</v>
      </c>
      <c r="F202" s="6">
        <f t="shared" si="34"/>
        <v>6.4554166666667001</v>
      </c>
      <c r="G202" s="6">
        <f t="shared" si="32"/>
        <v>-64.600502000000006</v>
      </c>
      <c r="J202" s="90">
        <v>4401472222.2222004</v>
      </c>
      <c r="K202" s="90">
        <v>-64.379807</v>
      </c>
      <c r="L202" s="90">
        <v>-56.886935999999999</v>
      </c>
      <c r="N202" s="6">
        <f t="shared" si="35"/>
        <v>6.4554166666667001</v>
      </c>
      <c r="O202" s="6">
        <f t="shared" si="33"/>
        <v>-58.457892999999999</v>
      </c>
    </row>
    <row r="203" spans="2:16" x14ac:dyDescent="0.25">
      <c r="B203" s="90">
        <v>4848444444.4443998</v>
      </c>
      <c r="C203" s="90">
        <v>-60.563350999999997</v>
      </c>
      <c r="D203" s="90">
        <v>-52.536212999999996</v>
      </c>
      <c r="F203" s="6">
        <f t="shared" si="34"/>
        <v>6.9557222222222004</v>
      </c>
      <c r="G203" s="6">
        <f t="shared" si="32"/>
        <v>-59.464649000000001</v>
      </c>
      <c r="J203" s="90">
        <v>4848444444.4443998</v>
      </c>
      <c r="K203" s="90">
        <v>-64.774963</v>
      </c>
      <c r="L203" s="90">
        <v>-57.089492999999997</v>
      </c>
      <c r="N203" s="6">
        <f t="shared" si="35"/>
        <v>6.9557222222222004</v>
      </c>
      <c r="O203" s="6">
        <f t="shared" si="33"/>
        <v>-59.802666000000002</v>
      </c>
    </row>
    <row r="204" spans="2:16" x14ac:dyDescent="0.25">
      <c r="B204" s="90">
        <v>5295416666.6667004</v>
      </c>
      <c r="C204" s="90">
        <v>-60.020954000000003</v>
      </c>
      <c r="D204" s="90">
        <v>-52.115634999999997</v>
      </c>
      <c r="F204" s="6">
        <f t="shared" si="34"/>
        <v>7.4560277777777992</v>
      </c>
      <c r="G204" s="6">
        <f t="shared" si="32"/>
        <v>-56.925083000000001</v>
      </c>
      <c r="J204" s="90">
        <v>5295416666.6667004</v>
      </c>
      <c r="K204" s="90">
        <v>-62.761963000000002</v>
      </c>
      <c r="L204" s="90">
        <v>-54.692233999999999</v>
      </c>
      <c r="N204" s="6">
        <f t="shared" si="35"/>
        <v>7.4560277777777992</v>
      </c>
      <c r="O204" s="6">
        <f t="shared" si="33"/>
        <v>-70.923409000000007</v>
      </c>
    </row>
    <row r="205" spans="2:16" x14ac:dyDescent="0.25">
      <c r="B205" s="90">
        <v>5742388888.8888998</v>
      </c>
      <c r="C205" s="90">
        <v>-60.571601999999999</v>
      </c>
      <c r="D205" s="90">
        <v>-52.976233999999998</v>
      </c>
      <c r="F205" s="6">
        <f t="shared" si="34"/>
        <v>7.9563333333332995</v>
      </c>
      <c r="G205" s="6">
        <f t="shared" si="32"/>
        <v>-60.564621000000002</v>
      </c>
      <c r="J205" s="90">
        <v>5742388888.8888998</v>
      </c>
      <c r="K205" s="90">
        <v>-62.000183</v>
      </c>
      <c r="L205" s="90">
        <v>-53.559429000000002</v>
      </c>
      <c r="N205" s="6">
        <f t="shared" si="35"/>
        <v>7.9563333333332995</v>
      </c>
      <c r="O205" s="6">
        <f t="shared" si="33"/>
        <v>-76.346915999999993</v>
      </c>
    </row>
    <row r="206" spans="2:16" x14ac:dyDescent="0.25">
      <c r="B206" s="90">
        <v>6189361111.1111002</v>
      </c>
      <c r="C206" s="90">
        <v>-61.034396999999998</v>
      </c>
      <c r="D206" s="90">
        <v>-53.501682000000002</v>
      </c>
      <c r="F206" s="6">
        <f t="shared" si="34"/>
        <v>8.4566388888889001</v>
      </c>
      <c r="G206" s="6">
        <f t="shared" si="32"/>
        <v>-60.768303000000003</v>
      </c>
      <c r="J206" s="90">
        <v>6189361111.1111002</v>
      </c>
      <c r="K206" s="90">
        <v>-63.998978000000001</v>
      </c>
      <c r="L206" s="90">
        <v>-55.254379</v>
      </c>
      <c r="N206" s="6">
        <f t="shared" si="35"/>
        <v>8.4566388888889001</v>
      </c>
      <c r="O206" s="6">
        <f t="shared" si="33"/>
        <v>-67.124374000000003</v>
      </c>
    </row>
    <row r="207" spans="2:16" x14ac:dyDescent="0.25">
      <c r="B207" s="90">
        <v>6636333333.3332996</v>
      </c>
      <c r="C207" s="90">
        <v>-65.264556999999996</v>
      </c>
      <c r="D207" s="90">
        <v>-57.539268</v>
      </c>
      <c r="F207" s="6">
        <f t="shared" si="34"/>
        <v>8.9569444444444013</v>
      </c>
      <c r="G207" s="6">
        <f t="shared" si="32"/>
        <v>-64.695625000000007</v>
      </c>
      <c r="J207" s="90">
        <v>6636333333.3332996</v>
      </c>
      <c r="K207" s="90">
        <v>-67.922646</v>
      </c>
      <c r="L207" s="90">
        <v>-58.755218999999997</v>
      </c>
      <c r="N207" s="6">
        <f t="shared" si="35"/>
        <v>8.9569444444444013</v>
      </c>
      <c r="O207" s="6">
        <f t="shared" si="33"/>
        <v>-63.710456999999998</v>
      </c>
    </row>
    <row r="208" spans="2:16" x14ac:dyDescent="0.25">
      <c r="B208" s="90">
        <v>7083305555.5556002</v>
      </c>
      <c r="C208" s="90">
        <v>-69.612319999999997</v>
      </c>
      <c r="D208" s="90">
        <v>-61.368316999999998</v>
      </c>
      <c r="F208" s="6">
        <f t="shared" si="34"/>
        <v>9.4572500000000002</v>
      </c>
      <c r="G208" s="6">
        <f t="shared" si="32"/>
        <v>-66.963927999999996</v>
      </c>
      <c r="J208" s="90">
        <v>7083305555.5556002</v>
      </c>
      <c r="K208" s="90">
        <v>-73.263092</v>
      </c>
      <c r="L208" s="90">
        <v>-63.773437999999999</v>
      </c>
      <c r="N208" s="6">
        <f t="shared" si="35"/>
        <v>9.4572500000000002</v>
      </c>
      <c r="O208" s="6">
        <f t="shared" si="33"/>
        <v>-73.251891999999998</v>
      </c>
    </row>
    <row r="209" spans="2:16" x14ac:dyDescent="0.25">
      <c r="B209" s="90">
        <v>7530277777.7777996</v>
      </c>
      <c r="C209" s="90">
        <v>-74.956879000000001</v>
      </c>
      <c r="D209" s="90">
        <v>-66.401886000000005</v>
      </c>
      <c r="F209" s="6">
        <f t="shared" si="34"/>
        <v>9.957555555555599</v>
      </c>
      <c r="G209" s="6">
        <f t="shared" si="32"/>
        <v>-59.131905000000003</v>
      </c>
      <c r="J209" s="90">
        <v>7530277777.7777996</v>
      </c>
      <c r="K209" s="90">
        <v>-84.646332000000001</v>
      </c>
      <c r="L209" s="90">
        <v>-74.972213999999994</v>
      </c>
      <c r="N209" s="6">
        <f t="shared" si="35"/>
        <v>9.957555555555599</v>
      </c>
      <c r="O209" s="6">
        <f t="shared" si="33"/>
        <v>-72.372992999999994</v>
      </c>
    </row>
    <row r="210" spans="2:16" x14ac:dyDescent="0.25">
      <c r="B210" s="90">
        <v>7977250000</v>
      </c>
      <c r="C210" s="90">
        <v>-79.781288000000004</v>
      </c>
      <c r="D210" s="90">
        <v>-71.156593000000001</v>
      </c>
      <c r="F210" s="6">
        <f t="shared" si="34"/>
        <v>10.457861111111001</v>
      </c>
      <c r="G210" s="6">
        <f t="shared" si="32"/>
        <v>-62.304538999999998</v>
      </c>
      <c r="J210" s="90">
        <v>7977250000</v>
      </c>
      <c r="K210" s="90">
        <v>-92.142837999999998</v>
      </c>
      <c r="L210" s="90">
        <v>-82.190894999999998</v>
      </c>
      <c r="N210" s="6">
        <f t="shared" si="35"/>
        <v>10.457861111111001</v>
      </c>
      <c r="O210" s="6">
        <f t="shared" si="33"/>
        <v>-65.281379999999999</v>
      </c>
    </row>
    <row r="211" spans="2:16" x14ac:dyDescent="0.25">
      <c r="B211" s="90">
        <v>8424222222.2222004</v>
      </c>
      <c r="C211" s="90">
        <v>-85.608436999999995</v>
      </c>
      <c r="D211" s="90">
        <v>-76.961380000000005</v>
      </c>
      <c r="F211" s="6">
        <f t="shared" si="34"/>
        <v>10.958166666666999</v>
      </c>
      <c r="G211" s="6">
        <f t="shared" si="32"/>
        <v>-62.511195999999998</v>
      </c>
      <c r="J211" s="90">
        <v>8424222222.2222004</v>
      </c>
      <c r="K211" s="90">
        <v>-89.611191000000005</v>
      </c>
      <c r="L211" s="90">
        <v>-79.531509</v>
      </c>
      <c r="N211" s="6">
        <f t="shared" si="35"/>
        <v>10.958166666666999</v>
      </c>
      <c r="O211" s="6">
        <f t="shared" si="33"/>
        <v>-52.883118000000003</v>
      </c>
    </row>
    <row r="212" spans="2:16" x14ac:dyDescent="0.25">
      <c r="B212" s="90">
        <v>8871194444.4444008</v>
      </c>
      <c r="C212" s="90">
        <v>-85.743729000000002</v>
      </c>
      <c r="D212" s="90">
        <v>-77.257103000000001</v>
      </c>
      <c r="F212" s="6">
        <f t="shared" si="34"/>
        <v>11.458472222221999</v>
      </c>
      <c r="G212" s="6">
        <f t="shared" si="32"/>
        <v>-61.348948999999998</v>
      </c>
      <c r="J212" s="90">
        <v>8871194444.4444008</v>
      </c>
      <c r="K212" s="90">
        <v>-92.907332999999994</v>
      </c>
      <c r="L212" s="90">
        <v>-82.788466999999997</v>
      </c>
      <c r="N212" s="6">
        <f t="shared" si="35"/>
        <v>11.458472222221999</v>
      </c>
      <c r="O212" s="6">
        <f t="shared" si="33"/>
        <v>-61.013088000000003</v>
      </c>
    </row>
    <row r="213" spans="2:16" x14ac:dyDescent="0.25">
      <c r="B213" s="90">
        <v>9318166666.6667004</v>
      </c>
      <c r="C213" s="90">
        <v>-86.556038000000001</v>
      </c>
      <c r="D213" s="90">
        <v>-77.568770999999998</v>
      </c>
      <c r="F213" s="6">
        <f t="shared" si="34"/>
        <v>11.958777777778</v>
      </c>
      <c r="G213" s="6">
        <f t="shared" si="32"/>
        <v>-66.425124999999994</v>
      </c>
      <c r="J213" s="90">
        <v>9318166666.6667004</v>
      </c>
      <c r="K213" s="90">
        <v>-90.412636000000006</v>
      </c>
      <c r="L213" s="90">
        <v>-79.594741999999997</v>
      </c>
      <c r="N213" s="6">
        <f t="shared" si="35"/>
        <v>11.958777777778</v>
      </c>
      <c r="O213" s="6">
        <f t="shared" si="33"/>
        <v>-51.335963999999997</v>
      </c>
    </row>
    <row r="214" spans="2:16" x14ac:dyDescent="0.25">
      <c r="B214" s="90">
        <v>9765138888.8889008</v>
      </c>
      <c r="C214" s="90">
        <v>-88.509467999999998</v>
      </c>
      <c r="D214" s="90">
        <v>-79.544182000000006</v>
      </c>
      <c r="F214" s="6">
        <f t="shared" si="34"/>
        <v>12.459083333333</v>
      </c>
      <c r="G214" s="6">
        <f t="shared" si="32"/>
        <v>-70.134726999999998</v>
      </c>
      <c r="J214" s="90">
        <v>9765138888.8889008</v>
      </c>
      <c r="K214" s="90">
        <v>-88.095673000000005</v>
      </c>
      <c r="L214" s="90">
        <v>-77.304077000000007</v>
      </c>
      <c r="N214" s="6">
        <f t="shared" si="35"/>
        <v>12.459083333333</v>
      </c>
      <c r="O214" s="6">
        <f t="shared" si="33"/>
        <v>-65.729873999999995</v>
      </c>
    </row>
    <row r="215" spans="2:16" x14ac:dyDescent="0.25">
      <c r="B215" s="90">
        <v>10212111111.111</v>
      </c>
      <c r="C215" s="90">
        <v>-105.61967</v>
      </c>
      <c r="D215" s="90">
        <v>-96.748665000000003</v>
      </c>
      <c r="F215" s="6">
        <f t="shared" si="34"/>
        <v>12.959388888889</v>
      </c>
      <c r="G215" s="6">
        <f t="shared" si="32"/>
        <v>-76.245925999999997</v>
      </c>
      <c r="J215" s="90">
        <v>10212111111.111</v>
      </c>
      <c r="K215" s="90">
        <v>-93.942802</v>
      </c>
      <c r="L215" s="90">
        <v>-83.158576999999994</v>
      </c>
      <c r="N215" s="6">
        <f t="shared" si="35"/>
        <v>12.959388888889</v>
      </c>
      <c r="O215" s="6">
        <f t="shared" si="33"/>
        <v>-72.821456999999995</v>
      </c>
    </row>
    <row r="216" spans="2:16" x14ac:dyDescent="0.25">
      <c r="B216" s="90">
        <v>10659083333.333</v>
      </c>
      <c r="C216" s="90">
        <v>-76.640975999999995</v>
      </c>
      <c r="D216" s="90">
        <v>-67.639099000000002</v>
      </c>
      <c r="F216" s="6">
        <f t="shared" si="34"/>
        <v>13.459694444444001</v>
      </c>
      <c r="G216" s="6">
        <f t="shared" si="32"/>
        <v>-74.550460999999999</v>
      </c>
      <c r="J216" s="90">
        <v>10659083333.333</v>
      </c>
      <c r="K216" s="90">
        <v>-80.731162999999995</v>
      </c>
      <c r="L216" s="90">
        <v>-70.394690999999995</v>
      </c>
      <c r="N216" s="6">
        <f t="shared" si="35"/>
        <v>13.459694444444001</v>
      </c>
      <c r="O216" s="6">
        <f t="shared" si="33"/>
        <v>-67.552047999999999</v>
      </c>
    </row>
    <row r="217" spans="2:16" x14ac:dyDescent="0.25">
      <c r="B217" s="90">
        <v>11106055555.556</v>
      </c>
      <c r="C217" s="90">
        <v>-93.912682000000004</v>
      </c>
      <c r="D217" s="90">
        <v>-84.637573000000003</v>
      </c>
      <c r="F217" s="6">
        <f t="shared" si="34"/>
        <v>13.96</v>
      </c>
      <c r="G217" s="6">
        <f t="shared" si="32"/>
        <v>-76.61927</v>
      </c>
      <c r="J217" s="90">
        <v>11106055555.556</v>
      </c>
      <c r="K217" s="90">
        <v>-82.977813999999995</v>
      </c>
      <c r="L217" s="90">
        <v>-72.743835000000004</v>
      </c>
      <c r="N217" s="6">
        <f t="shared" si="35"/>
        <v>13.96</v>
      </c>
      <c r="O217" s="6">
        <f t="shared" si="33"/>
        <v>-56.150413999999998</v>
      </c>
    </row>
    <row r="218" spans="2:16" x14ac:dyDescent="0.25">
      <c r="B218" s="90">
        <v>11553027777.778</v>
      </c>
      <c r="C218" s="90">
        <v>-91.596046000000001</v>
      </c>
      <c r="D218" s="90">
        <v>-81.997017</v>
      </c>
      <c r="F218" s="6" t="s">
        <v>21</v>
      </c>
      <c r="J218" s="90">
        <v>11553027777.778</v>
      </c>
      <c r="K218" s="90">
        <v>-82.946670999999995</v>
      </c>
      <c r="L218" s="90">
        <v>-72.829414</v>
      </c>
      <c r="N218" s="6" t="s">
        <v>21</v>
      </c>
    </row>
    <row r="219" spans="2:16" x14ac:dyDescent="0.25">
      <c r="B219" s="90">
        <v>12000000000</v>
      </c>
      <c r="C219" s="90">
        <v>-79.545921000000007</v>
      </c>
      <c r="D219" s="90">
        <v>-68.811256</v>
      </c>
      <c r="J219" s="90">
        <v>12000000000</v>
      </c>
      <c r="K219" s="90">
        <v>-96.193138000000005</v>
      </c>
      <c r="L219" s="90">
        <v>-86.131218000000004</v>
      </c>
    </row>
    <row r="220" spans="2:16" x14ac:dyDescent="0.25">
      <c r="B220" s="90" t="s">
        <v>21</v>
      </c>
      <c r="C220" s="90"/>
      <c r="D220" s="90"/>
      <c r="J220" s="90" t="s">
        <v>21</v>
      </c>
      <c r="K220" s="90"/>
      <c r="L220" s="90"/>
    </row>
    <row r="221" spans="2:16" x14ac:dyDescent="0.25">
      <c r="B221" s="90"/>
      <c r="C221" s="90"/>
      <c r="D221" s="90"/>
      <c r="F221" s="6" t="s">
        <v>43</v>
      </c>
      <c r="J221" s="90"/>
      <c r="K221" s="90"/>
      <c r="L221" s="90"/>
      <c r="N221" s="6" t="s">
        <v>43</v>
      </c>
    </row>
    <row r="222" spans="2:16" ht="15.75" x14ac:dyDescent="0.25">
      <c r="B222" s="90"/>
      <c r="C222" s="90"/>
      <c r="D222" s="90"/>
      <c r="F222" s="6" t="s">
        <v>19</v>
      </c>
      <c r="G222" s="6" t="str">
        <f t="shared" ref="G222:G241" si="36">D248</f>
        <v>3Rx1L dBc Log Mag(dB)</v>
      </c>
      <c r="H222" s="35">
        <v>3</v>
      </c>
      <c r="J222" s="90"/>
      <c r="K222" s="90"/>
      <c r="L222" s="90"/>
      <c r="N222" s="6" t="s">
        <v>19</v>
      </c>
      <c r="O222" s="6" t="str">
        <f t="shared" ref="O222:O241" si="37">L248</f>
        <v>3Rx1L dBc Log Mag(dB)</v>
      </c>
      <c r="P222" s="35">
        <v>3</v>
      </c>
    </row>
    <row r="223" spans="2:16" ht="15.75" x14ac:dyDescent="0.25">
      <c r="B223" s="90" t="s">
        <v>41</v>
      </c>
      <c r="C223" s="90"/>
      <c r="D223" s="90"/>
      <c r="F223" s="6">
        <f t="shared" ref="F223:F241" si="38">B249/1000000000</f>
        <v>2</v>
      </c>
      <c r="G223" s="6">
        <f t="shared" si="36"/>
        <v>-28.043818000000002</v>
      </c>
      <c r="H223" s="36">
        <f>ABS(AVERAGE(G223:G241)-(H222-1)*15)</f>
        <v>61.138413157894739</v>
      </c>
      <c r="J223" s="90" t="s">
        <v>41</v>
      </c>
      <c r="K223" s="90"/>
      <c r="L223" s="90"/>
      <c r="N223" s="6">
        <f t="shared" ref="N223:N241" si="39">J249/1000000000</f>
        <v>2</v>
      </c>
      <c r="O223" s="6">
        <f t="shared" si="37"/>
        <v>-33.773021999999997</v>
      </c>
      <c r="P223" s="36">
        <f>ABS(AVERAGE(O223:O241)-(P222-1)*15)</f>
        <v>62.65010242105263</v>
      </c>
    </row>
    <row r="224" spans="2:16" x14ac:dyDescent="0.25">
      <c r="B224" s="90" t="s">
        <v>19</v>
      </c>
      <c r="C224" s="90" t="s">
        <v>130</v>
      </c>
      <c r="D224" s="90" t="s">
        <v>42</v>
      </c>
      <c r="F224" s="6">
        <f t="shared" si="38"/>
        <v>2.1094259259258998</v>
      </c>
      <c r="G224" s="6">
        <f t="shared" si="36"/>
        <v>-27.941821999999998</v>
      </c>
      <c r="J224" s="90" t="s">
        <v>19</v>
      </c>
      <c r="K224" s="90" t="s">
        <v>130</v>
      </c>
      <c r="L224" s="90" t="s">
        <v>42</v>
      </c>
      <c r="N224" s="6">
        <f t="shared" si="39"/>
        <v>2.1094259259258998</v>
      </c>
      <c r="O224" s="6">
        <f t="shared" si="37"/>
        <v>-38.126975999999999</v>
      </c>
    </row>
    <row r="225" spans="2:15" x14ac:dyDescent="0.25">
      <c r="B225" s="90">
        <v>4954500000</v>
      </c>
      <c r="C225" s="90">
        <v>-59.765213000000003</v>
      </c>
      <c r="D225" s="90">
        <v>-52.389290000000003</v>
      </c>
      <c r="F225" s="6">
        <f t="shared" si="38"/>
        <v>2.2188518518519</v>
      </c>
      <c r="G225" s="6">
        <f t="shared" si="36"/>
        <v>-28.517036000000001</v>
      </c>
      <c r="J225" s="90">
        <v>4954500000</v>
      </c>
      <c r="K225" s="90">
        <v>-56.019607999999998</v>
      </c>
      <c r="L225" s="90">
        <v>-45.201256000000001</v>
      </c>
      <c r="N225" s="6">
        <f t="shared" si="39"/>
        <v>2.2188518518519</v>
      </c>
      <c r="O225" s="6">
        <f t="shared" si="37"/>
        <v>-39.151122999999998</v>
      </c>
    </row>
    <row r="226" spans="2:15" x14ac:dyDescent="0.25">
      <c r="B226" s="90">
        <v>5454805555.5556002</v>
      </c>
      <c r="C226" s="90">
        <v>-70.024795999999995</v>
      </c>
      <c r="D226" s="90">
        <v>-62.177081999999999</v>
      </c>
      <c r="F226" s="6">
        <f t="shared" si="38"/>
        <v>2.3282777777777999</v>
      </c>
      <c r="G226" s="6">
        <f t="shared" si="36"/>
        <v>-26.463289</v>
      </c>
      <c r="J226" s="90">
        <v>5454805555.5556002</v>
      </c>
      <c r="K226" s="90">
        <v>-56.961761000000003</v>
      </c>
      <c r="L226" s="90">
        <v>-49.468887000000002</v>
      </c>
      <c r="N226" s="6">
        <f t="shared" si="39"/>
        <v>2.3282777777777999</v>
      </c>
      <c r="O226" s="6">
        <f t="shared" si="37"/>
        <v>-37.533969999999997</v>
      </c>
    </row>
    <row r="227" spans="2:15" x14ac:dyDescent="0.25">
      <c r="B227" s="90">
        <v>5955111111.1111002</v>
      </c>
      <c r="C227" s="90">
        <v>-89.121551999999994</v>
      </c>
      <c r="D227" s="90">
        <v>-81.094414</v>
      </c>
      <c r="F227" s="6">
        <f t="shared" si="38"/>
        <v>2.4377037037037002</v>
      </c>
      <c r="G227" s="6">
        <f t="shared" si="36"/>
        <v>-28.182068000000001</v>
      </c>
      <c r="J227" s="90">
        <v>5955111111.1111002</v>
      </c>
      <c r="K227" s="90">
        <v>-58.678500999999997</v>
      </c>
      <c r="L227" s="90">
        <v>-50.993026999999998</v>
      </c>
      <c r="N227" s="6">
        <f t="shared" si="39"/>
        <v>2.4377037037037002</v>
      </c>
      <c r="O227" s="6">
        <f t="shared" si="37"/>
        <v>-37.681666999999997</v>
      </c>
    </row>
    <row r="228" spans="2:15" x14ac:dyDescent="0.25">
      <c r="B228" s="90">
        <v>6455416666.6667004</v>
      </c>
      <c r="C228" s="90">
        <v>-72.505820999999997</v>
      </c>
      <c r="D228" s="90">
        <v>-64.600502000000006</v>
      </c>
      <c r="F228" s="6">
        <f t="shared" si="38"/>
        <v>2.5471296296296</v>
      </c>
      <c r="G228" s="6">
        <f t="shared" si="36"/>
        <v>-28.833904</v>
      </c>
      <c r="J228" s="90">
        <v>6455416666.6667004</v>
      </c>
      <c r="K228" s="90">
        <v>-66.527625999999998</v>
      </c>
      <c r="L228" s="90">
        <v>-58.457892999999999</v>
      </c>
      <c r="N228" s="6">
        <f t="shared" si="39"/>
        <v>2.5471296296296</v>
      </c>
      <c r="O228" s="6">
        <f t="shared" si="37"/>
        <v>-36.762912999999998</v>
      </c>
    </row>
    <row r="229" spans="2:15" x14ac:dyDescent="0.25">
      <c r="B229" s="90">
        <v>6955722222.2222004</v>
      </c>
      <c r="C229" s="90">
        <v>-67.060012999999998</v>
      </c>
      <c r="D229" s="90">
        <v>-59.464649000000001</v>
      </c>
      <c r="F229" s="6">
        <f t="shared" si="38"/>
        <v>2.6565555555556002</v>
      </c>
      <c r="G229" s="6">
        <f t="shared" si="36"/>
        <v>-31.599428</v>
      </c>
      <c r="J229" s="90">
        <v>6955722222.2222004</v>
      </c>
      <c r="K229" s="90">
        <v>-68.243415999999996</v>
      </c>
      <c r="L229" s="90">
        <v>-59.802666000000002</v>
      </c>
      <c r="N229" s="6">
        <f t="shared" si="39"/>
        <v>2.6565555555556002</v>
      </c>
      <c r="O229" s="6">
        <f t="shared" si="37"/>
        <v>-37.662193000000002</v>
      </c>
    </row>
    <row r="230" spans="2:15" x14ac:dyDescent="0.25">
      <c r="B230" s="90">
        <v>7456027777.7777996</v>
      </c>
      <c r="C230" s="90">
        <v>-64.457794000000007</v>
      </c>
      <c r="D230" s="90">
        <v>-56.925083000000001</v>
      </c>
      <c r="F230" s="6">
        <f t="shared" si="38"/>
        <v>2.7659814814815</v>
      </c>
      <c r="G230" s="6">
        <f t="shared" si="36"/>
        <v>-31.229126000000001</v>
      </c>
      <c r="J230" s="90">
        <v>7456027777.7777996</v>
      </c>
      <c r="K230" s="90">
        <v>-79.668007000000003</v>
      </c>
      <c r="L230" s="90">
        <v>-70.923409000000007</v>
      </c>
      <c r="N230" s="6">
        <f t="shared" si="39"/>
        <v>2.7659814814815</v>
      </c>
      <c r="O230" s="6">
        <f t="shared" si="37"/>
        <v>-31.773478999999998</v>
      </c>
    </row>
    <row r="231" spans="2:15" x14ac:dyDescent="0.25">
      <c r="B231" s="90">
        <v>7956333333.3332996</v>
      </c>
      <c r="C231" s="90">
        <v>-68.289908999999994</v>
      </c>
      <c r="D231" s="90">
        <v>-60.564621000000002</v>
      </c>
      <c r="F231" s="6">
        <f t="shared" si="38"/>
        <v>2.8754074074074003</v>
      </c>
      <c r="G231" s="6">
        <f t="shared" si="36"/>
        <v>-34.958263000000002</v>
      </c>
      <c r="J231" s="90">
        <v>7956333333.3332996</v>
      </c>
      <c r="K231" s="90">
        <v>-85.514342999999997</v>
      </c>
      <c r="L231" s="90">
        <v>-76.346915999999993</v>
      </c>
      <c r="N231" s="6">
        <f t="shared" si="39"/>
        <v>2.8754074074074003</v>
      </c>
      <c r="O231" s="6">
        <f t="shared" si="37"/>
        <v>-29.760529999999999</v>
      </c>
    </row>
    <row r="232" spans="2:15" x14ac:dyDescent="0.25">
      <c r="B232" s="90">
        <v>8456638888.8888998</v>
      </c>
      <c r="C232" s="90">
        <v>-69.012314000000003</v>
      </c>
      <c r="D232" s="90">
        <v>-60.768303000000003</v>
      </c>
      <c r="F232" s="6">
        <f t="shared" si="38"/>
        <v>2.9848333333333001</v>
      </c>
      <c r="G232" s="6">
        <f t="shared" si="36"/>
        <v>-32.542983999999997</v>
      </c>
      <c r="J232" s="90">
        <v>8456638888.8888998</v>
      </c>
      <c r="K232" s="90">
        <v>-76.614029000000002</v>
      </c>
      <c r="L232" s="90">
        <v>-67.124374000000003</v>
      </c>
      <c r="N232" s="6">
        <f t="shared" si="39"/>
        <v>2.9848333333333001</v>
      </c>
      <c r="O232" s="6">
        <f t="shared" si="37"/>
        <v>-27.596478999999999</v>
      </c>
    </row>
    <row r="233" spans="2:15" x14ac:dyDescent="0.25">
      <c r="B233" s="90">
        <v>8956944444.4444008</v>
      </c>
      <c r="C233" s="90">
        <v>-73.250625999999997</v>
      </c>
      <c r="D233" s="90">
        <v>-64.695625000000007</v>
      </c>
      <c r="F233" s="6">
        <f t="shared" si="38"/>
        <v>3.0942592592593003</v>
      </c>
      <c r="G233" s="6">
        <f t="shared" si="36"/>
        <v>-32.474086999999997</v>
      </c>
      <c r="J233" s="90">
        <v>8956944444.4444008</v>
      </c>
      <c r="K233" s="90">
        <v>-73.384574999999998</v>
      </c>
      <c r="L233" s="90">
        <v>-63.710456999999998</v>
      </c>
      <c r="N233" s="6">
        <f t="shared" si="39"/>
        <v>3.0942592592593003</v>
      </c>
      <c r="O233" s="6">
        <f t="shared" si="37"/>
        <v>-27.522079000000002</v>
      </c>
    </row>
    <row r="234" spans="2:15" x14ac:dyDescent="0.25">
      <c r="B234" s="90">
        <v>9457250000</v>
      </c>
      <c r="C234" s="90">
        <v>-75.588622999999998</v>
      </c>
      <c r="D234" s="90">
        <v>-66.963927999999996</v>
      </c>
      <c r="F234" s="6">
        <f t="shared" si="38"/>
        <v>3.2036851851852002</v>
      </c>
      <c r="G234" s="6">
        <f t="shared" si="36"/>
        <v>-31.004373999999999</v>
      </c>
      <c r="J234" s="90">
        <v>9457250000</v>
      </c>
      <c r="K234" s="90">
        <v>-83.203827000000004</v>
      </c>
      <c r="L234" s="90">
        <v>-73.251891999999998</v>
      </c>
      <c r="N234" s="6">
        <f t="shared" si="39"/>
        <v>3.2036851851852002</v>
      </c>
      <c r="O234" s="6">
        <f t="shared" si="37"/>
        <v>-28.302644999999998</v>
      </c>
    </row>
    <row r="235" spans="2:15" x14ac:dyDescent="0.25">
      <c r="B235" s="90">
        <v>9957555555.5555992</v>
      </c>
      <c r="C235" s="90">
        <v>-67.778960999999995</v>
      </c>
      <c r="D235" s="90">
        <v>-59.131905000000003</v>
      </c>
      <c r="F235" s="6">
        <f t="shared" si="38"/>
        <v>3.3131111111111</v>
      </c>
      <c r="G235" s="6">
        <f t="shared" si="36"/>
        <v>-30.289218999999999</v>
      </c>
      <c r="J235" s="90">
        <v>9957555555.5555992</v>
      </c>
      <c r="K235" s="90">
        <v>-82.452667000000005</v>
      </c>
      <c r="L235" s="90">
        <v>-72.372992999999994</v>
      </c>
      <c r="N235" s="6">
        <f t="shared" si="39"/>
        <v>3.3131111111111</v>
      </c>
      <c r="O235" s="6">
        <f t="shared" si="37"/>
        <v>-28.726969</v>
      </c>
    </row>
    <row r="236" spans="2:15" x14ac:dyDescent="0.25">
      <c r="B236" s="90">
        <v>10457861111.111</v>
      </c>
      <c r="C236" s="90">
        <v>-70.791161000000002</v>
      </c>
      <c r="D236" s="90">
        <v>-62.304538999999998</v>
      </c>
      <c r="F236" s="6">
        <f t="shared" si="38"/>
        <v>3.4225370370370003</v>
      </c>
      <c r="G236" s="6">
        <f t="shared" si="36"/>
        <v>-34.150455000000001</v>
      </c>
      <c r="J236" s="90">
        <v>10457861111.111</v>
      </c>
      <c r="K236" s="90">
        <v>-75.400245999999996</v>
      </c>
      <c r="L236" s="90">
        <v>-65.281379999999999</v>
      </c>
      <c r="N236" s="6">
        <f t="shared" si="39"/>
        <v>3.4225370370370003</v>
      </c>
      <c r="O236" s="6">
        <f t="shared" si="37"/>
        <v>-32.781925000000001</v>
      </c>
    </row>
    <row r="237" spans="2:15" x14ac:dyDescent="0.25">
      <c r="B237" s="90">
        <v>10958166666.667</v>
      </c>
      <c r="C237" s="90">
        <v>-71.498465999999993</v>
      </c>
      <c r="D237" s="90">
        <v>-62.511195999999998</v>
      </c>
      <c r="F237" s="6">
        <f t="shared" si="38"/>
        <v>3.5319629629629996</v>
      </c>
      <c r="G237" s="6">
        <f t="shared" si="36"/>
        <v>-34.720359999999999</v>
      </c>
      <c r="J237" s="90">
        <v>10958166666.667</v>
      </c>
      <c r="K237" s="90">
        <v>-63.701011999999999</v>
      </c>
      <c r="L237" s="90">
        <v>-52.883118000000003</v>
      </c>
      <c r="N237" s="6">
        <f t="shared" si="39"/>
        <v>3.5319629629629996</v>
      </c>
      <c r="O237" s="6">
        <f t="shared" si="37"/>
        <v>-32.323177000000001</v>
      </c>
    </row>
    <row r="238" spans="2:15" x14ac:dyDescent="0.25">
      <c r="B238" s="90">
        <v>11458472222.222</v>
      </c>
      <c r="C238" s="90">
        <v>-70.314239999999998</v>
      </c>
      <c r="D238" s="90">
        <v>-61.348948999999998</v>
      </c>
      <c r="F238" s="6">
        <f t="shared" si="38"/>
        <v>3.6413888888888999</v>
      </c>
      <c r="G238" s="6">
        <f t="shared" si="36"/>
        <v>-33.986319999999999</v>
      </c>
      <c r="J238" s="90">
        <v>11458472222.222</v>
      </c>
      <c r="K238" s="90">
        <v>-71.804680000000005</v>
      </c>
      <c r="L238" s="90">
        <v>-61.013088000000003</v>
      </c>
      <c r="N238" s="6">
        <f t="shared" si="39"/>
        <v>3.6413888888888999</v>
      </c>
      <c r="O238" s="6">
        <f t="shared" si="37"/>
        <v>-31.379574000000002</v>
      </c>
    </row>
    <row r="239" spans="2:15" x14ac:dyDescent="0.25">
      <c r="B239" s="90">
        <v>11958777777.778</v>
      </c>
      <c r="C239" s="90">
        <v>-75.296143000000001</v>
      </c>
      <c r="D239" s="90">
        <v>-66.425124999999994</v>
      </c>
      <c r="F239" s="6">
        <f t="shared" si="38"/>
        <v>3.7508148148147997</v>
      </c>
      <c r="G239" s="6">
        <f t="shared" si="36"/>
        <v>-32.401527000000002</v>
      </c>
      <c r="J239" s="90">
        <v>11958777777.778</v>
      </c>
      <c r="K239" s="90">
        <v>-62.120185999999997</v>
      </c>
      <c r="L239" s="90">
        <v>-51.335963999999997</v>
      </c>
      <c r="N239" s="6">
        <f t="shared" si="39"/>
        <v>3.7508148148147997</v>
      </c>
      <c r="O239" s="6">
        <f t="shared" si="37"/>
        <v>-29.163786000000002</v>
      </c>
    </row>
    <row r="240" spans="2:15" x14ac:dyDescent="0.25">
      <c r="B240" s="90">
        <v>12459083333.333</v>
      </c>
      <c r="C240" s="90">
        <v>-79.136604000000005</v>
      </c>
      <c r="D240" s="90">
        <v>-70.134726999999998</v>
      </c>
      <c r="F240" s="6">
        <f t="shared" si="38"/>
        <v>3.8602407407406996</v>
      </c>
      <c r="G240" s="6">
        <f t="shared" si="36"/>
        <v>-32.622107999999997</v>
      </c>
      <c r="J240" s="90">
        <v>12459083333.333</v>
      </c>
      <c r="K240" s="90">
        <v>-76.066344999999998</v>
      </c>
      <c r="L240" s="90">
        <v>-65.729873999999995</v>
      </c>
      <c r="N240" s="6">
        <f t="shared" si="39"/>
        <v>3.8602407407406996</v>
      </c>
      <c r="O240" s="6">
        <f t="shared" si="37"/>
        <v>-29.715612</v>
      </c>
    </row>
    <row r="241" spans="2:16" x14ac:dyDescent="0.25">
      <c r="B241" s="90">
        <v>12959388888.889</v>
      </c>
      <c r="C241" s="90">
        <v>-85.521041999999994</v>
      </c>
      <c r="D241" s="90">
        <v>-76.245925999999997</v>
      </c>
      <c r="F241" s="6">
        <f t="shared" si="38"/>
        <v>3.9696666666666998</v>
      </c>
      <c r="G241" s="6">
        <f t="shared" si="36"/>
        <v>-31.669661999999999</v>
      </c>
      <c r="J241" s="90">
        <v>12959388888.889</v>
      </c>
      <c r="K241" s="90">
        <v>-83.055435000000003</v>
      </c>
      <c r="L241" s="90">
        <v>-72.821456999999995</v>
      </c>
      <c r="N241" s="6">
        <f t="shared" si="39"/>
        <v>3.9696666666666998</v>
      </c>
      <c r="O241" s="6">
        <f t="shared" si="37"/>
        <v>-30.613827000000001</v>
      </c>
    </row>
    <row r="242" spans="2:16" x14ac:dyDescent="0.25">
      <c r="B242" s="90">
        <v>13459694444.444</v>
      </c>
      <c r="C242" s="90">
        <v>-84.14949</v>
      </c>
      <c r="D242" s="90">
        <v>-74.550460999999999</v>
      </c>
      <c r="F242" s="6" t="s">
        <v>21</v>
      </c>
      <c r="J242" s="90">
        <v>13459694444.444</v>
      </c>
      <c r="K242" s="90">
        <v>-77.669303999999997</v>
      </c>
      <c r="L242" s="90">
        <v>-67.552047999999999</v>
      </c>
      <c r="N242" s="6" t="s">
        <v>21</v>
      </c>
    </row>
    <row r="243" spans="2:16" x14ac:dyDescent="0.25">
      <c r="B243" s="90">
        <v>13960000000</v>
      </c>
      <c r="C243" s="90">
        <v>-87.353935000000007</v>
      </c>
      <c r="D243" s="90">
        <v>-76.61927</v>
      </c>
      <c r="J243" s="90">
        <v>13960000000</v>
      </c>
      <c r="K243" s="90">
        <v>-66.212333999999998</v>
      </c>
      <c r="L243" s="90">
        <v>-56.150413999999998</v>
      </c>
    </row>
    <row r="244" spans="2:16" x14ac:dyDescent="0.25">
      <c r="B244" s="90" t="s">
        <v>21</v>
      </c>
      <c r="C244" s="90"/>
      <c r="D244" s="90"/>
      <c r="J244" s="90" t="s">
        <v>21</v>
      </c>
      <c r="K244" s="90"/>
      <c r="L244" s="90"/>
    </row>
    <row r="245" spans="2:16" x14ac:dyDescent="0.25">
      <c r="B245" s="90"/>
      <c r="C245" s="90"/>
      <c r="D245" s="90"/>
      <c r="F245" s="6" t="s">
        <v>45</v>
      </c>
      <c r="J245" s="90"/>
      <c r="K245" s="90"/>
      <c r="L245" s="90"/>
      <c r="N245" s="6" t="s">
        <v>45</v>
      </c>
    </row>
    <row r="246" spans="2:16" ht="15.75" x14ac:dyDescent="0.25">
      <c r="B246" s="90"/>
      <c r="C246" s="90"/>
      <c r="D246" s="90"/>
      <c r="F246" s="6" t="s">
        <v>19</v>
      </c>
      <c r="G246" s="6" t="str">
        <f t="shared" ref="G246:G265" si="40">D272</f>
        <v>3Rx2L dBc Log Mag(dB)</v>
      </c>
      <c r="H246" s="35">
        <v>3</v>
      </c>
      <c r="J246" s="90"/>
      <c r="K246" s="90"/>
      <c r="L246" s="90"/>
      <c r="N246" s="6" t="s">
        <v>19</v>
      </c>
      <c r="O246" s="6" t="str">
        <f t="shared" ref="O246:O265" si="41">L272</f>
        <v>3Rx2L dBc Log Mag(dB)</v>
      </c>
      <c r="P246" s="35">
        <v>3</v>
      </c>
    </row>
    <row r="247" spans="2:16" ht="15.75" x14ac:dyDescent="0.25">
      <c r="B247" s="90" t="s">
        <v>43</v>
      </c>
      <c r="C247" s="90"/>
      <c r="D247" s="90"/>
      <c r="F247" s="6">
        <f t="shared" ref="F247:F265" si="42">B273/1000000000</f>
        <v>2</v>
      </c>
      <c r="G247" s="6">
        <f t="shared" si="40"/>
        <v>-49.948486000000003</v>
      </c>
      <c r="H247" s="36">
        <f>ABS(AVERAGE(G247:G265)-(H246-1)*15)</f>
        <v>91.176774421052642</v>
      </c>
      <c r="J247" s="90" t="s">
        <v>43</v>
      </c>
      <c r="K247" s="90"/>
      <c r="L247" s="90"/>
      <c r="N247" s="6">
        <f t="shared" ref="N247:N265" si="43">J273/1000000000</f>
        <v>2</v>
      </c>
      <c r="O247" s="6">
        <f t="shared" si="41"/>
        <v>-55.212634999999999</v>
      </c>
      <c r="P247" s="36">
        <f>ABS(AVERAGE(O247:O265)-(P246-1)*15)</f>
        <v>93.410052631578935</v>
      </c>
    </row>
    <row r="248" spans="2:16" x14ac:dyDescent="0.25">
      <c r="B248" s="90" t="s">
        <v>19</v>
      </c>
      <c r="C248" s="90" t="s">
        <v>131</v>
      </c>
      <c r="D248" s="90" t="s">
        <v>44</v>
      </c>
      <c r="F248" s="6">
        <f t="shared" si="42"/>
        <v>2.3316481481481</v>
      </c>
      <c r="G248" s="6">
        <f t="shared" si="40"/>
        <v>-56.140841999999999</v>
      </c>
      <c r="J248" s="90" t="s">
        <v>19</v>
      </c>
      <c r="K248" s="90" t="s">
        <v>131</v>
      </c>
      <c r="L248" s="90" t="s">
        <v>44</v>
      </c>
      <c r="N248" s="6">
        <f t="shared" si="43"/>
        <v>2.3316481481481</v>
      </c>
      <c r="O248" s="6">
        <f t="shared" si="41"/>
        <v>-64.731414999999998</v>
      </c>
    </row>
    <row r="249" spans="2:16" x14ac:dyDescent="0.25">
      <c r="B249" s="90">
        <v>2000000000</v>
      </c>
      <c r="C249" s="90">
        <v>-35.419739</v>
      </c>
      <c r="D249" s="90">
        <v>-28.043818000000002</v>
      </c>
      <c r="F249" s="6">
        <f t="shared" si="42"/>
        <v>2.6632962962962998</v>
      </c>
      <c r="G249" s="6">
        <f t="shared" si="40"/>
        <v>-59.127758</v>
      </c>
      <c r="J249" s="90">
        <v>2000000000</v>
      </c>
      <c r="K249" s="90">
        <v>-44.591372999999997</v>
      </c>
      <c r="L249" s="90">
        <v>-33.773021999999997</v>
      </c>
      <c r="N249" s="6">
        <f t="shared" si="43"/>
        <v>2.6632962962962998</v>
      </c>
      <c r="O249" s="6">
        <f t="shared" si="41"/>
        <v>-54.555079999999997</v>
      </c>
    </row>
    <row r="250" spans="2:16" x14ac:dyDescent="0.25">
      <c r="B250" s="90">
        <v>2109425925.9259</v>
      </c>
      <c r="C250" s="90">
        <v>-35.789535999999998</v>
      </c>
      <c r="D250" s="90">
        <v>-27.941821999999998</v>
      </c>
      <c r="F250" s="6">
        <f t="shared" si="42"/>
        <v>2.9949444444443998</v>
      </c>
      <c r="G250" s="6">
        <f t="shared" si="40"/>
        <v>-68.716492000000002</v>
      </c>
      <c r="J250" s="90">
        <v>2109425925.9259</v>
      </c>
      <c r="K250" s="90">
        <v>-45.61985</v>
      </c>
      <c r="L250" s="90">
        <v>-38.126975999999999</v>
      </c>
      <c r="N250" s="6">
        <f t="shared" si="43"/>
        <v>2.9949444444443998</v>
      </c>
      <c r="O250" s="6">
        <f t="shared" si="41"/>
        <v>-62.862751000000003</v>
      </c>
    </row>
    <row r="251" spans="2:16" x14ac:dyDescent="0.25">
      <c r="B251" s="90">
        <v>2218851851.8519001</v>
      </c>
      <c r="C251" s="90">
        <v>-36.544178000000002</v>
      </c>
      <c r="D251" s="90">
        <v>-28.517036000000001</v>
      </c>
      <c r="F251" s="6">
        <f t="shared" si="42"/>
        <v>3.3265925925925997</v>
      </c>
      <c r="G251" s="6">
        <f t="shared" si="40"/>
        <v>-59.081080999999998</v>
      </c>
      <c r="J251" s="90">
        <v>2218851851.8519001</v>
      </c>
      <c r="K251" s="90">
        <v>-46.836596999999998</v>
      </c>
      <c r="L251" s="90">
        <v>-39.151122999999998</v>
      </c>
      <c r="N251" s="6">
        <f t="shared" si="43"/>
        <v>3.3265925925925997</v>
      </c>
      <c r="O251" s="6">
        <f t="shared" si="41"/>
        <v>-59.179901000000001</v>
      </c>
    </row>
    <row r="252" spans="2:16" x14ac:dyDescent="0.25">
      <c r="B252" s="90">
        <v>2328277777.7778001</v>
      </c>
      <c r="C252" s="90">
        <v>-34.368609999999997</v>
      </c>
      <c r="D252" s="90">
        <v>-26.463289</v>
      </c>
      <c r="F252" s="6">
        <f t="shared" si="42"/>
        <v>3.6582407407406996</v>
      </c>
      <c r="G252" s="6">
        <f t="shared" si="40"/>
        <v>-60.032344999999999</v>
      </c>
      <c r="J252" s="90">
        <v>2328277777.7778001</v>
      </c>
      <c r="K252" s="90">
        <v>-45.603703000000003</v>
      </c>
      <c r="L252" s="90">
        <v>-37.533969999999997</v>
      </c>
      <c r="N252" s="6">
        <f t="shared" si="43"/>
        <v>3.6582407407406996</v>
      </c>
      <c r="O252" s="6">
        <f t="shared" si="41"/>
        <v>-61.342815000000002</v>
      </c>
    </row>
    <row r="253" spans="2:16" x14ac:dyDescent="0.25">
      <c r="B253" s="90">
        <v>2437703703.7037001</v>
      </c>
      <c r="C253" s="90">
        <v>-35.777431</v>
      </c>
      <c r="D253" s="90">
        <v>-28.182068000000001</v>
      </c>
      <c r="F253" s="6">
        <f t="shared" si="42"/>
        <v>3.9898888888888999</v>
      </c>
      <c r="G253" s="6">
        <f t="shared" si="40"/>
        <v>-57.057662999999998</v>
      </c>
      <c r="J253" s="90">
        <v>2437703703.7037001</v>
      </c>
      <c r="K253" s="90">
        <v>-46.122421000000003</v>
      </c>
      <c r="L253" s="90">
        <v>-37.681666999999997</v>
      </c>
      <c r="N253" s="6">
        <f t="shared" si="43"/>
        <v>3.9898888888888999</v>
      </c>
      <c r="O253" s="6">
        <f t="shared" si="41"/>
        <v>-64.020286999999996</v>
      </c>
    </row>
    <row r="254" spans="2:16" x14ac:dyDescent="0.25">
      <c r="B254" s="90">
        <v>2547129629.6296</v>
      </c>
      <c r="C254" s="90">
        <v>-36.366615000000003</v>
      </c>
      <c r="D254" s="90">
        <v>-28.833904</v>
      </c>
      <c r="F254" s="6">
        <f t="shared" si="42"/>
        <v>4.3215370370369994</v>
      </c>
      <c r="G254" s="6">
        <f t="shared" si="40"/>
        <v>-54.119948999999998</v>
      </c>
      <c r="J254" s="90">
        <v>2547129629.6296</v>
      </c>
      <c r="K254" s="90">
        <v>-45.507511000000001</v>
      </c>
      <c r="L254" s="90">
        <v>-36.762912999999998</v>
      </c>
      <c r="N254" s="6">
        <f t="shared" si="43"/>
        <v>4.3215370370369994</v>
      </c>
      <c r="O254" s="6">
        <f t="shared" si="41"/>
        <v>-59.8307</v>
      </c>
    </row>
    <row r="255" spans="2:16" x14ac:dyDescent="0.25">
      <c r="B255" s="90">
        <v>2656555555.5556002</v>
      </c>
      <c r="C255" s="90">
        <v>-39.324722000000001</v>
      </c>
      <c r="D255" s="90">
        <v>-31.599428</v>
      </c>
      <c r="F255" s="6">
        <f t="shared" si="42"/>
        <v>4.6531851851851993</v>
      </c>
      <c r="G255" s="6">
        <f t="shared" si="40"/>
        <v>-53.905396000000003</v>
      </c>
      <c r="J255" s="90">
        <v>2656555555.5556002</v>
      </c>
      <c r="K255" s="90">
        <v>-46.829616999999999</v>
      </c>
      <c r="L255" s="90">
        <v>-37.662193000000002</v>
      </c>
      <c r="N255" s="6">
        <f t="shared" si="43"/>
        <v>4.6531851851851993</v>
      </c>
      <c r="O255" s="6">
        <f t="shared" si="41"/>
        <v>-63.346519000000001</v>
      </c>
    </row>
    <row r="256" spans="2:16" x14ac:dyDescent="0.25">
      <c r="B256" s="90">
        <v>2765981481.4815001</v>
      </c>
      <c r="C256" s="90">
        <v>-39.473132999999997</v>
      </c>
      <c r="D256" s="90">
        <v>-31.229126000000001</v>
      </c>
      <c r="F256" s="6">
        <f t="shared" si="42"/>
        <v>4.9848333333332997</v>
      </c>
      <c r="G256" s="6">
        <f t="shared" si="40"/>
        <v>-58.583328000000002</v>
      </c>
      <c r="J256" s="90">
        <v>2765981481.4815001</v>
      </c>
      <c r="K256" s="90">
        <v>-41.263134000000001</v>
      </c>
      <c r="L256" s="90">
        <v>-31.773478999999998</v>
      </c>
      <c r="N256" s="6">
        <f t="shared" si="43"/>
        <v>4.9848333333332997</v>
      </c>
      <c r="O256" s="6">
        <f t="shared" si="41"/>
        <v>-63.535263</v>
      </c>
    </row>
    <row r="257" spans="2:16" x14ac:dyDescent="0.25">
      <c r="B257" s="90">
        <v>2875407407.4074001</v>
      </c>
      <c r="C257" s="90">
        <v>-43.513255999999998</v>
      </c>
      <c r="D257" s="90">
        <v>-34.958263000000002</v>
      </c>
      <c r="F257" s="6">
        <f t="shared" si="42"/>
        <v>5.3164814814814996</v>
      </c>
      <c r="G257" s="6">
        <f t="shared" si="40"/>
        <v>-64.504706999999996</v>
      </c>
      <c r="J257" s="90">
        <v>2875407407.4074001</v>
      </c>
      <c r="K257" s="90">
        <v>-39.434649999999998</v>
      </c>
      <c r="L257" s="90">
        <v>-29.760529999999999</v>
      </c>
      <c r="N257" s="6">
        <f t="shared" si="43"/>
        <v>5.3164814814814996</v>
      </c>
      <c r="O257" s="6">
        <f t="shared" si="41"/>
        <v>-69.068984999999998</v>
      </c>
    </row>
    <row r="258" spans="2:16" x14ac:dyDescent="0.25">
      <c r="B258" s="90">
        <v>2984833333.3333001</v>
      </c>
      <c r="C258" s="90">
        <v>-41.167679</v>
      </c>
      <c r="D258" s="90">
        <v>-32.542983999999997</v>
      </c>
      <c r="F258" s="6">
        <f t="shared" si="42"/>
        <v>5.6481296296296</v>
      </c>
      <c r="G258" s="6">
        <f t="shared" si="40"/>
        <v>-72.638214000000005</v>
      </c>
      <c r="J258" s="90">
        <v>2984833333.3333001</v>
      </c>
      <c r="K258" s="90">
        <v>-37.54842</v>
      </c>
      <c r="L258" s="90">
        <v>-27.596478999999999</v>
      </c>
      <c r="N258" s="6">
        <f t="shared" si="43"/>
        <v>5.6481296296296</v>
      </c>
      <c r="O258" s="6">
        <f t="shared" si="41"/>
        <v>-60.356895000000002</v>
      </c>
    </row>
    <row r="259" spans="2:16" x14ac:dyDescent="0.25">
      <c r="B259" s="90">
        <v>3094259259.2593002</v>
      </c>
      <c r="C259" s="90">
        <v>-41.121143000000004</v>
      </c>
      <c r="D259" s="90">
        <v>-32.474086999999997</v>
      </c>
      <c r="F259" s="6">
        <f t="shared" si="42"/>
        <v>5.9797777777777998</v>
      </c>
      <c r="G259" s="6">
        <f t="shared" si="40"/>
        <v>-70.059334000000007</v>
      </c>
      <c r="J259" s="90">
        <v>3094259259.2593002</v>
      </c>
      <c r="K259" s="90">
        <v>-37.601756999999999</v>
      </c>
      <c r="L259" s="90">
        <v>-27.522079000000002</v>
      </c>
      <c r="N259" s="6">
        <f t="shared" si="43"/>
        <v>5.9797777777777998</v>
      </c>
      <c r="O259" s="6">
        <f t="shared" si="41"/>
        <v>-73.163460000000001</v>
      </c>
    </row>
    <row r="260" spans="2:16" x14ac:dyDescent="0.25">
      <c r="B260" s="90">
        <v>3203685185.1852002</v>
      </c>
      <c r="C260" s="90">
        <v>-39.490997</v>
      </c>
      <c r="D260" s="90">
        <v>-31.004373999999999</v>
      </c>
      <c r="F260" s="6">
        <f t="shared" si="42"/>
        <v>6.3114259259259002</v>
      </c>
      <c r="G260" s="6">
        <f t="shared" si="40"/>
        <v>-61.026924000000001</v>
      </c>
      <c r="J260" s="90">
        <v>3203685185.1852002</v>
      </c>
      <c r="K260" s="90">
        <v>-38.421512999999997</v>
      </c>
      <c r="L260" s="90">
        <v>-28.302644999999998</v>
      </c>
      <c r="N260" s="6">
        <f t="shared" si="43"/>
        <v>6.3114259259259002</v>
      </c>
      <c r="O260" s="6">
        <f t="shared" si="41"/>
        <v>-64.540458999999998</v>
      </c>
    </row>
    <row r="261" spans="2:16" x14ac:dyDescent="0.25">
      <c r="B261" s="90">
        <v>3313111111.1111002</v>
      </c>
      <c r="C261" s="90">
        <v>-39.276488999999998</v>
      </c>
      <c r="D261" s="90">
        <v>-30.289218999999999</v>
      </c>
      <c r="F261" s="6">
        <f t="shared" si="42"/>
        <v>6.6430740740740992</v>
      </c>
      <c r="G261" s="6">
        <f t="shared" si="40"/>
        <v>-54.073493999999997</v>
      </c>
      <c r="J261" s="90">
        <v>3313111111.1111002</v>
      </c>
      <c r="K261" s="90">
        <v>-39.544865000000001</v>
      </c>
      <c r="L261" s="90">
        <v>-28.726969</v>
      </c>
      <c r="N261" s="6">
        <f t="shared" si="43"/>
        <v>6.6430740740740992</v>
      </c>
      <c r="O261" s="6">
        <f t="shared" si="41"/>
        <v>-63.823135000000001</v>
      </c>
    </row>
    <row r="262" spans="2:16" x14ac:dyDescent="0.25">
      <c r="B262" s="90">
        <v>3422537037.0370002</v>
      </c>
      <c r="C262" s="90">
        <v>-43.115746000000001</v>
      </c>
      <c r="D262" s="90">
        <v>-34.150455000000001</v>
      </c>
      <c r="F262" s="6">
        <f t="shared" si="42"/>
        <v>6.9747222222222005</v>
      </c>
      <c r="G262" s="6">
        <f t="shared" si="40"/>
        <v>-62.37706</v>
      </c>
      <c r="J262" s="90">
        <v>3422537037.0370002</v>
      </c>
      <c r="K262" s="90">
        <v>-43.573521</v>
      </c>
      <c r="L262" s="90">
        <v>-32.781925000000001</v>
      </c>
      <c r="N262" s="6">
        <f t="shared" si="43"/>
        <v>6.9747222222222005</v>
      </c>
      <c r="O262" s="6">
        <f t="shared" si="41"/>
        <v>-63.404342999999997</v>
      </c>
    </row>
    <row r="263" spans="2:16" x14ac:dyDescent="0.25">
      <c r="B263" s="90">
        <v>3531962962.9629998</v>
      </c>
      <c r="C263" s="90">
        <v>-43.591372999999997</v>
      </c>
      <c r="D263" s="90">
        <v>-34.720359999999999</v>
      </c>
      <c r="F263" s="6">
        <f t="shared" si="42"/>
        <v>7.3063703703704004</v>
      </c>
      <c r="G263" s="6">
        <f t="shared" si="40"/>
        <v>-66.962708000000006</v>
      </c>
      <c r="J263" s="90">
        <v>3531962962.9629998</v>
      </c>
      <c r="K263" s="90">
        <v>-43.107399000000001</v>
      </c>
      <c r="L263" s="90">
        <v>-32.323177000000001</v>
      </c>
      <c r="N263" s="6">
        <f t="shared" si="43"/>
        <v>7.3063703703704004</v>
      </c>
      <c r="O263" s="6">
        <f t="shared" si="41"/>
        <v>-69.791245000000004</v>
      </c>
    </row>
    <row r="264" spans="2:16" x14ac:dyDescent="0.25">
      <c r="B264" s="90">
        <v>3641388888.8888998</v>
      </c>
      <c r="C264" s="90">
        <v>-42.988200999999997</v>
      </c>
      <c r="D264" s="90">
        <v>-33.986319999999999</v>
      </c>
      <c r="F264" s="6">
        <f t="shared" si="42"/>
        <v>7.6380185185184999</v>
      </c>
      <c r="G264" s="6">
        <f t="shared" si="40"/>
        <v>-58.022739000000001</v>
      </c>
      <c r="J264" s="90">
        <v>3641388888.8888998</v>
      </c>
      <c r="K264" s="90">
        <v>-41.716042000000002</v>
      </c>
      <c r="L264" s="90">
        <v>-31.379574000000002</v>
      </c>
      <c r="N264" s="6">
        <f t="shared" si="43"/>
        <v>7.6380185185184999</v>
      </c>
      <c r="O264" s="6">
        <f t="shared" si="41"/>
        <v>-70.144783000000004</v>
      </c>
    </row>
    <row r="265" spans="2:16" x14ac:dyDescent="0.25">
      <c r="B265" s="90">
        <v>3750814814.8147998</v>
      </c>
      <c r="C265" s="90">
        <v>-41.676642999999999</v>
      </c>
      <c r="D265" s="90">
        <v>-32.401527000000002</v>
      </c>
      <c r="F265" s="6">
        <f t="shared" si="42"/>
        <v>7.9696666666667006</v>
      </c>
      <c r="G265" s="6">
        <f t="shared" si="40"/>
        <v>-75.980193999999997</v>
      </c>
      <c r="J265" s="90">
        <v>3750814814.8147998</v>
      </c>
      <c r="K265" s="90">
        <v>-39.397765999999997</v>
      </c>
      <c r="L265" s="90">
        <v>-29.163786000000002</v>
      </c>
      <c r="N265" s="6">
        <f t="shared" si="43"/>
        <v>7.9696666666667006</v>
      </c>
      <c r="O265" s="6">
        <f t="shared" si="41"/>
        <v>-61.880329000000003</v>
      </c>
    </row>
    <row r="266" spans="2:16" x14ac:dyDescent="0.25">
      <c r="B266" s="90">
        <v>3860240740.7406998</v>
      </c>
      <c r="C266" s="90">
        <v>-42.221142</v>
      </c>
      <c r="D266" s="90">
        <v>-32.622107999999997</v>
      </c>
      <c r="F266" s="6" t="s">
        <v>21</v>
      </c>
      <c r="J266" s="90">
        <v>3860240740.7406998</v>
      </c>
      <c r="K266" s="90">
        <v>-39.83287</v>
      </c>
      <c r="L266" s="90">
        <v>-29.715612</v>
      </c>
      <c r="N266" s="6" t="s">
        <v>21</v>
      </c>
    </row>
    <row r="267" spans="2:16" x14ac:dyDescent="0.25">
      <c r="B267" s="90">
        <v>3969666666.6666999</v>
      </c>
      <c r="C267" s="90">
        <v>-42.404330999999999</v>
      </c>
      <c r="D267" s="90">
        <v>-31.669661999999999</v>
      </c>
      <c r="J267" s="90">
        <v>3969666666.6666999</v>
      </c>
      <c r="K267" s="90">
        <v>-40.675747000000001</v>
      </c>
      <c r="L267" s="90">
        <v>-30.613827000000001</v>
      </c>
    </row>
    <row r="268" spans="2:16" x14ac:dyDescent="0.25">
      <c r="B268" s="90" t="s">
        <v>21</v>
      </c>
      <c r="C268" s="90"/>
      <c r="D268" s="90"/>
      <c r="J268" s="90" t="s">
        <v>21</v>
      </c>
      <c r="K268" s="90"/>
      <c r="L268" s="90"/>
    </row>
    <row r="269" spans="2:16" x14ac:dyDescent="0.25">
      <c r="B269" s="90"/>
      <c r="C269" s="90"/>
      <c r="D269" s="90"/>
      <c r="F269" s="6" t="s">
        <v>47</v>
      </c>
      <c r="J269" s="90"/>
      <c r="K269" s="90"/>
      <c r="L269" s="90"/>
      <c r="N269" s="6" t="s">
        <v>47</v>
      </c>
    </row>
    <row r="270" spans="2:16" ht="15.75" x14ac:dyDescent="0.25">
      <c r="B270" s="90"/>
      <c r="C270" s="90"/>
      <c r="D270" s="90"/>
      <c r="F270" s="6" t="s">
        <v>19</v>
      </c>
      <c r="G270" s="6" t="str">
        <f t="shared" ref="G270:G289" si="44">D296</f>
        <v>3Rx3L dBc Log Mag(dB)</v>
      </c>
      <c r="H270" s="35">
        <v>3</v>
      </c>
      <c r="J270" s="90"/>
      <c r="K270" s="90"/>
      <c r="L270" s="90"/>
      <c r="N270" s="6" t="s">
        <v>19</v>
      </c>
      <c r="O270" s="6" t="str">
        <f t="shared" ref="O270:O289" si="45">L296</f>
        <v>3Rx3L dBc Log Mag(dB)</v>
      </c>
      <c r="P270" s="35">
        <v>3</v>
      </c>
    </row>
    <row r="271" spans="2:16" ht="15.75" x14ac:dyDescent="0.25">
      <c r="B271" s="90" t="s">
        <v>45</v>
      </c>
      <c r="C271" s="90"/>
      <c r="D271" s="90"/>
      <c r="F271" s="6">
        <f t="shared" ref="F271:F289" si="46">B297/1000000000</f>
        <v>2</v>
      </c>
      <c r="G271" s="6">
        <f t="shared" si="44"/>
        <v>-25.981729999999999</v>
      </c>
      <c r="H271" s="36">
        <f>ABS(AVERAGE(G271:G289)-(H270-1)*15)</f>
        <v>77.987409684210519</v>
      </c>
      <c r="J271" s="90" t="s">
        <v>45</v>
      </c>
      <c r="K271" s="90"/>
      <c r="L271" s="90"/>
      <c r="N271" s="6">
        <f t="shared" ref="N271:N289" si="47">J297/1000000000</f>
        <v>2</v>
      </c>
      <c r="O271" s="6">
        <f t="shared" si="45"/>
        <v>-39.587401999999997</v>
      </c>
      <c r="P271" s="36">
        <f>ABS(AVERAGE(O271:O289)-(P270-1)*15)</f>
        <v>78.625932473684202</v>
      </c>
    </row>
    <row r="272" spans="2:16" x14ac:dyDescent="0.25">
      <c r="B272" s="90" t="s">
        <v>19</v>
      </c>
      <c r="C272" s="90" t="s">
        <v>132</v>
      </c>
      <c r="D272" s="90" t="s">
        <v>46</v>
      </c>
      <c r="F272" s="6">
        <f t="shared" si="46"/>
        <v>2.5538703703704</v>
      </c>
      <c r="G272" s="6">
        <f t="shared" si="44"/>
        <v>-34.912716000000003</v>
      </c>
      <c r="J272" s="90" t="s">
        <v>19</v>
      </c>
      <c r="K272" s="90" t="s">
        <v>132</v>
      </c>
      <c r="L272" s="90" t="s">
        <v>46</v>
      </c>
      <c r="N272" s="6">
        <f t="shared" si="47"/>
        <v>2.5538703703704</v>
      </c>
      <c r="O272" s="6">
        <f t="shared" si="45"/>
        <v>-29.374196999999999</v>
      </c>
    </row>
    <row r="273" spans="2:15" x14ac:dyDescent="0.25">
      <c r="B273" s="90">
        <v>2000000000</v>
      </c>
      <c r="C273" s="90">
        <v>-57.324406000000003</v>
      </c>
      <c r="D273" s="90">
        <v>-49.948486000000003</v>
      </c>
      <c r="F273" s="6">
        <f t="shared" si="46"/>
        <v>3.1077407407406996</v>
      </c>
      <c r="G273" s="6">
        <f t="shared" si="44"/>
        <v>-41.950049999999997</v>
      </c>
      <c r="J273" s="90">
        <v>2000000000</v>
      </c>
      <c r="K273" s="90">
        <v>-66.030991</v>
      </c>
      <c r="L273" s="90">
        <v>-55.212634999999999</v>
      </c>
      <c r="N273" s="6">
        <f t="shared" si="47"/>
        <v>3.1077407407406996</v>
      </c>
      <c r="O273" s="6">
        <f t="shared" si="45"/>
        <v>-34.085228000000001</v>
      </c>
    </row>
    <row r="274" spans="2:15" x14ac:dyDescent="0.25">
      <c r="B274" s="90">
        <v>2331648148.1480999</v>
      </c>
      <c r="C274" s="90">
        <v>-63.988556000000003</v>
      </c>
      <c r="D274" s="90">
        <v>-56.140841999999999</v>
      </c>
      <c r="F274" s="6">
        <f t="shared" si="46"/>
        <v>3.6616111111111</v>
      </c>
      <c r="G274" s="6">
        <f t="shared" si="44"/>
        <v>-41.806023000000003</v>
      </c>
      <c r="J274" s="90">
        <v>2331648148.1480999</v>
      </c>
      <c r="K274" s="90">
        <v>-72.224288999999999</v>
      </c>
      <c r="L274" s="90">
        <v>-64.731414999999998</v>
      </c>
      <c r="N274" s="6">
        <f t="shared" si="47"/>
        <v>3.6616111111111</v>
      </c>
      <c r="O274" s="6">
        <f t="shared" si="45"/>
        <v>-40.392788000000003</v>
      </c>
    </row>
    <row r="275" spans="2:15" x14ac:dyDescent="0.25">
      <c r="B275" s="90">
        <v>2663296296.2962999</v>
      </c>
      <c r="C275" s="90">
        <v>-67.154899999999998</v>
      </c>
      <c r="D275" s="90">
        <v>-59.127758</v>
      </c>
      <c r="F275" s="6">
        <f t="shared" si="46"/>
        <v>4.2154814814815005</v>
      </c>
      <c r="G275" s="6">
        <f t="shared" si="44"/>
        <v>-50.018650000000001</v>
      </c>
      <c r="J275" s="90">
        <v>2663296296.2962999</v>
      </c>
      <c r="K275" s="90">
        <v>-62.240551000000004</v>
      </c>
      <c r="L275" s="90">
        <v>-54.555079999999997</v>
      </c>
      <c r="N275" s="6">
        <f t="shared" si="47"/>
        <v>4.2154814814815005</v>
      </c>
      <c r="O275" s="6">
        <f t="shared" si="45"/>
        <v>-44.29081</v>
      </c>
    </row>
    <row r="276" spans="2:15" x14ac:dyDescent="0.25">
      <c r="B276" s="90">
        <v>2994944444.4443998</v>
      </c>
      <c r="C276" s="90">
        <v>-76.621810999999994</v>
      </c>
      <c r="D276" s="90">
        <v>-68.716492000000002</v>
      </c>
      <c r="F276" s="6">
        <f t="shared" si="46"/>
        <v>4.7693518518519005</v>
      </c>
      <c r="G276" s="6">
        <f t="shared" si="44"/>
        <v>-45.663353000000001</v>
      </c>
      <c r="J276" s="90">
        <v>2994944444.4443998</v>
      </c>
      <c r="K276" s="90">
        <v>-70.932479999999998</v>
      </c>
      <c r="L276" s="90">
        <v>-62.862751000000003</v>
      </c>
      <c r="N276" s="6">
        <f t="shared" si="47"/>
        <v>4.7693518518519005</v>
      </c>
      <c r="O276" s="6">
        <f t="shared" si="45"/>
        <v>-40.254776</v>
      </c>
    </row>
    <row r="277" spans="2:15" x14ac:dyDescent="0.25">
      <c r="B277" s="90">
        <v>3326592592.5925999</v>
      </c>
      <c r="C277" s="90">
        <v>-66.676445000000001</v>
      </c>
      <c r="D277" s="90">
        <v>-59.081080999999998</v>
      </c>
      <c r="F277" s="6">
        <f t="shared" si="46"/>
        <v>5.3232222222222001</v>
      </c>
      <c r="G277" s="6">
        <f t="shared" si="44"/>
        <v>-43.926806999999997</v>
      </c>
      <c r="J277" s="90">
        <v>3326592592.5925999</v>
      </c>
      <c r="K277" s="90">
        <v>-67.620650999999995</v>
      </c>
      <c r="L277" s="90">
        <v>-59.179901000000001</v>
      </c>
      <c r="N277" s="6">
        <f t="shared" si="47"/>
        <v>5.3232222222222001</v>
      </c>
      <c r="O277" s="6">
        <f t="shared" si="45"/>
        <v>-51.342457000000003</v>
      </c>
    </row>
    <row r="278" spans="2:15" x14ac:dyDescent="0.25">
      <c r="B278" s="90">
        <v>3658240740.7406998</v>
      </c>
      <c r="C278" s="90">
        <v>-67.565055999999998</v>
      </c>
      <c r="D278" s="90">
        <v>-60.032344999999999</v>
      </c>
      <c r="F278" s="6">
        <f t="shared" si="46"/>
        <v>5.8770925925926001</v>
      </c>
      <c r="G278" s="6">
        <f t="shared" si="44"/>
        <v>-46.345050999999998</v>
      </c>
      <c r="J278" s="90">
        <v>3658240740.7406998</v>
      </c>
      <c r="K278" s="90">
        <v>-70.087410000000006</v>
      </c>
      <c r="L278" s="90">
        <v>-61.342815000000002</v>
      </c>
      <c r="N278" s="6">
        <f t="shared" si="47"/>
        <v>5.8770925925926001</v>
      </c>
      <c r="O278" s="6">
        <f t="shared" si="45"/>
        <v>-51.957954000000001</v>
      </c>
    </row>
    <row r="279" spans="2:15" x14ac:dyDescent="0.25">
      <c r="B279" s="90">
        <v>3989888888.8888998</v>
      </c>
      <c r="C279" s="90">
        <v>-64.782950999999997</v>
      </c>
      <c r="D279" s="90">
        <v>-57.057662999999998</v>
      </c>
      <c r="F279" s="6">
        <f t="shared" si="46"/>
        <v>6.4309629629630001</v>
      </c>
      <c r="G279" s="6">
        <f t="shared" si="44"/>
        <v>-48.029102000000002</v>
      </c>
      <c r="J279" s="90">
        <v>3989888888.8888998</v>
      </c>
      <c r="K279" s="90">
        <v>-73.187714</v>
      </c>
      <c r="L279" s="90">
        <v>-64.020286999999996</v>
      </c>
      <c r="N279" s="6">
        <f t="shared" si="47"/>
        <v>6.4309629629630001</v>
      </c>
      <c r="O279" s="6">
        <f t="shared" si="45"/>
        <v>-58.260489999999997</v>
      </c>
    </row>
    <row r="280" spans="2:15" x14ac:dyDescent="0.25">
      <c r="B280" s="90">
        <v>4321537037.0369997</v>
      </c>
      <c r="C280" s="90">
        <v>-62.363956000000002</v>
      </c>
      <c r="D280" s="90">
        <v>-54.119948999999998</v>
      </c>
      <c r="F280" s="6">
        <f t="shared" si="46"/>
        <v>6.9848333333332997</v>
      </c>
      <c r="G280" s="6">
        <f t="shared" si="44"/>
        <v>-57.215282000000002</v>
      </c>
      <c r="J280" s="90">
        <v>4321537037.0369997</v>
      </c>
      <c r="K280" s="90">
        <v>-69.320357999999999</v>
      </c>
      <c r="L280" s="90">
        <v>-59.8307</v>
      </c>
      <c r="N280" s="6">
        <f t="shared" si="47"/>
        <v>6.9848333333332997</v>
      </c>
      <c r="O280" s="6">
        <f t="shared" si="45"/>
        <v>-45.075386000000002</v>
      </c>
    </row>
    <row r="281" spans="2:15" x14ac:dyDescent="0.25">
      <c r="B281" s="90">
        <v>4653185185.1851997</v>
      </c>
      <c r="C281" s="90">
        <v>-62.460388000000002</v>
      </c>
      <c r="D281" s="90">
        <v>-53.905396000000003</v>
      </c>
      <c r="F281" s="6">
        <f t="shared" si="46"/>
        <v>7.5387037037036997</v>
      </c>
      <c r="G281" s="6">
        <f t="shared" si="44"/>
        <v>-62.256889000000001</v>
      </c>
      <c r="J281" s="90">
        <v>4653185185.1851997</v>
      </c>
      <c r="K281" s="90">
        <v>-73.020638000000005</v>
      </c>
      <c r="L281" s="90">
        <v>-63.346519000000001</v>
      </c>
      <c r="N281" s="6">
        <f t="shared" si="47"/>
        <v>7.5387037037036997</v>
      </c>
      <c r="O281" s="6">
        <f t="shared" si="45"/>
        <v>-55.561824999999999</v>
      </c>
    </row>
    <row r="282" spans="2:15" x14ac:dyDescent="0.25">
      <c r="B282" s="90">
        <v>4984833333.3332996</v>
      </c>
      <c r="C282" s="90">
        <v>-67.208015000000003</v>
      </c>
      <c r="D282" s="90">
        <v>-58.583328000000002</v>
      </c>
      <c r="F282" s="6">
        <f t="shared" si="46"/>
        <v>8.0925740740740988</v>
      </c>
      <c r="G282" s="6">
        <f t="shared" si="44"/>
        <v>-54.331581</v>
      </c>
      <c r="J282" s="90">
        <v>4984833333.3332996</v>
      </c>
      <c r="K282" s="90">
        <v>-73.487206</v>
      </c>
      <c r="L282" s="90">
        <v>-63.535263</v>
      </c>
      <c r="N282" s="6">
        <f t="shared" si="47"/>
        <v>8.0925740740740988</v>
      </c>
      <c r="O282" s="6">
        <f t="shared" si="45"/>
        <v>-45.280071</v>
      </c>
    </row>
    <row r="283" spans="2:15" x14ac:dyDescent="0.25">
      <c r="B283" s="90">
        <v>5316481481.4814997</v>
      </c>
      <c r="C283" s="90">
        <v>-73.151764</v>
      </c>
      <c r="D283" s="90">
        <v>-64.504706999999996</v>
      </c>
      <c r="F283" s="6">
        <f t="shared" si="46"/>
        <v>8.6464444444444002</v>
      </c>
      <c r="G283" s="6">
        <f t="shared" si="44"/>
        <v>-50.616261000000002</v>
      </c>
      <c r="J283" s="90">
        <v>5316481481.4814997</v>
      </c>
      <c r="K283" s="90">
        <v>-79.148658999999995</v>
      </c>
      <c r="L283" s="90">
        <v>-69.068984999999998</v>
      </c>
      <c r="N283" s="6">
        <f t="shared" si="47"/>
        <v>8.6464444444444002</v>
      </c>
      <c r="O283" s="6">
        <f t="shared" si="45"/>
        <v>-53.849845999999999</v>
      </c>
    </row>
    <row r="284" spans="2:15" x14ac:dyDescent="0.25">
      <c r="B284" s="90">
        <v>5648129629.6295996</v>
      </c>
      <c r="C284" s="90">
        <v>-81.124840000000006</v>
      </c>
      <c r="D284" s="90">
        <v>-72.638214000000005</v>
      </c>
      <c r="F284" s="6">
        <f t="shared" si="46"/>
        <v>9.2003148148148011</v>
      </c>
      <c r="G284" s="6">
        <f t="shared" si="44"/>
        <v>-54.757590999999998</v>
      </c>
      <c r="J284" s="90">
        <v>5648129629.6295996</v>
      </c>
      <c r="K284" s="90">
        <v>-70.475761000000006</v>
      </c>
      <c r="L284" s="90">
        <v>-60.356895000000002</v>
      </c>
      <c r="N284" s="6">
        <f t="shared" si="47"/>
        <v>9.2003148148148011</v>
      </c>
      <c r="O284" s="6">
        <f t="shared" si="45"/>
        <v>-52.662827</v>
      </c>
    </row>
    <row r="285" spans="2:15" x14ac:dyDescent="0.25">
      <c r="B285" s="90">
        <v>5979777777.7777996</v>
      </c>
      <c r="C285" s="90">
        <v>-79.046599999999998</v>
      </c>
      <c r="D285" s="90">
        <v>-70.059334000000007</v>
      </c>
      <c r="F285" s="6">
        <f t="shared" si="46"/>
        <v>9.7541851851852002</v>
      </c>
      <c r="G285" s="6">
        <f t="shared" si="44"/>
        <v>-47.028872999999997</v>
      </c>
      <c r="J285" s="90">
        <v>5979777777.7777996</v>
      </c>
      <c r="K285" s="90">
        <v>-83.981353999999996</v>
      </c>
      <c r="L285" s="90">
        <v>-73.163460000000001</v>
      </c>
      <c r="N285" s="6">
        <f t="shared" si="47"/>
        <v>9.7541851851852002</v>
      </c>
      <c r="O285" s="6">
        <f t="shared" si="45"/>
        <v>-69.120636000000005</v>
      </c>
    </row>
    <row r="286" spans="2:15" x14ac:dyDescent="0.25">
      <c r="B286" s="90">
        <v>6311425925.9259005</v>
      </c>
      <c r="C286" s="90">
        <v>-69.99221</v>
      </c>
      <c r="D286" s="90">
        <v>-61.026924000000001</v>
      </c>
      <c r="F286" s="6">
        <f t="shared" si="46"/>
        <v>10.308055555555999</v>
      </c>
      <c r="G286" s="6">
        <f t="shared" si="44"/>
        <v>-36.362411000000002</v>
      </c>
      <c r="J286" s="90">
        <v>6311425925.9259005</v>
      </c>
      <c r="K286" s="90">
        <v>-75.332053999999999</v>
      </c>
      <c r="L286" s="90">
        <v>-64.540458999999998</v>
      </c>
      <c r="N286" s="6">
        <f t="shared" si="47"/>
        <v>10.308055555555999</v>
      </c>
      <c r="O286" s="6">
        <f t="shared" si="45"/>
        <v>-51.959826999999997</v>
      </c>
    </row>
    <row r="287" spans="2:15" x14ac:dyDescent="0.25">
      <c r="B287" s="90">
        <v>6643074074.0740995</v>
      </c>
      <c r="C287" s="90">
        <v>-62.944504000000002</v>
      </c>
      <c r="D287" s="90">
        <v>-54.073493999999997</v>
      </c>
      <c r="F287" s="6">
        <f t="shared" si="46"/>
        <v>10.861925925926</v>
      </c>
      <c r="G287" s="6">
        <f t="shared" si="44"/>
        <v>-47.971198999999999</v>
      </c>
      <c r="J287" s="90">
        <v>6643074074.0740995</v>
      </c>
      <c r="K287" s="90">
        <v>-74.607360999999997</v>
      </c>
      <c r="L287" s="90">
        <v>-63.823135000000001</v>
      </c>
      <c r="N287" s="6">
        <f t="shared" si="47"/>
        <v>10.861925925926</v>
      </c>
      <c r="O287" s="6">
        <f t="shared" si="45"/>
        <v>-56.881743999999998</v>
      </c>
    </row>
    <row r="288" spans="2:15" x14ac:dyDescent="0.25">
      <c r="B288" s="90">
        <v>6974722222.2222004</v>
      </c>
      <c r="C288" s="90">
        <v>-71.378936999999993</v>
      </c>
      <c r="D288" s="90">
        <v>-62.37706</v>
      </c>
      <c r="F288" s="6">
        <f t="shared" si="46"/>
        <v>11.415796296296</v>
      </c>
      <c r="G288" s="6">
        <f t="shared" si="44"/>
        <v>-56.649227000000003</v>
      </c>
      <c r="J288" s="90">
        <v>6974722222.2222004</v>
      </c>
      <c r="K288" s="90">
        <v>-73.740814</v>
      </c>
      <c r="L288" s="90">
        <v>-63.404342999999997</v>
      </c>
      <c r="N288" s="6">
        <f t="shared" si="47"/>
        <v>11.415796296296</v>
      </c>
      <c r="O288" s="6">
        <f t="shared" si="45"/>
        <v>-50.500644999999999</v>
      </c>
    </row>
    <row r="289" spans="2:16" x14ac:dyDescent="0.25">
      <c r="B289" s="90">
        <v>7306370370.3704004</v>
      </c>
      <c r="C289" s="90">
        <v>-76.237823000000006</v>
      </c>
      <c r="D289" s="90">
        <v>-66.962708000000006</v>
      </c>
      <c r="F289" s="6">
        <f t="shared" si="46"/>
        <v>11.969666666666999</v>
      </c>
      <c r="G289" s="6">
        <f t="shared" si="44"/>
        <v>-65.937988000000004</v>
      </c>
      <c r="J289" s="90">
        <v>7306370370.3704004</v>
      </c>
      <c r="K289" s="90">
        <v>-80.025222999999997</v>
      </c>
      <c r="L289" s="90">
        <v>-69.791245000000004</v>
      </c>
      <c r="N289" s="6">
        <f t="shared" si="47"/>
        <v>11.969666666666999</v>
      </c>
      <c r="O289" s="6">
        <f t="shared" si="45"/>
        <v>-53.453808000000002</v>
      </c>
    </row>
    <row r="290" spans="2:16" x14ac:dyDescent="0.25">
      <c r="B290" s="90">
        <v>7638018518.5185003</v>
      </c>
      <c r="C290" s="90">
        <v>-67.621773000000005</v>
      </c>
      <c r="D290" s="90">
        <v>-58.022739000000001</v>
      </c>
      <c r="F290" s="6" t="s">
        <v>21</v>
      </c>
      <c r="J290" s="90">
        <v>7638018518.5185003</v>
      </c>
      <c r="K290" s="90">
        <v>-80.262039000000001</v>
      </c>
      <c r="L290" s="90">
        <v>-70.144783000000004</v>
      </c>
      <c r="N290" s="6" t="s">
        <v>21</v>
      </c>
    </row>
    <row r="291" spans="2:16" x14ac:dyDescent="0.25">
      <c r="B291" s="90">
        <v>7969666666.6667004</v>
      </c>
      <c r="C291" s="90">
        <v>-86.714866999999998</v>
      </c>
      <c r="D291" s="90">
        <v>-75.980193999999997</v>
      </c>
      <c r="J291" s="90">
        <v>7969666666.6667004</v>
      </c>
      <c r="K291" s="90">
        <v>-71.942252999999994</v>
      </c>
      <c r="L291" s="90">
        <v>-61.880329000000003</v>
      </c>
    </row>
    <row r="292" spans="2:16" x14ac:dyDescent="0.25">
      <c r="B292" s="90" t="s">
        <v>21</v>
      </c>
      <c r="C292" s="90"/>
      <c r="D292" s="90"/>
      <c r="J292" s="90" t="s">
        <v>21</v>
      </c>
      <c r="K292" s="90"/>
      <c r="L292" s="90"/>
    </row>
    <row r="293" spans="2:16" x14ac:dyDescent="0.25">
      <c r="B293" s="90"/>
      <c r="C293" s="90"/>
      <c r="D293" s="90"/>
      <c r="F293" s="6" t="s">
        <v>49</v>
      </c>
      <c r="J293" s="90"/>
      <c r="K293" s="90"/>
      <c r="L293" s="90"/>
      <c r="N293" s="6" t="s">
        <v>49</v>
      </c>
    </row>
    <row r="294" spans="2:16" ht="15.75" x14ac:dyDescent="0.25">
      <c r="B294" s="90"/>
      <c r="C294" s="90"/>
      <c r="D294" s="90"/>
      <c r="F294" s="6" t="s">
        <v>19</v>
      </c>
      <c r="G294" s="6" t="str">
        <f t="shared" ref="G294:G313" si="48">D320</f>
        <v>3Rx4L dBc Log Mag(dB)</v>
      </c>
      <c r="H294" s="35">
        <v>3</v>
      </c>
      <c r="J294" s="90"/>
      <c r="K294" s="90"/>
      <c r="L294" s="90"/>
      <c r="N294" s="6" t="s">
        <v>19</v>
      </c>
      <c r="O294" s="6" t="str">
        <f t="shared" ref="O294:O313" si="49">L320</f>
        <v>3Rx4L dBc Log Mag(dB)</v>
      </c>
      <c r="P294" s="35">
        <v>3</v>
      </c>
    </row>
    <row r="295" spans="2:16" ht="15.75" x14ac:dyDescent="0.25">
      <c r="B295" s="90" t="s">
        <v>47</v>
      </c>
      <c r="C295" s="90"/>
      <c r="D295" s="90"/>
      <c r="F295" s="6">
        <f t="shared" ref="F295:F313" si="50">B321/1000000000</f>
        <v>2.6363333333333001</v>
      </c>
      <c r="G295" s="6">
        <f t="shared" si="48"/>
        <v>-49.469334000000003</v>
      </c>
      <c r="H295" s="36">
        <f>ABS(AVERAGE(G295:G313)-(H294-1)*15)</f>
        <v>89.746141736842105</v>
      </c>
      <c r="J295" s="90" t="s">
        <v>47</v>
      </c>
      <c r="K295" s="90"/>
      <c r="L295" s="90"/>
      <c r="N295" s="6">
        <f t="shared" ref="N295:N313" si="51">J321/1000000000</f>
        <v>2.6363333333333001</v>
      </c>
      <c r="O295" s="6">
        <f t="shared" si="49"/>
        <v>-48.594200000000001</v>
      </c>
      <c r="P295" s="36">
        <f>ABS(AVERAGE(O295:O313)-(P294-1)*15)</f>
        <v>93.659466421052628</v>
      </c>
    </row>
    <row r="296" spans="2:16" x14ac:dyDescent="0.25">
      <c r="B296" s="90" t="s">
        <v>19</v>
      </c>
      <c r="C296" s="90" t="s">
        <v>133</v>
      </c>
      <c r="D296" s="90" t="s">
        <v>48</v>
      </c>
      <c r="F296" s="6">
        <f t="shared" si="50"/>
        <v>3.1565370370370003</v>
      </c>
      <c r="G296" s="6">
        <f t="shared" si="48"/>
        <v>-55.741241000000002</v>
      </c>
      <c r="J296" s="90" t="s">
        <v>19</v>
      </c>
      <c r="K296" s="90" t="s">
        <v>133</v>
      </c>
      <c r="L296" s="90" t="s">
        <v>48</v>
      </c>
      <c r="N296" s="6">
        <f t="shared" si="51"/>
        <v>3.1565370370370003</v>
      </c>
      <c r="O296" s="6">
        <f t="shared" si="49"/>
        <v>-57.049636999999997</v>
      </c>
    </row>
    <row r="297" spans="2:16" x14ac:dyDescent="0.25">
      <c r="B297" s="90">
        <v>2000000000</v>
      </c>
      <c r="C297" s="90">
        <v>-33.357650999999997</v>
      </c>
      <c r="D297" s="90">
        <v>-25.981729999999999</v>
      </c>
      <c r="F297" s="6">
        <f t="shared" si="50"/>
        <v>3.6767407407406996</v>
      </c>
      <c r="G297" s="6">
        <f t="shared" si="48"/>
        <v>-52.418456999999997</v>
      </c>
      <c r="J297" s="90">
        <v>2000000000</v>
      </c>
      <c r="K297" s="90">
        <v>-50.405754000000002</v>
      </c>
      <c r="L297" s="90">
        <v>-39.587401999999997</v>
      </c>
      <c r="N297" s="6">
        <f t="shared" si="51"/>
        <v>3.6767407407406996</v>
      </c>
      <c r="O297" s="6">
        <f t="shared" si="49"/>
        <v>-62.579017999999998</v>
      </c>
    </row>
    <row r="298" spans="2:16" x14ac:dyDescent="0.25">
      <c r="B298" s="90">
        <v>2553870370.3704</v>
      </c>
      <c r="C298" s="90">
        <v>-42.760429000000002</v>
      </c>
      <c r="D298" s="90">
        <v>-34.912716000000003</v>
      </c>
      <c r="F298" s="6">
        <f t="shared" si="50"/>
        <v>4.1969444444443997</v>
      </c>
      <c r="G298" s="6">
        <f t="shared" si="48"/>
        <v>-52.959007</v>
      </c>
      <c r="J298" s="90">
        <v>2553870370.3704</v>
      </c>
      <c r="K298" s="90">
        <v>-36.867069000000001</v>
      </c>
      <c r="L298" s="90">
        <v>-29.374196999999999</v>
      </c>
      <c r="N298" s="6">
        <f t="shared" si="51"/>
        <v>4.1969444444443997</v>
      </c>
      <c r="O298" s="6">
        <f t="shared" si="49"/>
        <v>-59.844558999999997</v>
      </c>
    </row>
    <row r="299" spans="2:16" x14ac:dyDescent="0.25">
      <c r="B299" s="90">
        <v>3107740740.7406998</v>
      </c>
      <c r="C299" s="90">
        <v>-49.977187999999998</v>
      </c>
      <c r="D299" s="90">
        <v>-41.950049999999997</v>
      </c>
      <c r="F299" s="6">
        <f t="shared" si="50"/>
        <v>4.7171481481480999</v>
      </c>
      <c r="G299" s="6">
        <f t="shared" si="48"/>
        <v>-54.879826000000001</v>
      </c>
      <c r="J299" s="90">
        <v>3107740740.7406998</v>
      </c>
      <c r="K299" s="90">
        <v>-41.770699</v>
      </c>
      <c r="L299" s="90">
        <v>-34.085228000000001</v>
      </c>
      <c r="N299" s="6">
        <f t="shared" si="51"/>
        <v>4.7171481481480999</v>
      </c>
      <c r="O299" s="6">
        <f t="shared" si="49"/>
        <v>-65.357140000000001</v>
      </c>
    </row>
    <row r="300" spans="2:16" x14ac:dyDescent="0.25">
      <c r="B300" s="90">
        <v>3661611111.1111002</v>
      </c>
      <c r="C300" s="90">
        <v>-49.711342000000002</v>
      </c>
      <c r="D300" s="90">
        <v>-41.806023000000003</v>
      </c>
      <c r="F300" s="6">
        <f t="shared" si="50"/>
        <v>5.2373518518519004</v>
      </c>
      <c r="G300" s="6">
        <f t="shared" si="48"/>
        <v>-61.170772999999997</v>
      </c>
      <c r="J300" s="90">
        <v>3661611111.1111002</v>
      </c>
      <c r="K300" s="90">
        <v>-48.462521000000002</v>
      </c>
      <c r="L300" s="90">
        <v>-40.392788000000003</v>
      </c>
      <c r="N300" s="6">
        <f t="shared" si="51"/>
        <v>5.2373518518519004</v>
      </c>
      <c r="O300" s="6">
        <f t="shared" si="49"/>
        <v>-78.960257999999996</v>
      </c>
    </row>
    <row r="301" spans="2:16" x14ac:dyDescent="0.25">
      <c r="B301" s="90">
        <v>4215481481.4815001</v>
      </c>
      <c r="C301" s="90">
        <v>-57.614013999999997</v>
      </c>
      <c r="D301" s="90">
        <v>-50.018650000000001</v>
      </c>
      <c r="F301" s="6">
        <f t="shared" si="50"/>
        <v>5.7575555555555997</v>
      </c>
      <c r="G301" s="6">
        <f t="shared" si="48"/>
        <v>-64.417770000000004</v>
      </c>
      <c r="J301" s="90">
        <v>4215481481.4815001</v>
      </c>
      <c r="K301" s="90">
        <v>-52.731560000000002</v>
      </c>
      <c r="L301" s="90">
        <v>-44.29081</v>
      </c>
      <c r="N301" s="6">
        <f t="shared" si="51"/>
        <v>5.7575555555555997</v>
      </c>
      <c r="O301" s="6">
        <f t="shared" si="49"/>
        <v>-77.40934</v>
      </c>
    </row>
    <row r="302" spans="2:16" x14ac:dyDescent="0.25">
      <c r="B302" s="90">
        <v>4769351851.8519001</v>
      </c>
      <c r="C302" s="90">
        <v>-53.196067999999997</v>
      </c>
      <c r="D302" s="90">
        <v>-45.663353000000001</v>
      </c>
      <c r="F302" s="6">
        <f t="shared" si="50"/>
        <v>6.2777592592592999</v>
      </c>
      <c r="G302" s="6">
        <f t="shared" si="48"/>
        <v>-65.204566999999997</v>
      </c>
      <c r="J302" s="90">
        <v>4769351851.8519001</v>
      </c>
      <c r="K302" s="90">
        <v>-48.999374000000003</v>
      </c>
      <c r="L302" s="90">
        <v>-40.254776</v>
      </c>
      <c r="N302" s="6">
        <f t="shared" si="51"/>
        <v>6.2777592592592999</v>
      </c>
      <c r="O302" s="6">
        <f t="shared" si="49"/>
        <v>-63.459781999999997</v>
      </c>
    </row>
    <row r="303" spans="2:16" x14ac:dyDescent="0.25">
      <c r="B303" s="90">
        <v>5323222222.2222004</v>
      </c>
      <c r="C303" s="90">
        <v>-51.652099999999997</v>
      </c>
      <c r="D303" s="90">
        <v>-43.926806999999997</v>
      </c>
      <c r="F303" s="6">
        <f t="shared" si="50"/>
        <v>6.7979629629630001</v>
      </c>
      <c r="G303" s="6">
        <f t="shared" si="48"/>
        <v>-61.800612999999998</v>
      </c>
      <c r="J303" s="90">
        <v>5323222222.2222004</v>
      </c>
      <c r="K303" s="90">
        <v>-60.509880000000003</v>
      </c>
      <c r="L303" s="90">
        <v>-51.342457000000003</v>
      </c>
      <c r="N303" s="6">
        <f t="shared" si="51"/>
        <v>6.7979629629630001</v>
      </c>
      <c r="O303" s="6">
        <f t="shared" si="49"/>
        <v>-71.699402000000006</v>
      </c>
    </row>
    <row r="304" spans="2:16" x14ac:dyDescent="0.25">
      <c r="B304" s="90">
        <v>5877092592.5925999</v>
      </c>
      <c r="C304" s="90">
        <v>-54.589058000000001</v>
      </c>
      <c r="D304" s="90">
        <v>-46.345050999999998</v>
      </c>
      <c r="F304" s="6">
        <f t="shared" si="50"/>
        <v>7.3181666666667002</v>
      </c>
      <c r="G304" s="6">
        <f t="shared" si="48"/>
        <v>-66.640265999999997</v>
      </c>
      <c r="J304" s="90">
        <v>5877092592.5925999</v>
      </c>
      <c r="K304" s="90">
        <v>-61.447609</v>
      </c>
      <c r="L304" s="90">
        <v>-51.957954000000001</v>
      </c>
      <c r="N304" s="6">
        <f t="shared" si="51"/>
        <v>7.3181666666667002</v>
      </c>
      <c r="O304" s="6">
        <f t="shared" si="49"/>
        <v>-64.089134000000001</v>
      </c>
    </row>
    <row r="305" spans="2:16" x14ac:dyDescent="0.25">
      <c r="B305" s="90">
        <v>6430962962.9630003</v>
      </c>
      <c r="C305" s="90">
        <v>-56.584099000000002</v>
      </c>
      <c r="D305" s="90">
        <v>-48.029102000000002</v>
      </c>
      <c r="F305" s="6">
        <f t="shared" si="50"/>
        <v>7.8383703703704004</v>
      </c>
      <c r="G305" s="6">
        <f t="shared" si="48"/>
        <v>-60.812469</v>
      </c>
      <c r="J305" s="90">
        <v>6430962962.9630003</v>
      </c>
      <c r="K305" s="90">
        <v>-67.934607999999997</v>
      </c>
      <c r="L305" s="90">
        <v>-58.260489999999997</v>
      </c>
      <c r="N305" s="6">
        <f t="shared" si="51"/>
        <v>7.8383703703704004</v>
      </c>
      <c r="O305" s="6">
        <f t="shared" si="49"/>
        <v>-60.644241000000001</v>
      </c>
    </row>
    <row r="306" spans="2:16" x14ac:dyDescent="0.25">
      <c r="B306" s="90">
        <v>6984833333.3332996</v>
      </c>
      <c r="C306" s="90">
        <v>-65.839973000000001</v>
      </c>
      <c r="D306" s="90">
        <v>-57.215282000000002</v>
      </c>
      <c r="F306" s="6">
        <f t="shared" si="50"/>
        <v>8.3585740740740988</v>
      </c>
      <c r="G306" s="6">
        <f t="shared" si="48"/>
        <v>-59.484324999999998</v>
      </c>
      <c r="J306" s="90">
        <v>6984833333.3332996</v>
      </c>
      <c r="K306" s="90">
        <v>-55.027327999999997</v>
      </c>
      <c r="L306" s="90">
        <v>-45.075386000000002</v>
      </c>
      <c r="N306" s="6">
        <f t="shared" si="51"/>
        <v>8.3585740740740988</v>
      </c>
      <c r="O306" s="6">
        <f t="shared" si="49"/>
        <v>-67.913123999999996</v>
      </c>
    </row>
    <row r="307" spans="2:16" x14ac:dyDescent="0.25">
      <c r="B307" s="90">
        <v>7538703703.7037001</v>
      </c>
      <c r="C307" s="90">
        <v>-70.903946000000005</v>
      </c>
      <c r="D307" s="90">
        <v>-62.256889000000001</v>
      </c>
      <c r="F307" s="6">
        <f t="shared" si="50"/>
        <v>8.878777777777799</v>
      </c>
      <c r="G307" s="6">
        <f t="shared" si="48"/>
        <v>-58.428246000000001</v>
      </c>
      <c r="J307" s="90">
        <v>7538703703.7037001</v>
      </c>
      <c r="K307" s="90">
        <v>-65.641502000000003</v>
      </c>
      <c r="L307" s="90">
        <v>-55.561824999999999</v>
      </c>
      <c r="N307" s="6">
        <f t="shared" si="51"/>
        <v>8.878777777777799</v>
      </c>
      <c r="O307" s="6">
        <f t="shared" si="49"/>
        <v>-63.397632999999999</v>
      </c>
    </row>
    <row r="308" spans="2:16" x14ac:dyDescent="0.25">
      <c r="B308" s="90">
        <v>8092574074.0740995</v>
      </c>
      <c r="C308" s="90">
        <v>-62.818207000000001</v>
      </c>
      <c r="D308" s="90">
        <v>-54.331581</v>
      </c>
      <c r="F308" s="6">
        <f t="shared" si="50"/>
        <v>9.3989814814815009</v>
      </c>
      <c r="G308" s="6">
        <f t="shared" si="48"/>
        <v>-60.964717999999998</v>
      </c>
      <c r="J308" s="90">
        <v>8092574074.0740995</v>
      </c>
      <c r="K308" s="90">
        <v>-55.398941000000001</v>
      </c>
      <c r="L308" s="90">
        <v>-45.280071</v>
      </c>
      <c r="N308" s="6">
        <f t="shared" si="51"/>
        <v>9.3989814814815009</v>
      </c>
      <c r="O308" s="6">
        <f t="shared" si="49"/>
        <v>-62.011940000000003</v>
      </c>
    </row>
    <row r="309" spans="2:16" x14ac:dyDescent="0.25">
      <c r="B309" s="90">
        <v>8646444444.4444008</v>
      </c>
      <c r="C309" s="90">
        <v>-59.603530999999997</v>
      </c>
      <c r="D309" s="90">
        <v>-50.616261000000002</v>
      </c>
      <c r="F309" s="6">
        <f t="shared" si="50"/>
        <v>9.9191851851851993</v>
      </c>
      <c r="G309" s="6">
        <f t="shared" si="48"/>
        <v>-70.155845999999997</v>
      </c>
      <c r="J309" s="90">
        <v>8646444444.4444008</v>
      </c>
      <c r="K309" s="90">
        <v>-64.667739999999995</v>
      </c>
      <c r="L309" s="90">
        <v>-53.849845999999999</v>
      </c>
      <c r="N309" s="6">
        <f t="shared" si="51"/>
        <v>9.9191851851851993</v>
      </c>
      <c r="O309" s="6">
        <f t="shared" si="49"/>
        <v>-66.358817999999999</v>
      </c>
    </row>
    <row r="310" spans="2:16" x14ac:dyDescent="0.25">
      <c r="B310" s="90">
        <v>9200314814.8148003</v>
      </c>
      <c r="C310" s="90">
        <v>-63.722878000000001</v>
      </c>
      <c r="D310" s="90">
        <v>-54.757590999999998</v>
      </c>
      <c r="F310" s="6">
        <f t="shared" si="50"/>
        <v>10.439388888889001</v>
      </c>
      <c r="G310" s="6">
        <f t="shared" si="48"/>
        <v>-63.578819000000003</v>
      </c>
      <c r="J310" s="90">
        <v>9200314814.8148003</v>
      </c>
      <c r="K310" s="90">
        <v>-63.454422000000001</v>
      </c>
      <c r="L310" s="90">
        <v>-52.662827</v>
      </c>
      <c r="N310" s="6">
        <f t="shared" si="51"/>
        <v>10.439388888889001</v>
      </c>
      <c r="O310" s="6">
        <f t="shared" si="49"/>
        <v>-61.470142000000003</v>
      </c>
    </row>
    <row r="311" spans="2:16" x14ac:dyDescent="0.25">
      <c r="B311" s="90">
        <v>9754185185.1851997</v>
      </c>
      <c r="C311" s="90">
        <v>-55.899887</v>
      </c>
      <c r="D311" s="90">
        <v>-47.028872999999997</v>
      </c>
      <c r="F311" s="6">
        <f t="shared" si="50"/>
        <v>10.959592592593001</v>
      </c>
      <c r="G311" s="6">
        <f t="shared" si="48"/>
        <v>-61.223866000000001</v>
      </c>
      <c r="J311" s="90">
        <v>9754185185.1851997</v>
      </c>
      <c r="K311" s="90">
        <v>-79.904860999999997</v>
      </c>
      <c r="L311" s="90">
        <v>-69.120636000000005</v>
      </c>
      <c r="N311" s="6">
        <f t="shared" si="51"/>
        <v>10.959592592593001</v>
      </c>
      <c r="O311" s="6">
        <f t="shared" si="49"/>
        <v>-58.792777999999998</v>
      </c>
    </row>
    <row r="312" spans="2:16" x14ac:dyDescent="0.25">
      <c r="B312" s="90">
        <v>10308055555.556</v>
      </c>
      <c r="C312" s="90">
        <v>-45.364291999999999</v>
      </c>
      <c r="D312" s="90">
        <v>-36.362411000000002</v>
      </c>
      <c r="F312" s="6">
        <f t="shared" si="50"/>
        <v>11.479796296296</v>
      </c>
      <c r="G312" s="6">
        <f t="shared" si="48"/>
        <v>-58.903809000000003</v>
      </c>
      <c r="J312" s="90">
        <v>10308055555.556</v>
      </c>
      <c r="K312" s="90">
        <v>-62.296295000000001</v>
      </c>
      <c r="L312" s="90">
        <v>-51.959826999999997</v>
      </c>
      <c r="N312" s="6">
        <f t="shared" si="51"/>
        <v>11.479796296296</v>
      </c>
      <c r="O312" s="6">
        <f t="shared" si="49"/>
        <v>-58.833117999999999</v>
      </c>
    </row>
    <row r="313" spans="2:16" x14ac:dyDescent="0.25">
      <c r="B313" s="90">
        <v>10861925925.926001</v>
      </c>
      <c r="C313" s="90">
        <v>-57.246310999999999</v>
      </c>
      <c r="D313" s="90">
        <v>-47.971198999999999</v>
      </c>
      <c r="F313" s="6">
        <f t="shared" si="50"/>
        <v>12</v>
      </c>
      <c r="G313" s="6">
        <f t="shared" si="48"/>
        <v>-56.922741000000002</v>
      </c>
      <c r="J313" s="90">
        <v>10861925925.926001</v>
      </c>
      <c r="K313" s="90">
        <v>-67.115723000000003</v>
      </c>
      <c r="L313" s="90">
        <v>-56.881743999999998</v>
      </c>
      <c r="N313" s="6">
        <f t="shared" si="51"/>
        <v>12</v>
      </c>
      <c r="O313" s="6">
        <f t="shared" si="49"/>
        <v>-61.065598000000001</v>
      </c>
    </row>
    <row r="314" spans="2:16" x14ac:dyDescent="0.25">
      <c r="B314" s="90">
        <v>11415796296.296</v>
      </c>
      <c r="C314" s="90">
        <v>-66.248260000000002</v>
      </c>
      <c r="D314" s="90">
        <v>-56.649227000000003</v>
      </c>
      <c r="F314" s="6" t="s">
        <v>21</v>
      </c>
      <c r="J314" s="90">
        <v>11415796296.296</v>
      </c>
      <c r="K314" s="90">
        <v>-60.617905</v>
      </c>
      <c r="L314" s="90">
        <v>-50.500644999999999</v>
      </c>
      <c r="N314" s="6" t="s">
        <v>21</v>
      </c>
    </row>
    <row r="315" spans="2:16" x14ac:dyDescent="0.25">
      <c r="B315" s="90">
        <v>11969666666.667</v>
      </c>
      <c r="C315" s="90">
        <v>-76.672661000000005</v>
      </c>
      <c r="D315" s="90">
        <v>-65.937988000000004</v>
      </c>
      <c r="J315" s="90">
        <v>11969666666.667</v>
      </c>
      <c r="K315" s="90">
        <v>-63.515732</v>
      </c>
      <c r="L315" s="90">
        <v>-53.453808000000002</v>
      </c>
    </row>
    <row r="316" spans="2:16" x14ac:dyDescent="0.25">
      <c r="B316" s="90" t="s">
        <v>21</v>
      </c>
      <c r="C316" s="90"/>
      <c r="D316" s="90"/>
      <c r="J316" s="90" t="s">
        <v>21</v>
      </c>
      <c r="K316" s="90"/>
      <c r="L316" s="90"/>
    </row>
    <row r="317" spans="2:16" x14ac:dyDescent="0.25">
      <c r="B317" s="90"/>
      <c r="C317" s="90"/>
      <c r="D317" s="90"/>
      <c r="F317" s="6" t="s">
        <v>51</v>
      </c>
      <c r="J317" s="90"/>
      <c r="K317" s="90"/>
      <c r="L317" s="90"/>
      <c r="N317" s="6" t="s">
        <v>51</v>
      </c>
    </row>
    <row r="318" spans="2:16" ht="15.75" x14ac:dyDescent="0.25">
      <c r="B318" s="90"/>
      <c r="C318" s="90"/>
      <c r="D318" s="90"/>
      <c r="F318" s="6" t="s">
        <v>19</v>
      </c>
      <c r="G318" s="6" t="str">
        <f t="shared" ref="G318:G337" si="52">D344</f>
        <v>3Rx5L dBc Log Mag(dB)</v>
      </c>
      <c r="H318" s="35">
        <v>3</v>
      </c>
      <c r="J318" s="90"/>
      <c r="K318" s="90"/>
      <c r="L318" s="90"/>
      <c r="N318" s="6" t="s">
        <v>19</v>
      </c>
      <c r="O318" s="6" t="str">
        <f t="shared" ref="O318:O337" si="53">L344</f>
        <v>3Rx5L dBc Log Mag(dB)</v>
      </c>
      <c r="P318" s="35">
        <v>3</v>
      </c>
    </row>
    <row r="319" spans="2:16" ht="15.75" x14ac:dyDescent="0.25">
      <c r="B319" s="90" t="s">
        <v>49</v>
      </c>
      <c r="C319" s="90"/>
      <c r="D319" s="90"/>
      <c r="F319" s="6">
        <f t="shared" ref="F319:F337" si="54">B345/1000000000</f>
        <v>3.3029999999999999</v>
      </c>
      <c r="G319" s="6">
        <f t="shared" si="52"/>
        <v>-33.875008000000001</v>
      </c>
      <c r="H319" s="36">
        <f>ABS(AVERAGE(G319:G337)-(H318-1)*15)</f>
        <v>68.89784194736842</v>
      </c>
      <c r="J319" s="90" t="s">
        <v>49</v>
      </c>
      <c r="K319" s="90"/>
      <c r="L319" s="90"/>
      <c r="N319" s="6">
        <f t="shared" ref="N319:N337" si="55">J345/1000000000</f>
        <v>3.3029999999999999</v>
      </c>
      <c r="O319" s="6">
        <f t="shared" si="53"/>
        <v>-26.300508000000001</v>
      </c>
      <c r="P319" s="36">
        <f>ABS(AVERAGE(O319:O337)-(P318-1)*15)</f>
        <v>72.221097999999998</v>
      </c>
    </row>
    <row r="320" spans="2:16" x14ac:dyDescent="0.25">
      <c r="B320" s="90" t="s">
        <v>19</v>
      </c>
      <c r="C320" s="90" t="s">
        <v>134</v>
      </c>
      <c r="D320" s="90" t="s">
        <v>50</v>
      </c>
      <c r="F320" s="6">
        <f t="shared" si="54"/>
        <v>3.7861666666666998</v>
      </c>
      <c r="G320" s="6">
        <f t="shared" si="52"/>
        <v>-36.464981000000002</v>
      </c>
      <c r="J320" s="90" t="s">
        <v>19</v>
      </c>
      <c r="K320" s="90" t="s">
        <v>134</v>
      </c>
      <c r="L320" s="90" t="s">
        <v>50</v>
      </c>
      <c r="N320" s="6">
        <f t="shared" si="55"/>
        <v>3.7861666666666998</v>
      </c>
      <c r="O320" s="84">
        <f t="shared" si="53"/>
        <v>-33.268318000000001</v>
      </c>
    </row>
    <row r="321" spans="2:15" x14ac:dyDescent="0.25">
      <c r="B321" s="90">
        <v>2636333333.3333001</v>
      </c>
      <c r="C321" s="90">
        <v>-56.845253</v>
      </c>
      <c r="D321" s="90">
        <v>-49.469334000000003</v>
      </c>
      <c r="F321" s="6">
        <f t="shared" si="54"/>
        <v>4.2693333333333001</v>
      </c>
      <c r="G321" s="6">
        <f t="shared" si="52"/>
        <v>-35.575077</v>
      </c>
      <c r="J321" s="90">
        <v>2636333333.3333001</v>
      </c>
      <c r="K321" s="90">
        <v>-59.412551999999998</v>
      </c>
      <c r="L321" s="90">
        <v>-48.594200000000001</v>
      </c>
      <c r="N321" s="6">
        <f t="shared" si="55"/>
        <v>4.2693333333333001</v>
      </c>
      <c r="O321" s="84">
        <f t="shared" si="53"/>
        <v>-36.926788000000002</v>
      </c>
    </row>
    <row r="322" spans="2:15" x14ac:dyDescent="0.25">
      <c r="B322" s="90">
        <v>3156537037.0370002</v>
      </c>
      <c r="C322" s="90">
        <v>-63.588954999999999</v>
      </c>
      <c r="D322" s="90">
        <v>-55.741241000000002</v>
      </c>
      <c r="F322" s="6">
        <f t="shared" si="54"/>
        <v>4.7525000000000004</v>
      </c>
      <c r="G322" s="6">
        <f t="shared" si="52"/>
        <v>-41.374149000000003</v>
      </c>
      <c r="J322" s="90">
        <v>3156537037.0370002</v>
      </c>
      <c r="K322" s="90">
        <v>-64.542511000000005</v>
      </c>
      <c r="L322" s="90">
        <v>-57.049636999999997</v>
      </c>
      <c r="N322" s="6">
        <f t="shared" si="55"/>
        <v>4.7525000000000004</v>
      </c>
      <c r="O322" s="84">
        <f t="shared" si="53"/>
        <v>-44.093037000000002</v>
      </c>
    </row>
    <row r="323" spans="2:15" x14ac:dyDescent="0.25">
      <c r="B323" s="90">
        <v>3676740740.7406998</v>
      </c>
      <c r="C323" s="90">
        <v>-60.445594999999997</v>
      </c>
      <c r="D323" s="90">
        <v>-52.418456999999997</v>
      </c>
      <c r="F323" s="6">
        <f t="shared" si="54"/>
        <v>5.2356666666667007</v>
      </c>
      <c r="G323" s="6">
        <f t="shared" si="52"/>
        <v>-36.265388000000002</v>
      </c>
      <c r="J323" s="90">
        <v>3676740740.7406998</v>
      </c>
      <c r="K323" s="90">
        <v>-70.264488</v>
      </c>
      <c r="L323" s="90">
        <v>-62.579017999999998</v>
      </c>
      <c r="N323" s="6">
        <f t="shared" si="55"/>
        <v>5.2356666666667007</v>
      </c>
      <c r="O323" s="84">
        <f t="shared" si="53"/>
        <v>-39.015563999999998</v>
      </c>
    </row>
    <row r="324" spans="2:15" x14ac:dyDescent="0.25">
      <c r="B324" s="90">
        <v>4196944444.4443998</v>
      </c>
      <c r="C324" s="90">
        <v>-60.864325999999998</v>
      </c>
      <c r="D324" s="90">
        <v>-52.959007</v>
      </c>
      <c r="F324" s="6">
        <f t="shared" si="54"/>
        <v>5.7188333333332997</v>
      </c>
      <c r="G324" s="6">
        <f t="shared" si="52"/>
        <v>-37.890984000000003</v>
      </c>
      <c r="J324" s="90">
        <v>4196944444.4443998</v>
      </c>
      <c r="K324" s="90">
        <v>-67.914291000000006</v>
      </c>
      <c r="L324" s="90">
        <v>-59.844558999999997</v>
      </c>
      <c r="N324" s="6">
        <f t="shared" si="55"/>
        <v>5.7188333333332997</v>
      </c>
      <c r="O324" s="84">
        <f t="shared" si="53"/>
        <v>-40.667175</v>
      </c>
    </row>
    <row r="325" spans="2:15" x14ac:dyDescent="0.25">
      <c r="B325" s="90">
        <v>4717148148.1480999</v>
      </c>
      <c r="C325" s="90">
        <v>-62.475189</v>
      </c>
      <c r="D325" s="90">
        <v>-54.879826000000001</v>
      </c>
      <c r="F325" s="6">
        <f t="shared" si="54"/>
        <v>6.202</v>
      </c>
      <c r="G325" s="6">
        <f t="shared" si="52"/>
        <v>-39.073078000000002</v>
      </c>
      <c r="J325" s="90">
        <v>4717148148.1480999</v>
      </c>
      <c r="K325" s="90">
        <v>-73.797889999999995</v>
      </c>
      <c r="L325" s="90">
        <v>-65.357140000000001</v>
      </c>
      <c r="N325" s="6">
        <f t="shared" si="55"/>
        <v>6.202</v>
      </c>
      <c r="O325" s="84">
        <f t="shared" si="53"/>
        <v>-45.873092999999997</v>
      </c>
    </row>
    <row r="326" spans="2:15" x14ac:dyDescent="0.25">
      <c r="B326" s="90">
        <v>5237351851.8519001</v>
      </c>
      <c r="C326" s="90">
        <v>-68.703484000000003</v>
      </c>
      <c r="D326" s="90">
        <v>-61.170772999999997</v>
      </c>
      <c r="F326" s="6">
        <f t="shared" si="54"/>
        <v>6.6851666666667002</v>
      </c>
      <c r="G326" s="6">
        <f t="shared" si="52"/>
        <v>-40.171284</v>
      </c>
      <c r="J326" s="90">
        <v>5237351851.8519001</v>
      </c>
      <c r="K326" s="90">
        <v>-87.704857000000004</v>
      </c>
      <c r="L326" s="90">
        <v>-78.960257999999996</v>
      </c>
      <c r="N326" s="6">
        <f t="shared" si="55"/>
        <v>6.6851666666667002</v>
      </c>
      <c r="O326" s="84">
        <f t="shared" si="53"/>
        <v>-45.833728999999998</v>
      </c>
    </row>
    <row r="327" spans="2:15" x14ac:dyDescent="0.25">
      <c r="B327" s="90">
        <v>5757555555.5556002</v>
      </c>
      <c r="C327" s="90">
        <v>-72.143058999999994</v>
      </c>
      <c r="D327" s="90">
        <v>-64.417770000000004</v>
      </c>
      <c r="F327" s="6">
        <f t="shared" si="54"/>
        <v>7.1683333333332993</v>
      </c>
      <c r="G327" s="6">
        <f t="shared" si="52"/>
        <v>-39.323512999999998</v>
      </c>
      <c r="J327" s="90">
        <v>5757555555.5556002</v>
      </c>
      <c r="K327" s="90">
        <v>-86.576767000000004</v>
      </c>
      <c r="L327" s="90">
        <v>-77.40934</v>
      </c>
      <c r="N327" s="6">
        <f t="shared" si="55"/>
        <v>7.1683333333332993</v>
      </c>
      <c r="O327" s="84">
        <f t="shared" si="53"/>
        <v>-42.449654000000002</v>
      </c>
    </row>
    <row r="328" spans="2:15" x14ac:dyDescent="0.25">
      <c r="B328" s="90">
        <v>6277759259.2593002</v>
      </c>
      <c r="C328" s="90">
        <v>-73.448570000000004</v>
      </c>
      <c r="D328" s="90">
        <v>-65.204566999999997</v>
      </c>
      <c r="F328" s="6">
        <f t="shared" si="54"/>
        <v>7.6515000000000004</v>
      </c>
      <c r="G328" s="6">
        <f t="shared" si="52"/>
        <v>-35.893692000000001</v>
      </c>
      <c r="J328" s="90">
        <v>6277759259.2593002</v>
      </c>
      <c r="K328" s="90">
        <v>-72.949432000000002</v>
      </c>
      <c r="L328" s="90">
        <v>-63.459781999999997</v>
      </c>
      <c r="N328" s="6">
        <f t="shared" si="55"/>
        <v>7.6515000000000004</v>
      </c>
      <c r="O328" s="84">
        <f t="shared" si="53"/>
        <v>-45.020373999999997</v>
      </c>
    </row>
    <row r="329" spans="2:15" x14ac:dyDescent="0.25">
      <c r="B329" s="90">
        <v>6797962962.9630003</v>
      </c>
      <c r="C329" s="90">
        <v>-70.355605999999995</v>
      </c>
      <c r="D329" s="90">
        <v>-61.800612999999998</v>
      </c>
      <c r="F329" s="6">
        <f t="shared" si="54"/>
        <v>8.1346666666666998</v>
      </c>
      <c r="G329" s="6">
        <f t="shared" si="52"/>
        <v>-37.800559999999997</v>
      </c>
      <c r="J329" s="90">
        <v>6797962962.9630003</v>
      </c>
      <c r="K329" s="90">
        <v>-81.373519999999999</v>
      </c>
      <c r="L329" s="90">
        <v>-71.699402000000006</v>
      </c>
      <c r="N329" s="6">
        <f t="shared" si="55"/>
        <v>8.1346666666666998</v>
      </c>
      <c r="O329" s="84">
        <f t="shared" si="53"/>
        <v>-45.362129000000003</v>
      </c>
    </row>
    <row r="330" spans="2:15" x14ac:dyDescent="0.25">
      <c r="B330" s="90">
        <v>7318166666.6667004</v>
      </c>
      <c r="C330" s="90">
        <v>-75.264961</v>
      </c>
      <c r="D330" s="90">
        <v>-66.640265999999997</v>
      </c>
      <c r="F330" s="6">
        <f t="shared" si="54"/>
        <v>8.6178333333332997</v>
      </c>
      <c r="G330" s="6">
        <f t="shared" si="52"/>
        <v>-41.348582999999998</v>
      </c>
      <c r="J330" s="90">
        <v>7318166666.6667004</v>
      </c>
      <c r="K330" s="90">
        <v>-74.041077000000001</v>
      </c>
      <c r="L330" s="90">
        <v>-64.089134000000001</v>
      </c>
      <c r="N330" s="6">
        <f t="shared" si="55"/>
        <v>8.6178333333332997</v>
      </c>
      <c r="O330" s="84">
        <f t="shared" si="53"/>
        <v>-46.763306</v>
      </c>
    </row>
    <row r="331" spans="2:15" x14ac:dyDescent="0.25">
      <c r="B331" s="90">
        <v>7838370370.3704004</v>
      </c>
      <c r="C331" s="90">
        <v>-69.459525999999997</v>
      </c>
      <c r="D331" s="90">
        <v>-60.812469</v>
      </c>
      <c r="F331" s="6">
        <f t="shared" si="54"/>
        <v>9.1010000000000009</v>
      </c>
      <c r="G331" s="6">
        <f t="shared" si="52"/>
        <v>-41.040615000000003</v>
      </c>
      <c r="J331" s="90">
        <v>7838370370.3704004</v>
      </c>
      <c r="K331" s="90">
        <v>-70.723922999999999</v>
      </c>
      <c r="L331" s="90">
        <v>-60.644241000000001</v>
      </c>
      <c r="N331" s="6">
        <f t="shared" si="55"/>
        <v>9.1010000000000009</v>
      </c>
      <c r="O331" s="84">
        <f t="shared" si="53"/>
        <v>-50.466839</v>
      </c>
    </row>
    <row r="332" spans="2:15" x14ac:dyDescent="0.25">
      <c r="B332" s="90">
        <v>8358574074.0740995</v>
      </c>
      <c r="C332" s="90">
        <v>-67.970946999999995</v>
      </c>
      <c r="D332" s="90">
        <v>-59.484324999999998</v>
      </c>
      <c r="F332" s="6">
        <f t="shared" si="54"/>
        <v>9.5841666666667003</v>
      </c>
      <c r="G332" s="6">
        <f t="shared" si="52"/>
        <v>-38.319901000000002</v>
      </c>
      <c r="J332" s="90">
        <v>8358574074.0740995</v>
      </c>
      <c r="K332" s="90">
        <v>-78.031998000000002</v>
      </c>
      <c r="L332" s="90">
        <v>-67.913123999999996</v>
      </c>
      <c r="N332" s="6">
        <f t="shared" si="55"/>
        <v>9.5841666666667003</v>
      </c>
      <c r="O332" s="84">
        <f t="shared" si="53"/>
        <v>-47.575684000000003</v>
      </c>
    </row>
    <row r="333" spans="2:15" x14ac:dyDescent="0.25">
      <c r="B333" s="90">
        <v>8878777777.7777996</v>
      </c>
      <c r="C333" s="90">
        <v>-67.415512000000007</v>
      </c>
      <c r="D333" s="90">
        <v>-58.428246000000001</v>
      </c>
      <c r="F333" s="6">
        <f t="shared" si="54"/>
        <v>10.067333333333</v>
      </c>
      <c r="G333" s="6">
        <f t="shared" si="52"/>
        <v>-38.680061000000002</v>
      </c>
      <c r="J333" s="90">
        <v>8878777777.7777996</v>
      </c>
      <c r="K333" s="90">
        <v>-74.215523000000005</v>
      </c>
      <c r="L333" s="90">
        <v>-63.397632999999999</v>
      </c>
      <c r="N333" s="6">
        <f t="shared" si="55"/>
        <v>10.067333333333</v>
      </c>
      <c r="O333" s="84">
        <f t="shared" si="53"/>
        <v>-46.917965000000002</v>
      </c>
    </row>
    <row r="334" spans="2:15" x14ac:dyDescent="0.25">
      <c r="B334" s="90">
        <v>9398981481.4815006</v>
      </c>
      <c r="C334" s="90">
        <v>-69.930008000000001</v>
      </c>
      <c r="D334" s="90">
        <v>-60.964717999999998</v>
      </c>
      <c r="F334" s="6">
        <f t="shared" si="54"/>
        <v>10.5505</v>
      </c>
      <c r="G334" s="6">
        <f t="shared" si="52"/>
        <v>-36.732886999999998</v>
      </c>
      <c r="J334" s="90">
        <v>9398981481.4815006</v>
      </c>
      <c r="K334" s="90">
        <v>-72.803534999999997</v>
      </c>
      <c r="L334" s="90">
        <v>-62.011940000000003</v>
      </c>
      <c r="N334" s="6">
        <f t="shared" si="55"/>
        <v>10.5505</v>
      </c>
      <c r="O334" s="84">
        <f t="shared" si="53"/>
        <v>-39.083038000000002</v>
      </c>
    </row>
    <row r="335" spans="2:15" x14ac:dyDescent="0.25">
      <c r="B335" s="90">
        <v>9919185185.1851997</v>
      </c>
      <c r="C335" s="90">
        <v>-79.026863000000006</v>
      </c>
      <c r="D335" s="90">
        <v>-70.155845999999997</v>
      </c>
      <c r="F335" s="6">
        <f t="shared" si="54"/>
        <v>11.033666666666999</v>
      </c>
      <c r="G335" s="6">
        <f t="shared" si="52"/>
        <v>-44.230148</v>
      </c>
      <c r="J335" s="90">
        <v>9919185185.1851997</v>
      </c>
      <c r="K335" s="90">
        <v>-77.143044000000003</v>
      </c>
      <c r="L335" s="90">
        <v>-66.358817999999999</v>
      </c>
      <c r="N335" s="6">
        <f t="shared" si="55"/>
        <v>11.033666666666999</v>
      </c>
      <c r="O335" s="84">
        <f t="shared" si="53"/>
        <v>-39.147438000000001</v>
      </c>
    </row>
    <row r="336" spans="2:15" x14ac:dyDescent="0.25">
      <c r="B336" s="90">
        <v>10439388888.889</v>
      </c>
      <c r="C336" s="90">
        <v>-72.580703999999997</v>
      </c>
      <c r="D336" s="90">
        <v>-63.578819000000003</v>
      </c>
      <c r="F336" s="6">
        <f t="shared" si="54"/>
        <v>11.516833333333</v>
      </c>
      <c r="G336" s="6">
        <f t="shared" si="52"/>
        <v>-41.528258999999998</v>
      </c>
      <c r="J336" s="90">
        <v>10439388888.889</v>
      </c>
      <c r="K336" s="90">
        <v>-71.806610000000006</v>
      </c>
      <c r="L336" s="90">
        <v>-61.470142000000003</v>
      </c>
      <c r="N336" s="6">
        <f t="shared" si="55"/>
        <v>11.516833333333</v>
      </c>
      <c r="O336" s="84">
        <f t="shared" si="53"/>
        <v>-39.542293999999998</v>
      </c>
    </row>
    <row r="337" spans="2:16" x14ac:dyDescent="0.25">
      <c r="B337" s="90">
        <v>10959592592.593</v>
      </c>
      <c r="C337" s="90">
        <v>-70.498977999999994</v>
      </c>
      <c r="D337" s="90">
        <v>-61.223866000000001</v>
      </c>
      <c r="F337" s="6">
        <f t="shared" si="54"/>
        <v>12</v>
      </c>
      <c r="G337" s="6">
        <f t="shared" si="52"/>
        <v>-43.470829000000002</v>
      </c>
      <c r="J337" s="90">
        <v>10959592592.593</v>
      </c>
      <c r="K337" s="90">
        <v>-69.026756000000006</v>
      </c>
      <c r="L337" s="90">
        <v>-58.792777999999998</v>
      </c>
      <c r="N337" s="6">
        <f t="shared" si="55"/>
        <v>12</v>
      </c>
      <c r="O337" s="84">
        <f t="shared" si="53"/>
        <v>-47.893929</v>
      </c>
    </row>
    <row r="338" spans="2:16" x14ac:dyDescent="0.25">
      <c r="B338" s="90">
        <v>11479796296.296</v>
      </c>
      <c r="C338" s="90">
        <v>-68.502846000000005</v>
      </c>
      <c r="D338" s="90">
        <v>-58.903809000000003</v>
      </c>
      <c r="F338" s="6" t="s">
        <v>21</v>
      </c>
      <c r="J338" s="90">
        <v>11479796296.296</v>
      </c>
      <c r="K338" s="90">
        <v>-68.950378000000001</v>
      </c>
      <c r="L338" s="90">
        <v>-58.833117999999999</v>
      </c>
      <c r="N338" s="6" t="s">
        <v>21</v>
      </c>
    </row>
    <row r="339" spans="2:16" x14ac:dyDescent="0.25">
      <c r="B339" s="90">
        <v>12000000000</v>
      </c>
      <c r="C339" s="90">
        <v>-67.657409999999999</v>
      </c>
      <c r="D339" s="90">
        <v>-56.922741000000002</v>
      </c>
      <c r="J339" s="90">
        <v>12000000000</v>
      </c>
      <c r="K339" s="90">
        <v>-71.127517999999995</v>
      </c>
      <c r="L339" s="90">
        <v>-61.065598000000001</v>
      </c>
    </row>
    <row r="340" spans="2:16" x14ac:dyDescent="0.25">
      <c r="B340" s="90" t="s">
        <v>21</v>
      </c>
      <c r="C340" s="90"/>
      <c r="D340" s="90"/>
      <c r="J340" s="90" t="s">
        <v>21</v>
      </c>
      <c r="K340" s="90"/>
      <c r="L340" s="90"/>
    </row>
    <row r="341" spans="2:16" x14ac:dyDescent="0.25">
      <c r="B341" s="90"/>
      <c r="C341" s="90"/>
      <c r="D341" s="90"/>
      <c r="F341" s="6" t="s">
        <v>53</v>
      </c>
      <c r="J341" s="90"/>
      <c r="K341" s="90"/>
      <c r="L341" s="90"/>
      <c r="N341" s="6" t="s">
        <v>53</v>
      </c>
    </row>
    <row r="342" spans="2:16" ht="15.75" x14ac:dyDescent="0.25">
      <c r="B342" s="90"/>
      <c r="C342" s="90"/>
      <c r="D342" s="90"/>
      <c r="F342" s="6" t="s">
        <v>19</v>
      </c>
      <c r="G342" s="6" t="str">
        <f t="shared" ref="G342:G361" si="56">D368</f>
        <v>4Rx1L dBc Log Mag(dB)</v>
      </c>
      <c r="H342" s="35">
        <v>4</v>
      </c>
      <c r="J342" s="90"/>
      <c r="K342" s="90"/>
      <c r="L342" s="90"/>
      <c r="N342" s="6" t="s">
        <v>19</v>
      </c>
      <c r="O342" s="6" t="str">
        <f t="shared" ref="O342:O361" si="57">L368</f>
        <v>4Rx1L dBc Log Mag(dB)</v>
      </c>
      <c r="P342" s="35">
        <v>4</v>
      </c>
    </row>
    <row r="343" spans="2:16" ht="15.75" x14ac:dyDescent="0.25">
      <c r="B343" s="90" t="s">
        <v>51</v>
      </c>
      <c r="C343" s="90"/>
      <c r="D343" s="90"/>
      <c r="F343" s="6">
        <f t="shared" ref="F343:F361" si="58">B369/1000000000</f>
        <v>2</v>
      </c>
      <c r="G343" s="6">
        <f t="shared" si="56"/>
        <v>-77.577217000000005</v>
      </c>
      <c r="H343" s="36">
        <f>ABS(AVERAGE(G343:G361)-(H342-1)*15)</f>
        <v>105.50254405263158</v>
      </c>
      <c r="J343" s="90" t="s">
        <v>51</v>
      </c>
      <c r="K343" s="90"/>
      <c r="L343" s="90"/>
      <c r="N343" s="6">
        <f t="shared" ref="N343:N361" si="59">J369/1000000000</f>
        <v>2</v>
      </c>
      <c r="O343" s="6">
        <f t="shared" si="57"/>
        <v>-74.641693000000004</v>
      </c>
      <c r="P343" s="36">
        <f>ABS(AVERAGE(O343:O361)-(P342-1)*15)</f>
        <v>107.48622452631578</v>
      </c>
    </row>
    <row r="344" spans="2:16" x14ac:dyDescent="0.25">
      <c r="B344" s="90" t="s">
        <v>19</v>
      </c>
      <c r="C344" s="90" t="s">
        <v>135</v>
      </c>
      <c r="D344" s="90" t="s">
        <v>52</v>
      </c>
      <c r="F344" s="6">
        <f t="shared" si="58"/>
        <v>2.0542916666666997</v>
      </c>
      <c r="G344" s="6">
        <f t="shared" si="56"/>
        <v>-82.111671000000001</v>
      </c>
      <c r="J344" s="90" t="s">
        <v>19</v>
      </c>
      <c r="K344" s="90" t="s">
        <v>135</v>
      </c>
      <c r="L344" s="90" t="s">
        <v>52</v>
      </c>
      <c r="N344" s="6">
        <f t="shared" si="59"/>
        <v>2.0542916666666997</v>
      </c>
      <c r="O344" s="6">
        <f t="shared" si="57"/>
        <v>-71.828322999999997</v>
      </c>
    </row>
    <row r="345" spans="2:16" x14ac:dyDescent="0.25">
      <c r="B345" s="90">
        <v>3303000000</v>
      </c>
      <c r="C345" s="90">
        <v>-41.250926999999997</v>
      </c>
      <c r="D345" s="90">
        <v>-33.875008000000001</v>
      </c>
      <c r="F345" s="6">
        <f t="shared" si="58"/>
        <v>2.1085833333332999</v>
      </c>
      <c r="G345" s="6">
        <f t="shared" si="56"/>
        <v>-92.357474999999994</v>
      </c>
      <c r="J345" s="90">
        <v>3303000000</v>
      </c>
      <c r="K345" s="90">
        <v>-37.118858000000003</v>
      </c>
      <c r="L345" s="90">
        <v>-26.300508000000001</v>
      </c>
      <c r="N345" s="6">
        <f t="shared" si="59"/>
        <v>2.1085833333332999</v>
      </c>
      <c r="O345" s="6">
        <f t="shared" si="57"/>
        <v>-70.105300999999997</v>
      </c>
    </row>
    <row r="346" spans="2:16" x14ac:dyDescent="0.25">
      <c r="B346" s="90">
        <v>3786166666.6666999</v>
      </c>
      <c r="C346" s="90">
        <v>-44.312694999999998</v>
      </c>
      <c r="D346" s="90">
        <v>-36.464981000000002</v>
      </c>
      <c r="F346" s="6">
        <f t="shared" si="58"/>
        <v>2.1628750000000001</v>
      </c>
      <c r="G346" s="6">
        <f t="shared" si="56"/>
        <v>-64.517166000000003</v>
      </c>
      <c r="J346" s="90">
        <v>3786166666.6666999</v>
      </c>
      <c r="K346" s="90">
        <v>-40.761192000000001</v>
      </c>
      <c r="L346" s="90">
        <v>-33.268318000000001</v>
      </c>
      <c r="N346" s="6">
        <f t="shared" si="59"/>
        <v>2.1628750000000001</v>
      </c>
      <c r="O346" s="6">
        <f t="shared" si="57"/>
        <v>-66.791809000000001</v>
      </c>
    </row>
    <row r="347" spans="2:16" x14ac:dyDescent="0.25">
      <c r="B347" s="90">
        <v>4269333333.3333001</v>
      </c>
      <c r="C347" s="90">
        <v>-43.602218999999998</v>
      </c>
      <c r="D347" s="90">
        <v>-35.575077</v>
      </c>
      <c r="F347" s="6">
        <f t="shared" si="58"/>
        <v>2.2171666666666998</v>
      </c>
      <c r="G347" s="6">
        <f t="shared" si="56"/>
        <v>-64.560744999999997</v>
      </c>
      <c r="J347" s="90">
        <v>4269333333.3333001</v>
      </c>
      <c r="K347" s="90">
        <v>-44.612259000000002</v>
      </c>
      <c r="L347" s="90">
        <v>-36.926788000000002</v>
      </c>
      <c r="N347" s="6">
        <f t="shared" si="59"/>
        <v>2.2171666666666998</v>
      </c>
      <c r="O347" s="6">
        <f t="shared" si="57"/>
        <v>-67.110579999999999</v>
      </c>
    </row>
    <row r="348" spans="2:16" x14ac:dyDescent="0.25">
      <c r="B348" s="90">
        <v>4752500000</v>
      </c>
      <c r="C348" s="90">
        <v>-49.279468999999999</v>
      </c>
      <c r="D348" s="90">
        <v>-41.374149000000003</v>
      </c>
      <c r="F348" s="6">
        <f t="shared" si="58"/>
        <v>2.2714583333333001</v>
      </c>
      <c r="G348" s="6">
        <f t="shared" si="56"/>
        <v>-64.851059000000006</v>
      </c>
      <c r="J348" s="90">
        <v>4752500000</v>
      </c>
      <c r="K348" s="90">
        <v>-52.162768999999997</v>
      </c>
      <c r="L348" s="90">
        <v>-44.093037000000002</v>
      </c>
      <c r="N348" s="6">
        <f t="shared" si="59"/>
        <v>2.2714583333333001</v>
      </c>
      <c r="O348" s="6">
        <f t="shared" si="57"/>
        <v>-67.642723000000004</v>
      </c>
    </row>
    <row r="349" spans="2:16" x14ac:dyDescent="0.25">
      <c r="B349" s="90">
        <v>5235666666.6667004</v>
      </c>
      <c r="C349" s="90">
        <v>-43.860756000000002</v>
      </c>
      <c r="D349" s="90">
        <v>-36.265388000000002</v>
      </c>
      <c r="F349" s="6">
        <f t="shared" si="58"/>
        <v>2.3257500000000002</v>
      </c>
      <c r="G349" s="6">
        <f t="shared" si="56"/>
        <v>-59.962456000000003</v>
      </c>
      <c r="J349" s="90">
        <v>5235666666.6667004</v>
      </c>
      <c r="K349" s="90">
        <v>-47.456318000000003</v>
      </c>
      <c r="L349" s="90">
        <v>-39.015563999999998</v>
      </c>
      <c r="N349" s="6">
        <f t="shared" si="59"/>
        <v>2.3257500000000002</v>
      </c>
      <c r="O349" s="6">
        <f t="shared" si="57"/>
        <v>-70.347831999999997</v>
      </c>
    </row>
    <row r="350" spans="2:16" x14ac:dyDescent="0.25">
      <c r="B350" s="90">
        <v>5718833333.3332996</v>
      </c>
      <c r="C350" s="90">
        <v>-45.423698000000002</v>
      </c>
      <c r="D350" s="90">
        <v>-37.890984000000003</v>
      </c>
      <c r="F350" s="6">
        <f t="shared" si="58"/>
        <v>2.3800416666666999</v>
      </c>
      <c r="G350" s="6">
        <f t="shared" si="56"/>
        <v>-58.888644999999997</v>
      </c>
      <c r="J350" s="90">
        <v>5718833333.3332996</v>
      </c>
      <c r="K350" s="90">
        <v>-49.411774000000001</v>
      </c>
      <c r="L350" s="90">
        <v>-40.667175</v>
      </c>
      <c r="N350" s="6">
        <f t="shared" si="59"/>
        <v>2.3800416666666999</v>
      </c>
      <c r="O350" s="6">
        <f t="shared" si="57"/>
        <v>-63.405864999999999</v>
      </c>
    </row>
    <row r="351" spans="2:16" x14ac:dyDescent="0.25">
      <c r="B351" s="90">
        <v>6202000000</v>
      </c>
      <c r="C351" s="90">
        <v>-46.798369999999998</v>
      </c>
      <c r="D351" s="90">
        <v>-39.073078000000002</v>
      </c>
      <c r="F351" s="6">
        <f t="shared" si="58"/>
        <v>2.4343333333333002</v>
      </c>
      <c r="G351" s="6">
        <f t="shared" si="56"/>
        <v>-58.292709000000002</v>
      </c>
      <c r="J351" s="90">
        <v>6202000000</v>
      </c>
      <c r="K351" s="90">
        <v>-55.040515999999997</v>
      </c>
      <c r="L351" s="90">
        <v>-45.873092999999997</v>
      </c>
      <c r="N351" s="6">
        <f t="shared" si="59"/>
        <v>2.4343333333333002</v>
      </c>
      <c r="O351" s="6">
        <f t="shared" si="57"/>
        <v>-59.144939000000001</v>
      </c>
    </row>
    <row r="352" spans="2:16" x14ac:dyDescent="0.25">
      <c r="B352" s="90">
        <v>6685166666.6667004</v>
      </c>
      <c r="C352" s="90">
        <v>-48.415291000000003</v>
      </c>
      <c r="D352" s="90">
        <v>-40.171284</v>
      </c>
      <c r="F352" s="6">
        <f t="shared" si="58"/>
        <v>2.4886249999999999</v>
      </c>
      <c r="G352" s="6">
        <f t="shared" si="56"/>
        <v>-57.293968</v>
      </c>
      <c r="J352" s="90">
        <v>6685166666.6667004</v>
      </c>
      <c r="K352" s="90">
        <v>-55.323383</v>
      </c>
      <c r="L352" s="90">
        <v>-45.833728999999998</v>
      </c>
      <c r="N352" s="6">
        <f t="shared" si="59"/>
        <v>2.4886249999999999</v>
      </c>
      <c r="O352" s="6">
        <f t="shared" si="57"/>
        <v>-53.348247999999998</v>
      </c>
    </row>
    <row r="353" spans="2:16" x14ac:dyDescent="0.25">
      <c r="B353" s="90">
        <v>7168333333.3332996</v>
      </c>
      <c r="C353" s="90">
        <v>-47.878506000000002</v>
      </c>
      <c r="D353" s="90">
        <v>-39.323512999999998</v>
      </c>
      <c r="F353" s="6">
        <f t="shared" si="58"/>
        <v>2.5429166666667</v>
      </c>
      <c r="G353" s="6">
        <f t="shared" si="56"/>
        <v>-56.067722000000003</v>
      </c>
      <c r="J353" s="90">
        <v>7168333333.3332996</v>
      </c>
      <c r="K353" s="90">
        <v>-52.123772000000002</v>
      </c>
      <c r="L353" s="90">
        <v>-42.449654000000002</v>
      </c>
      <c r="N353" s="6">
        <f t="shared" si="59"/>
        <v>2.5429166666667</v>
      </c>
      <c r="O353" s="6">
        <f t="shared" si="57"/>
        <v>-58.885795999999999</v>
      </c>
    </row>
    <row r="354" spans="2:16" x14ac:dyDescent="0.25">
      <c r="B354" s="90">
        <v>7651500000</v>
      </c>
      <c r="C354" s="90">
        <v>-44.518383</v>
      </c>
      <c r="D354" s="90">
        <v>-35.893692000000001</v>
      </c>
      <c r="F354" s="6">
        <f t="shared" si="58"/>
        <v>2.5972083333333003</v>
      </c>
      <c r="G354" s="6">
        <f t="shared" si="56"/>
        <v>-53.034218000000003</v>
      </c>
      <c r="J354" s="90">
        <v>7651500000</v>
      </c>
      <c r="K354" s="90">
        <v>-54.972316999999997</v>
      </c>
      <c r="L354" s="90">
        <v>-45.020373999999997</v>
      </c>
      <c r="N354" s="6">
        <f t="shared" si="59"/>
        <v>2.5972083333333003</v>
      </c>
      <c r="O354" s="6">
        <f t="shared" si="57"/>
        <v>-63.734851999999997</v>
      </c>
    </row>
    <row r="355" spans="2:16" x14ac:dyDescent="0.25">
      <c r="B355" s="90">
        <v>8134666666.6667004</v>
      </c>
      <c r="C355" s="90">
        <v>-46.447617000000001</v>
      </c>
      <c r="D355" s="90">
        <v>-37.800559999999997</v>
      </c>
      <c r="F355" s="6">
        <f t="shared" si="58"/>
        <v>2.6515</v>
      </c>
      <c r="G355" s="6">
        <f t="shared" si="56"/>
        <v>-51.934902000000001</v>
      </c>
      <c r="J355" s="90">
        <v>8134666666.6667004</v>
      </c>
      <c r="K355" s="90">
        <v>-55.441803</v>
      </c>
      <c r="L355" s="90">
        <v>-45.362129000000003</v>
      </c>
      <c r="N355" s="6">
        <f t="shared" si="59"/>
        <v>2.6515</v>
      </c>
      <c r="O355" s="6">
        <f t="shared" si="57"/>
        <v>-60.094512999999999</v>
      </c>
    </row>
    <row r="356" spans="2:16" x14ac:dyDescent="0.25">
      <c r="B356" s="90">
        <v>8617833333.3332996</v>
      </c>
      <c r="C356" s="90">
        <v>-49.835208999999999</v>
      </c>
      <c r="D356" s="90">
        <v>-41.348582999999998</v>
      </c>
      <c r="F356" s="6">
        <f t="shared" si="58"/>
        <v>2.7057916666666997</v>
      </c>
      <c r="G356" s="6">
        <f t="shared" si="56"/>
        <v>-52.664248999999998</v>
      </c>
      <c r="J356" s="90">
        <v>8617833333.3332996</v>
      </c>
      <c r="K356" s="90">
        <v>-56.882174999999997</v>
      </c>
      <c r="L356" s="90">
        <v>-46.763306</v>
      </c>
      <c r="N356" s="6">
        <f t="shared" si="59"/>
        <v>2.7057916666666997</v>
      </c>
      <c r="O356" s="6">
        <f t="shared" si="57"/>
        <v>-57.814171000000002</v>
      </c>
    </row>
    <row r="357" spans="2:16" x14ac:dyDescent="0.25">
      <c r="B357" s="90">
        <v>9101000000</v>
      </c>
      <c r="C357" s="90">
        <v>-50.027884999999998</v>
      </c>
      <c r="D357" s="90">
        <v>-41.040615000000003</v>
      </c>
      <c r="F357" s="6">
        <f t="shared" si="58"/>
        <v>2.7600833333332999</v>
      </c>
      <c r="G357" s="6">
        <f t="shared" si="56"/>
        <v>-53.074299000000003</v>
      </c>
      <c r="J357" s="90">
        <v>9101000000</v>
      </c>
      <c r="K357" s="90">
        <v>-61.284733000000003</v>
      </c>
      <c r="L357" s="90">
        <v>-50.466839</v>
      </c>
      <c r="N357" s="6">
        <f t="shared" si="59"/>
        <v>2.7600833333332999</v>
      </c>
      <c r="O357" s="6">
        <f t="shared" si="57"/>
        <v>-56.063419000000003</v>
      </c>
    </row>
    <row r="358" spans="2:16" x14ac:dyDescent="0.25">
      <c r="B358" s="90">
        <v>9584166666.6667004</v>
      </c>
      <c r="C358" s="90">
        <v>-47.285190999999998</v>
      </c>
      <c r="D358" s="90">
        <v>-38.319901000000002</v>
      </c>
      <c r="F358" s="6">
        <f t="shared" si="58"/>
        <v>2.8143750000000001</v>
      </c>
      <c r="G358" s="6">
        <f t="shared" si="56"/>
        <v>-51.158611000000001</v>
      </c>
      <c r="J358" s="90">
        <v>9584166666.6667004</v>
      </c>
      <c r="K358" s="90">
        <v>-58.367279000000003</v>
      </c>
      <c r="L358" s="90">
        <v>-47.575684000000003</v>
      </c>
      <c r="N358" s="6">
        <f t="shared" si="59"/>
        <v>2.8143750000000001</v>
      </c>
      <c r="O358" s="6">
        <f t="shared" si="57"/>
        <v>-55.040436</v>
      </c>
    </row>
    <row r="359" spans="2:16" x14ac:dyDescent="0.25">
      <c r="B359" s="90">
        <v>10067333333.333</v>
      </c>
      <c r="C359" s="90">
        <v>-47.551074999999997</v>
      </c>
      <c r="D359" s="90">
        <v>-38.680061000000002</v>
      </c>
      <c r="F359" s="6">
        <f t="shared" si="58"/>
        <v>2.8686666666666998</v>
      </c>
      <c r="G359" s="6">
        <f t="shared" si="56"/>
        <v>-50.825809</v>
      </c>
      <c r="J359" s="90">
        <v>10067333333.333</v>
      </c>
      <c r="K359" s="90">
        <v>-57.702187000000002</v>
      </c>
      <c r="L359" s="90">
        <v>-46.917965000000002</v>
      </c>
      <c r="N359" s="6">
        <f t="shared" si="59"/>
        <v>2.8686666666666998</v>
      </c>
      <c r="O359" s="6">
        <f t="shared" si="57"/>
        <v>-54.995674000000001</v>
      </c>
    </row>
    <row r="360" spans="2:16" x14ac:dyDescent="0.25">
      <c r="B360" s="90">
        <v>10550500000</v>
      </c>
      <c r="C360" s="90">
        <v>-45.734763999999998</v>
      </c>
      <c r="D360" s="90">
        <v>-36.732886999999998</v>
      </c>
      <c r="F360" s="6">
        <f t="shared" si="58"/>
        <v>2.9229583333333</v>
      </c>
      <c r="G360" s="6">
        <f t="shared" si="56"/>
        <v>-50.867660999999998</v>
      </c>
      <c r="J360" s="90">
        <v>10550500000</v>
      </c>
      <c r="K360" s="90">
        <v>-49.419510000000002</v>
      </c>
      <c r="L360" s="90">
        <v>-39.083038000000002</v>
      </c>
      <c r="N360" s="6">
        <f t="shared" si="59"/>
        <v>2.9229583333333</v>
      </c>
      <c r="O360" s="6">
        <f t="shared" si="57"/>
        <v>-57.068302000000003</v>
      </c>
    </row>
    <row r="361" spans="2:16" x14ac:dyDescent="0.25">
      <c r="B361" s="90">
        <v>11033666666.667</v>
      </c>
      <c r="C361" s="90">
        <v>-53.50526</v>
      </c>
      <c r="D361" s="90">
        <v>-44.230148</v>
      </c>
      <c r="F361" s="6">
        <f t="shared" si="58"/>
        <v>2.9772500000000002</v>
      </c>
      <c r="G361" s="6">
        <f t="shared" si="56"/>
        <v>-49.507755000000003</v>
      </c>
      <c r="J361" s="90">
        <v>11033666666.667</v>
      </c>
      <c r="K361" s="90">
        <v>-49.381416000000002</v>
      </c>
      <c r="L361" s="90">
        <v>-39.147438000000001</v>
      </c>
      <c r="N361" s="6">
        <f t="shared" si="59"/>
        <v>2.9772500000000002</v>
      </c>
      <c r="O361" s="6">
        <f t="shared" si="57"/>
        <v>-59.173789999999997</v>
      </c>
    </row>
    <row r="362" spans="2:16" x14ac:dyDescent="0.25">
      <c r="B362" s="90">
        <v>11516833333.333</v>
      </c>
      <c r="C362" s="90">
        <v>-51.127293000000002</v>
      </c>
      <c r="D362" s="90">
        <v>-41.528258999999998</v>
      </c>
      <c r="F362" s="6" t="s">
        <v>21</v>
      </c>
      <c r="J362" s="90">
        <v>11516833333.333</v>
      </c>
      <c r="K362" s="90">
        <v>-49.659550000000003</v>
      </c>
      <c r="L362" s="90">
        <v>-39.542293999999998</v>
      </c>
      <c r="N362" s="6" t="s">
        <v>21</v>
      </c>
    </row>
    <row r="363" spans="2:16" x14ac:dyDescent="0.25">
      <c r="B363" s="90">
        <v>12000000000</v>
      </c>
      <c r="C363" s="90">
        <v>-54.205497999999999</v>
      </c>
      <c r="D363" s="90">
        <v>-43.470829000000002</v>
      </c>
      <c r="J363" s="90">
        <v>12000000000</v>
      </c>
      <c r="K363" s="90">
        <v>-57.955849000000001</v>
      </c>
      <c r="L363" s="90">
        <v>-47.893929</v>
      </c>
    </row>
    <row r="364" spans="2:16" x14ac:dyDescent="0.25">
      <c r="B364" s="90" t="s">
        <v>21</v>
      </c>
      <c r="C364" s="90"/>
      <c r="D364" s="90"/>
      <c r="J364" s="90" t="s">
        <v>21</v>
      </c>
      <c r="K364" s="90"/>
      <c r="L364" s="90"/>
    </row>
    <row r="365" spans="2:16" x14ac:dyDescent="0.25">
      <c r="B365" s="90"/>
      <c r="C365" s="90"/>
      <c r="D365" s="90"/>
      <c r="F365" s="6" t="s">
        <v>55</v>
      </c>
      <c r="J365" s="90"/>
      <c r="K365" s="90"/>
      <c r="L365" s="90"/>
      <c r="N365" s="6" t="s">
        <v>55</v>
      </c>
    </row>
    <row r="366" spans="2:16" ht="15.75" x14ac:dyDescent="0.25">
      <c r="B366" s="90"/>
      <c r="C366" s="90"/>
      <c r="D366" s="90"/>
      <c r="F366" s="6" t="s">
        <v>19</v>
      </c>
      <c r="G366" s="6" t="str">
        <f t="shared" ref="G366:G385" si="60">D392</f>
        <v>4Rx2L dBc Log Mag(dB)</v>
      </c>
      <c r="H366" s="35">
        <v>4</v>
      </c>
      <c r="J366" s="90"/>
      <c r="K366" s="90"/>
      <c r="L366" s="90"/>
      <c r="N366" s="6" t="s">
        <v>19</v>
      </c>
      <c r="O366" s="6" t="str">
        <f t="shared" ref="O366:O385" si="61">L392</f>
        <v>4Rx2L dBc Log Mag(dB)</v>
      </c>
      <c r="P366" s="35">
        <v>4</v>
      </c>
    </row>
    <row r="367" spans="2:16" ht="15.75" x14ac:dyDescent="0.25">
      <c r="B367" s="90" t="s">
        <v>53</v>
      </c>
      <c r="C367" s="90"/>
      <c r="D367" s="90"/>
      <c r="F367" s="6">
        <f t="shared" ref="F367:F385" si="62">B393/1000000000</f>
        <v>3</v>
      </c>
      <c r="G367" s="6">
        <f t="shared" si="60"/>
        <v>-64.285431000000003</v>
      </c>
      <c r="H367" s="36">
        <f>ABS(AVERAGE(G367:G385)-(H366-1)*15)</f>
        <v>117.24267978947368</v>
      </c>
      <c r="J367" s="90" t="s">
        <v>53</v>
      </c>
      <c r="K367" s="90"/>
      <c r="L367" s="90"/>
      <c r="N367" s="6">
        <f t="shared" ref="N367:N385" si="63">J393/1000000000</f>
        <v>3</v>
      </c>
      <c r="O367" s="6">
        <f t="shared" si="61"/>
        <v>-61.788894999999997</v>
      </c>
      <c r="P367" s="36">
        <f>ABS(AVERAGE(O367:O385)-(P366-1)*15)</f>
        <v>118.99255215789472</v>
      </c>
    </row>
    <row r="368" spans="2:16" x14ac:dyDescent="0.25">
      <c r="B368" s="90" t="s">
        <v>19</v>
      </c>
      <c r="C368" s="90" t="s">
        <v>136</v>
      </c>
      <c r="D368" s="90" t="s">
        <v>54</v>
      </c>
      <c r="F368" s="6">
        <f t="shared" si="62"/>
        <v>3.1654027777778002</v>
      </c>
      <c r="G368" s="6">
        <f t="shared" si="60"/>
        <v>-66.493469000000005</v>
      </c>
      <c r="J368" s="90" t="s">
        <v>19</v>
      </c>
      <c r="K368" s="90" t="s">
        <v>136</v>
      </c>
      <c r="L368" s="90" t="s">
        <v>54</v>
      </c>
      <c r="N368" s="6">
        <f t="shared" si="63"/>
        <v>3.1654027777778002</v>
      </c>
      <c r="O368" s="6">
        <f t="shared" si="61"/>
        <v>-69.276283000000006</v>
      </c>
    </row>
    <row r="369" spans="2:15" x14ac:dyDescent="0.25">
      <c r="B369" s="90">
        <v>2000000000</v>
      </c>
      <c r="C369" s="90">
        <v>-84.953132999999994</v>
      </c>
      <c r="D369" s="90">
        <v>-77.577217000000005</v>
      </c>
      <c r="F369" s="6">
        <f t="shared" si="62"/>
        <v>3.3308055555556</v>
      </c>
      <c r="G369" s="6">
        <f t="shared" si="60"/>
        <v>-66.507210000000001</v>
      </c>
      <c r="J369" s="90">
        <v>2000000000</v>
      </c>
      <c r="K369" s="90">
        <v>-85.460044999999994</v>
      </c>
      <c r="L369" s="90">
        <v>-74.641693000000004</v>
      </c>
      <c r="N369" s="6">
        <f t="shared" si="63"/>
        <v>3.3308055555556</v>
      </c>
      <c r="O369" s="6">
        <f t="shared" si="61"/>
        <v>-72.907927999999998</v>
      </c>
    </row>
    <row r="370" spans="2:15" x14ac:dyDescent="0.25">
      <c r="B370" s="90">
        <v>2054291666.6666999</v>
      </c>
      <c r="C370" s="90">
        <v>-89.959380999999993</v>
      </c>
      <c r="D370" s="90">
        <v>-82.111671000000001</v>
      </c>
      <c r="F370" s="6">
        <f t="shared" si="62"/>
        <v>3.4962083333333003</v>
      </c>
      <c r="G370" s="6">
        <f t="shared" si="60"/>
        <v>-67.144287000000006</v>
      </c>
      <c r="J370" s="90">
        <v>2054291666.6666999</v>
      </c>
      <c r="K370" s="90">
        <v>-79.321197999999995</v>
      </c>
      <c r="L370" s="90">
        <v>-71.828322999999997</v>
      </c>
      <c r="N370" s="6">
        <f t="shared" si="63"/>
        <v>3.4962083333333003</v>
      </c>
      <c r="O370" s="6">
        <f t="shared" si="61"/>
        <v>-68.514519000000007</v>
      </c>
    </row>
    <row r="371" spans="2:15" x14ac:dyDescent="0.25">
      <c r="B371" s="90">
        <v>2108583333.3333001</v>
      </c>
      <c r="C371" s="90">
        <v>-100.38461</v>
      </c>
      <c r="D371" s="90">
        <v>-92.357474999999994</v>
      </c>
      <c r="F371" s="6">
        <f t="shared" si="62"/>
        <v>3.6616111111111</v>
      </c>
      <c r="G371" s="6">
        <f t="shared" si="60"/>
        <v>-73.690430000000006</v>
      </c>
      <c r="J371" s="90">
        <v>2108583333.3333001</v>
      </c>
      <c r="K371" s="90">
        <v>-77.790779000000001</v>
      </c>
      <c r="L371" s="90">
        <v>-70.105300999999997</v>
      </c>
      <c r="N371" s="6">
        <f t="shared" si="63"/>
        <v>3.6616111111111</v>
      </c>
      <c r="O371" s="6">
        <f t="shared" si="61"/>
        <v>-68.901131000000007</v>
      </c>
    </row>
    <row r="372" spans="2:15" x14ac:dyDescent="0.25">
      <c r="B372" s="90">
        <v>2162875000</v>
      </c>
      <c r="C372" s="90">
        <v>-72.422484999999995</v>
      </c>
      <c r="D372" s="90">
        <v>-64.517166000000003</v>
      </c>
      <c r="F372" s="6">
        <f t="shared" si="62"/>
        <v>3.8270138888888998</v>
      </c>
      <c r="G372" s="6">
        <f t="shared" si="60"/>
        <v>-71.754333000000003</v>
      </c>
      <c r="J372" s="90">
        <v>2162875000</v>
      </c>
      <c r="K372" s="90">
        <v>-74.861542</v>
      </c>
      <c r="L372" s="90">
        <v>-66.791809000000001</v>
      </c>
      <c r="N372" s="6">
        <f t="shared" si="63"/>
        <v>3.8270138888888998</v>
      </c>
      <c r="O372" s="6">
        <f t="shared" si="61"/>
        <v>-74.523926000000003</v>
      </c>
    </row>
    <row r="373" spans="2:15" x14ac:dyDescent="0.25">
      <c r="B373" s="90">
        <v>2217166666.6666999</v>
      </c>
      <c r="C373" s="90">
        <v>-72.156113000000005</v>
      </c>
      <c r="D373" s="90">
        <v>-64.560744999999997</v>
      </c>
      <c r="F373" s="6">
        <f t="shared" si="62"/>
        <v>3.9924166666667</v>
      </c>
      <c r="G373" s="6">
        <f t="shared" si="60"/>
        <v>-76.283394000000001</v>
      </c>
      <c r="J373" s="90">
        <v>2217166666.6666999</v>
      </c>
      <c r="K373" s="90">
        <v>-75.551331000000005</v>
      </c>
      <c r="L373" s="90">
        <v>-67.110579999999999</v>
      </c>
      <c r="N373" s="6">
        <f t="shared" si="63"/>
        <v>3.9924166666667</v>
      </c>
      <c r="O373" s="6">
        <f t="shared" si="61"/>
        <v>-74.103110999999998</v>
      </c>
    </row>
    <row r="374" spans="2:15" x14ac:dyDescent="0.25">
      <c r="B374" s="90">
        <v>2271458333.3333001</v>
      </c>
      <c r="C374" s="90">
        <v>-72.383765999999994</v>
      </c>
      <c r="D374" s="90">
        <v>-64.851059000000006</v>
      </c>
      <c r="F374" s="6">
        <f t="shared" si="62"/>
        <v>4.1578194444443994</v>
      </c>
      <c r="G374" s="6">
        <f t="shared" si="60"/>
        <v>-80.467124999999996</v>
      </c>
      <c r="J374" s="90">
        <v>2271458333.3333001</v>
      </c>
      <c r="K374" s="90">
        <v>-76.387321</v>
      </c>
      <c r="L374" s="90">
        <v>-67.642723000000004</v>
      </c>
      <c r="N374" s="6">
        <f t="shared" si="63"/>
        <v>4.1578194444443994</v>
      </c>
      <c r="O374" s="6">
        <f t="shared" si="61"/>
        <v>-80.502533</v>
      </c>
    </row>
    <row r="375" spans="2:15" x14ac:dyDescent="0.25">
      <c r="B375" s="90">
        <v>2325750000</v>
      </c>
      <c r="C375" s="90">
        <v>-67.687752000000003</v>
      </c>
      <c r="D375" s="90">
        <v>-59.962456000000003</v>
      </c>
      <c r="F375" s="6">
        <f t="shared" si="62"/>
        <v>4.3232222222222001</v>
      </c>
      <c r="G375" s="6">
        <f t="shared" si="60"/>
        <v>-72.871612999999996</v>
      </c>
      <c r="J375" s="90">
        <v>2325750000</v>
      </c>
      <c r="K375" s="90">
        <v>-79.515259</v>
      </c>
      <c r="L375" s="90">
        <v>-70.347831999999997</v>
      </c>
      <c r="N375" s="6">
        <f t="shared" si="63"/>
        <v>4.3232222222222001</v>
      </c>
      <c r="O375" s="6">
        <f t="shared" si="61"/>
        <v>-73.378426000000005</v>
      </c>
    </row>
    <row r="376" spans="2:15" x14ac:dyDescent="0.25">
      <c r="B376" s="90">
        <v>2380041666.6666999</v>
      </c>
      <c r="C376" s="90">
        <v>-67.132651999999993</v>
      </c>
      <c r="D376" s="90">
        <v>-58.888644999999997</v>
      </c>
      <c r="F376" s="6">
        <f t="shared" si="62"/>
        <v>4.4886249999999999</v>
      </c>
      <c r="G376" s="6">
        <f t="shared" si="60"/>
        <v>-86.529387999999997</v>
      </c>
      <c r="J376" s="90">
        <v>2380041666.6666999</v>
      </c>
      <c r="K376" s="90">
        <v>-72.895522999999997</v>
      </c>
      <c r="L376" s="90">
        <v>-63.405864999999999</v>
      </c>
      <c r="N376" s="6">
        <f t="shared" si="63"/>
        <v>4.4886249999999999</v>
      </c>
      <c r="O376" s="6">
        <f t="shared" si="61"/>
        <v>-88.936836</v>
      </c>
    </row>
    <row r="377" spans="2:15" x14ac:dyDescent="0.25">
      <c r="B377" s="90">
        <v>2434333333.3333001</v>
      </c>
      <c r="C377" s="90">
        <v>-66.847701999999998</v>
      </c>
      <c r="D377" s="90">
        <v>-58.292709000000002</v>
      </c>
      <c r="F377" s="6">
        <f t="shared" si="62"/>
        <v>4.6540277777777996</v>
      </c>
      <c r="G377" s="6">
        <f t="shared" si="60"/>
        <v>-81.922828999999993</v>
      </c>
      <c r="J377" s="90">
        <v>2434333333.3333001</v>
      </c>
      <c r="K377" s="90">
        <v>-68.819061000000005</v>
      </c>
      <c r="L377" s="90">
        <v>-59.144939000000001</v>
      </c>
      <c r="N377" s="6">
        <f t="shared" si="63"/>
        <v>4.6540277777777996</v>
      </c>
      <c r="O377" s="6">
        <f t="shared" si="61"/>
        <v>-75.868331999999995</v>
      </c>
    </row>
    <row r="378" spans="2:15" x14ac:dyDescent="0.25">
      <c r="B378" s="90">
        <v>2488625000</v>
      </c>
      <c r="C378" s="90">
        <v>-65.918662999999995</v>
      </c>
      <c r="D378" s="90">
        <v>-57.293968</v>
      </c>
      <c r="F378" s="6">
        <f t="shared" si="62"/>
        <v>4.8194305555556003</v>
      </c>
      <c r="G378" s="6">
        <f t="shared" si="60"/>
        <v>-82.713074000000006</v>
      </c>
      <c r="J378" s="90">
        <v>2488625000</v>
      </c>
      <c r="K378" s="90">
        <v>-63.300193999999998</v>
      </c>
      <c r="L378" s="90">
        <v>-53.348247999999998</v>
      </c>
      <c r="N378" s="6">
        <f t="shared" si="63"/>
        <v>4.8194305555556003</v>
      </c>
      <c r="O378" s="6">
        <f t="shared" si="61"/>
        <v>-79.174187000000003</v>
      </c>
    </row>
    <row r="379" spans="2:15" x14ac:dyDescent="0.25">
      <c r="B379" s="90">
        <v>2542916666.6666999</v>
      </c>
      <c r="C379" s="90">
        <v>-64.714775000000003</v>
      </c>
      <c r="D379" s="90">
        <v>-56.067722000000003</v>
      </c>
      <c r="F379" s="6">
        <f t="shared" si="62"/>
        <v>4.9848333333332997</v>
      </c>
      <c r="G379" s="6">
        <f t="shared" si="60"/>
        <v>-71.098076000000006</v>
      </c>
      <c r="J379" s="90">
        <v>2542916666.6666999</v>
      </c>
      <c r="K379" s="90">
        <v>-68.965477000000007</v>
      </c>
      <c r="L379" s="90">
        <v>-58.885795999999999</v>
      </c>
      <c r="N379" s="6">
        <f t="shared" si="63"/>
        <v>4.9848333333332997</v>
      </c>
      <c r="O379" s="6">
        <f t="shared" si="61"/>
        <v>-68.757644999999997</v>
      </c>
    </row>
    <row r="380" spans="2:15" x14ac:dyDescent="0.25">
      <c r="B380" s="90">
        <v>2597208333.3333001</v>
      </c>
      <c r="C380" s="90">
        <v>-61.52084</v>
      </c>
      <c r="D380" s="90">
        <v>-53.034218000000003</v>
      </c>
      <c r="F380" s="6">
        <f t="shared" si="62"/>
        <v>5.1502361111111004</v>
      </c>
      <c r="G380" s="6">
        <f t="shared" si="60"/>
        <v>-76.328902999999997</v>
      </c>
      <c r="J380" s="90">
        <v>2597208333.3333001</v>
      </c>
      <c r="K380" s="90">
        <v>-73.853722000000005</v>
      </c>
      <c r="L380" s="90">
        <v>-63.734851999999997</v>
      </c>
      <c r="N380" s="6">
        <f t="shared" si="63"/>
        <v>5.1502361111111004</v>
      </c>
      <c r="O380" s="6">
        <f t="shared" si="61"/>
        <v>-74.391739000000001</v>
      </c>
    </row>
    <row r="381" spans="2:15" x14ac:dyDescent="0.25">
      <c r="B381" s="90">
        <v>2651500000</v>
      </c>
      <c r="C381" s="90">
        <v>-60.922168999999997</v>
      </c>
      <c r="D381" s="90">
        <v>-51.934902000000001</v>
      </c>
      <c r="F381" s="6">
        <f t="shared" si="62"/>
        <v>5.3156388888889001</v>
      </c>
      <c r="G381" s="6">
        <f t="shared" si="60"/>
        <v>-66.788910000000001</v>
      </c>
      <c r="J381" s="90">
        <v>2651500000</v>
      </c>
      <c r="K381" s="90">
        <v>-70.912407000000002</v>
      </c>
      <c r="L381" s="90">
        <v>-60.094512999999999</v>
      </c>
      <c r="N381" s="6">
        <f t="shared" si="63"/>
        <v>5.3156388888889001</v>
      </c>
      <c r="O381" s="6">
        <f t="shared" si="61"/>
        <v>-84.478333000000006</v>
      </c>
    </row>
    <row r="382" spans="2:15" x14ac:dyDescent="0.25">
      <c r="B382" s="90">
        <v>2705791666.6666999</v>
      </c>
      <c r="C382" s="90">
        <v>-61.629539000000001</v>
      </c>
      <c r="D382" s="90">
        <v>-52.664248999999998</v>
      </c>
      <c r="F382" s="6">
        <f t="shared" si="62"/>
        <v>5.4810416666667008</v>
      </c>
      <c r="G382" s="6">
        <f t="shared" si="60"/>
        <v>-64.577690000000004</v>
      </c>
      <c r="J382" s="90">
        <v>2705791666.6666999</v>
      </c>
      <c r="K382" s="90">
        <v>-68.605766000000003</v>
      </c>
      <c r="L382" s="90">
        <v>-57.814171000000002</v>
      </c>
      <c r="N382" s="6">
        <f t="shared" si="63"/>
        <v>5.4810416666667008</v>
      </c>
      <c r="O382" s="6">
        <f t="shared" si="61"/>
        <v>-78.582481000000001</v>
      </c>
    </row>
    <row r="383" spans="2:15" x14ac:dyDescent="0.25">
      <c r="B383" s="90">
        <v>2760083333.3333001</v>
      </c>
      <c r="C383" s="90">
        <v>-61.945312999999999</v>
      </c>
      <c r="D383" s="90">
        <v>-53.074299000000003</v>
      </c>
      <c r="F383" s="6">
        <f t="shared" si="62"/>
        <v>5.6464444444444002</v>
      </c>
      <c r="G383" s="6">
        <f t="shared" si="60"/>
        <v>-69.718185000000005</v>
      </c>
      <c r="J383" s="90">
        <v>2760083333.3333001</v>
      </c>
      <c r="K383" s="90">
        <v>-66.847640999999996</v>
      </c>
      <c r="L383" s="90">
        <v>-56.063419000000003</v>
      </c>
      <c r="N383" s="6">
        <f t="shared" si="63"/>
        <v>5.6464444444444002</v>
      </c>
      <c r="O383" s="6">
        <f t="shared" si="61"/>
        <v>-71.533752000000007</v>
      </c>
    </row>
    <row r="384" spans="2:15" x14ac:dyDescent="0.25">
      <c r="B384" s="90">
        <v>2814375000</v>
      </c>
      <c r="C384" s="90">
        <v>-60.160491999999998</v>
      </c>
      <c r="D384" s="90">
        <v>-51.158611000000001</v>
      </c>
      <c r="F384" s="6">
        <f t="shared" si="62"/>
        <v>5.8118472222222</v>
      </c>
      <c r="G384" s="6">
        <f t="shared" si="60"/>
        <v>-65.155235000000005</v>
      </c>
      <c r="J384" s="90">
        <v>2814375000</v>
      </c>
      <c r="K384" s="90">
        <v>-65.376907000000003</v>
      </c>
      <c r="L384" s="90">
        <v>-55.040436</v>
      </c>
      <c r="N384" s="6">
        <f t="shared" si="63"/>
        <v>5.8118472222222</v>
      </c>
      <c r="O384" s="6">
        <f t="shared" si="61"/>
        <v>-73.013992000000002</v>
      </c>
    </row>
    <row r="385" spans="2:16" x14ac:dyDescent="0.25">
      <c r="B385" s="90">
        <v>2868666666.6666999</v>
      </c>
      <c r="C385" s="90">
        <v>-60.100924999999997</v>
      </c>
      <c r="D385" s="90">
        <v>-50.825809</v>
      </c>
      <c r="F385" s="6">
        <f t="shared" si="62"/>
        <v>5.9772499999999997</v>
      </c>
      <c r="G385" s="6">
        <f t="shared" si="60"/>
        <v>-68.281334000000001</v>
      </c>
      <c r="J385" s="90">
        <v>2868666666.6666999</v>
      </c>
      <c r="K385" s="90">
        <v>-65.229652000000002</v>
      </c>
      <c r="L385" s="90">
        <v>-54.995674000000001</v>
      </c>
      <c r="N385" s="6">
        <f t="shared" si="63"/>
        <v>5.9772499999999997</v>
      </c>
      <c r="O385" s="6">
        <f t="shared" si="61"/>
        <v>-67.224441999999996</v>
      </c>
    </row>
    <row r="386" spans="2:16" x14ac:dyDescent="0.25">
      <c r="B386" s="90">
        <v>2922958333.3333001</v>
      </c>
      <c r="C386" s="90">
        <v>-60.466693999999997</v>
      </c>
      <c r="D386" s="90">
        <v>-50.867660999999998</v>
      </c>
      <c r="F386" s="6" t="s">
        <v>21</v>
      </c>
      <c r="J386" s="90">
        <v>2922958333.3333001</v>
      </c>
      <c r="K386" s="90">
        <v>-67.185562000000004</v>
      </c>
      <c r="L386" s="90">
        <v>-57.068302000000003</v>
      </c>
      <c r="N386" s="6" t="s">
        <v>21</v>
      </c>
    </row>
    <row r="387" spans="2:16" x14ac:dyDescent="0.25">
      <c r="B387" s="90">
        <v>2977250000</v>
      </c>
      <c r="C387" s="90">
        <v>-60.242420000000003</v>
      </c>
      <c r="D387" s="90">
        <v>-49.507755000000003</v>
      </c>
      <c r="J387" s="90">
        <v>2977250000</v>
      </c>
      <c r="K387" s="90">
        <v>-69.235709999999997</v>
      </c>
      <c r="L387" s="90">
        <v>-59.173789999999997</v>
      </c>
    </row>
    <row r="388" spans="2:16" x14ac:dyDescent="0.25">
      <c r="B388" s="90" t="s">
        <v>21</v>
      </c>
      <c r="C388" s="90"/>
      <c r="D388" s="90"/>
      <c r="J388" s="90" t="s">
        <v>21</v>
      </c>
      <c r="K388" s="90"/>
      <c r="L388" s="90"/>
    </row>
    <row r="389" spans="2:16" x14ac:dyDescent="0.25">
      <c r="B389" s="90"/>
      <c r="C389" s="90"/>
      <c r="D389" s="90"/>
      <c r="F389" s="6" t="s">
        <v>57</v>
      </c>
      <c r="J389" s="90"/>
      <c r="K389" s="90"/>
      <c r="L389" s="90"/>
      <c r="N389" s="6" t="s">
        <v>57</v>
      </c>
    </row>
    <row r="390" spans="2:16" ht="15.75" x14ac:dyDescent="0.25">
      <c r="B390" s="90"/>
      <c r="C390" s="90"/>
      <c r="D390" s="90"/>
      <c r="F390" s="6" t="s">
        <v>19</v>
      </c>
      <c r="G390" s="6" t="str">
        <f t="shared" ref="G390:G409" si="64">D416</f>
        <v>4Rx3L dBc Log Mag(dB)</v>
      </c>
      <c r="H390" s="35">
        <v>4</v>
      </c>
      <c r="J390" s="90"/>
      <c r="K390" s="90"/>
      <c r="L390" s="90"/>
      <c r="N390" s="6" t="s">
        <v>19</v>
      </c>
      <c r="O390" s="6" t="str">
        <f t="shared" ref="O390:O409" si="65">L416</f>
        <v>4Rx3L dBc Log Mag(dB)</v>
      </c>
      <c r="P390" s="35">
        <v>4</v>
      </c>
    </row>
    <row r="391" spans="2:16" ht="15.75" x14ac:dyDescent="0.25">
      <c r="B391" s="90" t="s">
        <v>55</v>
      </c>
      <c r="C391" s="90"/>
      <c r="D391" s="90"/>
      <c r="F391" s="6">
        <f t="shared" ref="F391:F409" si="66">B417/1000000000</f>
        <v>2</v>
      </c>
      <c r="G391" s="6">
        <f t="shared" si="64"/>
        <v>-63.965381999999998</v>
      </c>
      <c r="H391" s="36">
        <f>ABS(AVERAGE(G391:G409)-(H390-1)*15)</f>
        <v>114.94906110526314</v>
      </c>
      <c r="J391" s="90" t="s">
        <v>55</v>
      </c>
      <c r="K391" s="90"/>
      <c r="L391" s="90"/>
      <c r="N391" s="6">
        <f t="shared" ref="N391:N409" si="67">J417/1000000000</f>
        <v>2</v>
      </c>
      <c r="O391" s="6">
        <f t="shared" si="65"/>
        <v>-60.006058000000003</v>
      </c>
      <c r="P391" s="36">
        <f>ABS(AVERAGE(O391:O409)-(P390-1)*15)</f>
        <v>116.67474936842105</v>
      </c>
    </row>
    <row r="392" spans="2:16" x14ac:dyDescent="0.25">
      <c r="B392" s="90" t="s">
        <v>19</v>
      </c>
      <c r="C392" s="90" t="s">
        <v>137</v>
      </c>
      <c r="D392" s="90" t="s">
        <v>56</v>
      </c>
      <c r="F392" s="6">
        <f t="shared" si="66"/>
        <v>2.3876249999999999</v>
      </c>
      <c r="G392" s="6">
        <f t="shared" si="64"/>
        <v>-68.864081999999996</v>
      </c>
      <c r="J392" s="90" t="s">
        <v>19</v>
      </c>
      <c r="K392" s="90" t="s">
        <v>137</v>
      </c>
      <c r="L392" s="90" t="s">
        <v>56</v>
      </c>
      <c r="N392" s="6">
        <f t="shared" si="67"/>
        <v>2.3876249999999999</v>
      </c>
      <c r="O392" s="6">
        <f t="shared" si="65"/>
        <v>-62.175659000000003</v>
      </c>
    </row>
    <row r="393" spans="2:16" x14ac:dyDescent="0.25">
      <c r="B393" s="90">
        <v>3000000000</v>
      </c>
      <c r="C393" s="90">
        <v>-71.661354000000003</v>
      </c>
      <c r="D393" s="90">
        <v>-64.285431000000003</v>
      </c>
      <c r="F393" s="6">
        <f t="shared" si="66"/>
        <v>2.7752500000000002</v>
      </c>
      <c r="G393" s="6">
        <f t="shared" si="64"/>
        <v>-82.190726999999995</v>
      </c>
      <c r="J393" s="90">
        <v>3000000000</v>
      </c>
      <c r="K393" s="90">
        <v>-72.607246000000004</v>
      </c>
      <c r="L393" s="90">
        <v>-61.788894999999997</v>
      </c>
      <c r="N393" s="6">
        <f t="shared" si="67"/>
        <v>2.7752500000000002</v>
      </c>
      <c r="O393" s="6">
        <f t="shared" si="65"/>
        <v>-68.013451000000003</v>
      </c>
    </row>
    <row r="394" spans="2:16" x14ac:dyDescent="0.25">
      <c r="B394" s="90">
        <v>3165402777.7778001</v>
      </c>
      <c r="C394" s="90">
        <v>-74.341178999999997</v>
      </c>
      <c r="D394" s="90">
        <v>-66.493469000000005</v>
      </c>
      <c r="F394" s="6">
        <f t="shared" si="66"/>
        <v>3.1628750000000001</v>
      </c>
      <c r="G394" s="6">
        <f t="shared" si="64"/>
        <v>-79.309119999999993</v>
      </c>
      <c r="J394" s="90">
        <v>3165402777.7778001</v>
      </c>
      <c r="K394" s="90">
        <v>-76.769157000000007</v>
      </c>
      <c r="L394" s="90">
        <v>-69.276283000000006</v>
      </c>
      <c r="N394" s="6">
        <f t="shared" si="67"/>
        <v>3.1628750000000001</v>
      </c>
      <c r="O394" s="6">
        <f t="shared" si="65"/>
        <v>-74.387107999999998</v>
      </c>
    </row>
    <row r="395" spans="2:16" x14ac:dyDescent="0.25">
      <c r="B395" s="90">
        <v>3330805555.5556002</v>
      </c>
      <c r="C395" s="90">
        <v>-74.534355000000005</v>
      </c>
      <c r="D395" s="90">
        <v>-66.507210000000001</v>
      </c>
      <c r="F395" s="6">
        <f t="shared" si="66"/>
        <v>3.5505</v>
      </c>
      <c r="G395" s="6">
        <f t="shared" si="64"/>
        <v>-78.027428</v>
      </c>
      <c r="J395" s="90">
        <v>3330805555.5556002</v>
      </c>
      <c r="K395" s="90">
        <v>-80.593399000000005</v>
      </c>
      <c r="L395" s="90">
        <v>-72.907927999999998</v>
      </c>
      <c r="N395" s="6">
        <f t="shared" si="67"/>
        <v>3.5505</v>
      </c>
      <c r="O395" s="6">
        <f t="shared" si="65"/>
        <v>-71.931038000000001</v>
      </c>
    </row>
    <row r="396" spans="2:16" x14ac:dyDescent="0.25">
      <c r="B396" s="90">
        <v>3496208333.3333001</v>
      </c>
      <c r="C396" s="90">
        <v>-75.049605999999997</v>
      </c>
      <c r="D396" s="90">
        <v>-67.144287000000006</v>
      </c>
      <c r="F396" s="6">
        <f t="shared" si="66"/>
        <v>3.9381249999999999</v>
      </c>
      <c r="G396" s="6">
        <f t="shared" si="64"/>
        <v>-70.102385999999996</v>
      </c>
      <c r="J396" s="90">
        <v>3496208333.3333001</v>
      </c>
      <c r="K396" s="90">
        <v>-76.584250999999995</v>
      </c>
      <c r="L396" s="90">
        <v>-68.514519000000007</v>
      </c>
      <c r="N396" s="6">
        <f t="shared" si="67"/>
        <v>3.9381249999999999</v>
      </c>
      <c r="O396" s="6">
        <f t="shared" si="65"/>
        <v>-75.071167000000003</v>
      </c>
    </row>
    <row r="397" spans="2:16" x14ac:dyDescent="0.25">
      <c r="B397" s="90">
        <v>3661611111.1111002</v>
      </c>
      <c r="C397" s="90">
        <v>-81.285788999999994</v>
      </c>
      <c r="D397" s="90">
        <v>-73.690430000000006</v>
      </c>
      <c r="F397" s="6">
        <f t="shared" si="66"/>
        <v>4.3257500000000002</v>
      </c>
      <c r="G397" s="6">
        <f t="shared" si="64"/>
        <v>-72.604950000000002</v>
      </c>
      <c r="J397" s="90">
        <v>3661611111.1111002</v>
      </c>
      <c r="K397" s="90">
        <v>-77.341881000000001</v>
      </c>
      <c r="L397" s="90">
        <v>-68.901131000000007</v>
      </c>
      <c r="N397" s="6">
        <f t="shared" si="67"/>
        <v>4.3257500000000002</v>
      </c>
      <c r="O397" s="6">
        <f t="shared" si="65"/>
        <v>-78.202590999999998</v>
      </c>
    </row>
    <row r="398" spans="2:16" x14ac:dyDescent="0.25">
      <c r="B398" s="90">
        <v>3827013888.8888998</v>
      </c>
      <c r="C398" s="90">
        <v>-79.287047999999999</v>
      </c>
      <c r="D398" s="90">
        <v>-71.754333000000003</v>
      </c>
      <c r="F398" s="6">
        <f t="shared" si="66"/>
        <v>4.7133750000000001</v>
      </c>
      <c r="G398" s="6">
        <f t="shared" si="64"/>
        <v>-68.685592999999997</v>
      </c>
      <c r="J398" s="90">
        <v>3827013888.8888998</v>
      </c>
      <c r="K398" s="90">
        <v>-83.268523999999999</v>
      </c>
      <c r="L398" s="90">
        <v>-74.523926000000003</v>
      </c>
      <c r="N398" s="6">
        <f t="shared" si="67"/>
        <v>4.7133750000000001</v>
      </c>
      <c r="O398" s="6">
        <f t="shared" si="65"/>
        <v>-79.544785000000005</v>
      </c>
    </row>
    <row r="399" spans="2:16" x14ac:dyDescent="0.25">
      <c r="B399" s="90">
        <v>3992416666.6666999</v>
      </c>
      <c r="C399" s="90">
        <v>-84.008681999999993</v>
      </c>
      <c r="D399" s="90">
        <v>-76.283394000000001</v>
      </c>
      <c r="F399" s="6">
        <f t="shared" si="66"/>
        <v>5.101</v>
      </c>
      <c r="G399" s="6">
        <f t="shared" si="64"/>
        <v>-65.206947</v>
      </c>
      <c r="J399" s="90">
        <v>3992416666.6666999</v>
      </c>
      <c r="K399" s="90">
        <v>-83.270538000000002</v>
      </c>
      <c r="L399" s="90">
        <v>-74.103110999999998</v>
      </c>
      <c r="N399" s="6">
        <f t="shared" si="67"/>
        <v>5.101</v>
      </c>
      <c r="O399" s="6">
        <f t="shared" si="65"/>
        <v>-77.034332000000006</v>
      </c>
    </row>
    <row r="400" spans="2:16" x14ac:dyDescent="0.25">
      <c r="B400" s="90">
        <v>4157819444.4443998</v>
      </c>
      <c r="C400" s="90">
        <v>-88.711135999999996</v>
      </c>
      <c r="D400" s="90">
        <v>-80.467124999999996</v>
      </c>
      <c r="F400" s="6">
        <f t="shared" si="66"/>
        <v>5.4886249999999999</v>
      </c>
      <c r="G400" s="6">
        <f t="shared" si="64"/>
        <v>-69.341965000000002</v>
      </c>
      <c r="J400" s="90">
        <v>4157819444.4443998</v>
      </c>
      <c r="K400" s="90">
        <v>-89.992187999999999</v>
      </c>
      <c r="L400" s="90">
        <v>-80.502533</v>
      </c>
      <c r="N400" s="6">
        <f t="shared" si="67"/>
        <v>5.4886249999999999</v>
      </c>
      <c r="O400" s="6">
        <f t="shared" si="65"/>
        <v>-75.68956</v>
      </c>
    </row>
    <row r="401" spans="2:16" x14ac:dyDescent="0.25">
      <c r="B401" s="90">
        <v>4323222222.2222004</v>
      </c>
      <c r="C401" s="90">
        <v>-81.426604999999995</v>
      </c>
      <c r="D401" s="90">
        <v>-72.871612999999996</v>
      </c>
      <c r="F401" s="6">
        <f t="shared" si="66"/>
        <v>5.8762499999999998</v>
      </c>
      <c r="G401" s="6">
        <f t="shared" si="64"/>
        <v>-79.807609999999997</v>
      </c>
      <c r="J401" s="90">
        <v>4323222222.2222004</v>
      </c>
      <c r="K401" s="90">
        <v>-83.052543999999997</v>
      </c>
      <c r="L401" s="90">
        <v>-73.378426000000005</v>
      </c>
      <c r="N401" s="6">
        <f t="shared" si="67"/>
        <v>5.8762499999999998</v>
      </c>
      <c r="O401" s="6">
        <f t="shared" si="65"/>
        <v>-79.357117000000002</v>
      </c>
    </row>
    <row r="402" spans="2:16" x14ac:dyDescent="0.25">
      <c r="B402" s="90">
        <v>4488625000</v>
      </c>
      <c r="C402" s="90">
        <v>-95.154076000000003</v>
      </c>
      <c r="D402" s="90">
        <v>-86.529387999999997</v>
      </c>
      <c r="F402" s="6">
        <f t="shared" si="66"/>
        <v>6.2638749999999996</v>
      </c>
      <c r="G402" s="6">
        <f t="shared" si="64"/>
        <v>-70.228904999999997</v>
      </c>
      <c r="J402" s="90">
        <v>4488625000</v>
      </c>
      <c r="K402" s="90">
        <v>-98.888779</v>
      </c>
      <c r="L402" s="90">
        <v>-88.936836</v>
      </c>
      <c r="N402" s="6">
        <f t="shared" si="67"/>
        <v>6.2638749999999996</v>
      </c>
      <c r="O402" s="6">
        <f t="shared" si="65"/>
        <v>-78.939941000000005</v>
      </c>
    </row>
    <row r="403" spans="2:16" x14ac:dyDescent="0.25">
      <c r="B403" s="90">
        <v>4654027777.7777996</v>
      </c>
      <c r="C403" s="90">
        <v>-90.569884999999999</v>
      </c>
      <c r="D403" s="90">
        <v>-81.922828999999993</v>
      </c>
      <c r="F403" s="6">
        <f t="shared" si="66"/>
        <v>6.6515000000000004</v>
      </c>
      <c r="G403" s="6">
        <f t="shared" si="64"/>
        <v>-74.921729999999997</v>
      </c>
      <c r="J403" s="90">
        <v>4654027777.7777996</v>
      </c>
      <c r="K403" s="90">
        <v>-85.948006000000007</v>
      </c>
      <c r="L403" s="90">
        <v>-75.868331999999995</v>
      </c>
      <c r="N403" s="6">
        <f t="shared" si="67"/>
        <v>6.6515000000000004</v>
      </c>
      <c r="O403" s="6">
        <f t="shared" si="65"/>
        <v>-65.674103000000002</v>
      </c>
    </row>
    <row r="404" spans="2:16" x14ac:dyDescent="0.25">
      <c r="B404" s="90">
        <v>4819430555.5556002</v>
      </c>
      <c r="C404" s="90">
        <v>-91.199698999999995</v>
      </c>
      <c r="D404" s="90">
        <v>-82.713074000000006</v>
      </c>
      <c r="F404" s="6">
        <f t="shared" si="66"/>
        <v>7.0391250000000003</v>
      </c>
      <c r="G404" s="6">
        <f t="shared" si="64"/>
        <v>-69.396034</v>
      </c>
      <c r="J404" s="90">
        <v>4819430555.5556002</v>
      </c>
      <c r="K404" s="90">
        <v>-89.293053</v>
      </c>
      <c r="L404" s="90">
        <v>-79.174187000000003</v>
      </c>
      <c r="N404" s="6">
        <f t="shared" si="67"/>
        <v>7.0391250000000003</v>
      </c>
      <c r="O404" s="6">
        <f t="shared" si="65"/>
        <v>-67.274322999999995</v>
      </c>
    </row>
    <row r="405" spans="2:16" x14ac:dyDescent="0.25">
      <c r="B405" s="90">
        <v>4984833333.3332996</v>
      </c>
      <c r="C405" s="90">
        <v>-80.085350000000005</v>
      </c>
      <c r="D405" s="90">
        <v>-71.098076000000006</v>
      </c>
      <c r="F405" s="6">
        <f t="shared" si="66"/>
        <v>7.4267500000000002</v>
      </c>
      <c r="G405" s="6">
        <f t="shared" si="64"/>
        <v>-61.950111</v>
      </c>
      <c r="J405" s="90">
        <v>4984833333.3332996</v>
      </c>
      <c r="K405" s="90">
        <v>-79.575539000000006</v>
      </c>
      <c r="L405" s="90">
        <v>-68.757644999999997</v>
      </c>
      <c r="N405" s="6">
        <f t="shared" si="67"/>
        <v>7.4267500000000002</v>
      </c>
      <c r="O405" s="6">
        <f t="shared" si="65"/>
        <v>-63.518532</v>
      </c>
    </row>
    <row r="406" spans="2:16" x14ac:dyDescent="0.25">
      <c r="B406" s="90">
        <v>5150236111.1111002</v>
      </c>
      <c r="C406" s="90">
        <v>-85.294189000000003</v>
      </c>
      <c r="D406" s="90">
        <v>-76.328902999999997</v>
      </c>
      <c r="F406" s="6">
        <f t="shared" si="66"/>
        <v>7.8143750000000001</v>
      </c>
      <c r="G406" s="6">
        <f t="shared" si="64"/>
        <v>-63.885204000000002</v>
      </c>
      <c r="J406" s="90">
        <v>5150236111.1111002</v>
      </c>
      <c r="K406" s="90">
        <v>-85.183334000000002</v>
      </c>
      <c r="L406" s="90">
        <v>-74.391739000000001</v>
      </c>
      <c r="N406" s="6">
        <f t="shared" si="67"/>
        <v>7.8143750000000001</v>
      </c>
      <c r="O406" s="6">
        <f t="shared" si="65"/>
        <v>-77.463417000000007</v>
      </c>
    </row>
    <row r="407" spans="2:16" x14ac:dyDescent="0.25">
      <c r="B407" s="90">
        <v>5315638888.8888998</v>
      </c>
      <c r="C407" s="90">
        <v>-75.65992</v>
      </c>
      <c r="D407" s="90">
        <v>-66.788910000000001</v>
      </c>
      <c r="F407" s="6">
        <f t="shared" si="66"/>
        <v>8.202</v>
      </c>
      <c r="G407" s="6">
        <f t="shared" si="64"/>
        <v>-69.065269000000001</v>
      </c>
      <c r="J407" s="90">
        <v>5315638888.8888998</v>
      </c>
      <c r="K407" s="90">
        <v>-95.262550000000005</v>
      </c>
      <c r="L407" s="90">
        <v>-84.478333000000006</v>
      </c>
      <c r="N407" s="6">
        <f t="shared" si="67"/>
        <v>8.202</v>
      </c>
      <c r="O407" s="6">
        <f t="shared" si="65"/>
        <v>-68.663414000000003</v>
      </c>
    </row>
    <row r="408" spans="2:16" x14ac:dyDescent="0.25">
      <c r="B408" s="90">
        <v>5481041666.6667004</v>
      </c>
      <c r="C408" s="90">
        <v>-73.579566999999997</v>
      </c>
      <c r="D408" s="90">
        <v>-64.577690000000004</v>
      </c>
      <c r="F408" s="6">
        <f t="shared" si="66"/>
        <v>8.5896249999999998</v>
      </c>
      <c r="G408" s="6">
        <f t="shared" si="64"/>
        <v>-64.554885999999996</v>
      </c>
      <c r="J408" s="90">
        <v>5481041666.6667004</v>
      </c>
      <c r="K408" s="90">
        <v>-88.918953000000002</v>
      </c>
      <c r="L408" s="90">
        <v>-78.582481000000001</v>
      </c>
      <c r="N408" s="6">
        <f t="shared" si="67"/>
        <v>8.5896249999999998</v>
      </c>
      <c r="O408" s="6">
        <f t="shared" si="65"/>
        <v>-74.827667000000005</v>
      </c>
    </row>
    <row r="409" spans="2:16" x14ac:dyDescent="0.25">
      <c r="B409" s="90">
        <v>5646444444.4443998</v>
      </c>
      <c r="C409" s="90">
        <v>-78.993294000000006</v>
      </c>
      <c r="D409" s="90">
        <v>-69.718185000000005</v>
      </c>
      <c r="F409" s="6">
        <f t="shared" si="66"/>
        <v>8.9772499999999997</v>
      </c>
      <c r="G409" s="6">
        <f t="shared" si="64"/>
        <v>-56.923831999999997</v>
      </c>
      <c r="J409" s="90">
        <v>5646444444.4443998</v>
      </c>
      <c r="K409" s="90">
        <v>-81.767723000000004</v>
      </c>
      <c r="L409" s="90">
        <v>-71.533752000000007</v>
      </c>
      <c r="N409" s="6">
        <f t="shared" si="67"/>
        <v>8.9772499999999997</v>
      </c>
      <c r="O409" s="6">
        <f t="shared" si="65"/>
        <v>-64.045974999999999</v>
      </c>
    </row>
    <row r="410" spans="2:16" x14ac:dyDescent="0.25">
      <c r="B410" s="90">
        <v>5811847222.2222004</v>
      </c>
      <c r="C410" s="90">
        <v>-74.754272</v>
      </c>
      <c r="D410" s="90">
        <v>-65.155235000000005</v>
      </c>
      <c r="F410" s="6" t="s">
        <v>21</v>
      </c>
      <c r="J410" s="90">
        <v>5811847222.2222004</v>
      </c>
      <c r="K410" s="90">
        <v>-83.131247999999999</v>
      </c>
      <c r="L410" s="90">
        <v>-73.013992000000002</v>
      </c>
      <c r="N410" s="6" t="s">
        <v>21</v>
      </c>
    </row>
    <row r="411" spans="2:16" x14ac:dyDescent="0.25">
      <c r="B411" s="90">
        <v>5977250000</v>
      </c>
      <c r="C411" s="90">
        <v>-79.015998999999994</v>
      </c>
      <c r="D411" s="90">
        <v>-68.281334000000001</v>
      </c>
      <c r="J411" s="90">
        <v>5977250000</v>
      </c>
      <c r="K411" s="90">
        <v>-77.286361999999997</v>
      </c>
      <c r="L411" s="90">
        <v>-67.224441999999996</v>
      </c>
    </row>
    <row r="412" spans="2:16" x14ac:dyDescent="0.25">
      <c r="B412" s="90" t="s">
        <v>21</v>
      </c>
      <c r="C412" s="90"/>
      <c r="D412" s="90"/>
      <c r="J412" s="90" t="s">
        <v>21</v>
      </c>
      <c r="K412" s="90"/>
      <c r="L412" s="90"/>
    </row>
    <row r="413" spans="2:16" x14ac:dyDescent="0.25">
      <c r="B413" s="90"/>
      <c r="C413" s="90"/>
      <c r="D413" s="90"/>
      <c r="F413" s="6" t="s">
        <v>59</v>
      </c>
      <c r="J413" s="90"/>
      <c r="K413" s="90"/>
      <c r="L413" s="90"/>
      <c r="N413" s="6" t="s">
        <v>59</v>
      </c>
    </row>
    <row r="414" spans="2:16" ht="15.75" x14ac:dyDescent="0.25">
      <c r="B414" s="90"/>
      <c r="C414" s="90"/>
      <c r="D414" s="90"/>
      <c r="F414" s="6" t="s">
        <v>19</v>
      </c>
      <c r="G414" s="6" t="str">
        <f t="shared" ref="G414:G433" si="68">D440</f>
        <v>4Rx4L dBc Log Mag(dB)</v>
      </c>
      <c r="H414" s="35">
        <v>4</v>
      </c>
      <c r="J414" s="90"/>
      <c r="K414" s="90"/>
      <c r="L414" s="90"/>
      <c r="N414" s="6" t="s">
        <v>19</v>
      </c>
      <c r="O414" s="6" t="str">
        <f t="shared" ref="O414:O433" si="69">L440</f>
        <v>4Rx4L dBc Log Mag(dB)</v>
      </c>
      <c r="P414" s="35">
        <v>4</v>
      </c>
    </row>
    <row r="415" spans="2:16" ht="15.75" x14ac:dyDescent="0.25">
      <c r="B415" s="90" t="s">
        <v>57</v>
      </c>
      <c r="C415" s="90"/>
      <c r="D415" s="90"/>
      <c r="F415" s="6">
        <f t="shared" ref="F415:F433" si="70">B441/1000000000</f>
        <v>2</v>
      </c>
      <c r="G415" s="6">
        <f t="shared" si="68"/>
        <v>-57.146445999999997</v>
      </c>
      <c r="H415" s="36">
        <f>ABS(AVERAGE(G415:G433)-(H414-1)*15)</f>
        <v>123.83517394736845</v>
      </c>
      <c r="J415" s="90" t="s">
        <v>57</v>
      </c>
      <c r="K415" s="90"/>
      <c r="L415" s="90"/>
      <c r="N415" s="6">
        <f t="shared" ref="N415:N433" si="71">J441/1000000000</f>
        <v>2</v>
      </c>
      <c r="O415" s="6">
        <f t="shared" si="69"/>
        <v>-72.415993</v>
      </c>
      <c r="P415" s="36">
        <f>ABS(AVERAGE(O415:O433)-(P414-1)*15)</f>
        <v>130.41575194736842</v>
      </c>
    </row>
    <row r="416" spans="2:16" x14ac:dyDescent="0.25">
      <c r="B416" s="90" t="s">
        <v>19</v>
      </c>
      <c r="C416" s="90" t="s">
        <v>138</v>
      </c>
      <c r="D416" s="90" t="s">
        <v>58</v>
      </c>
      <c r="F416" s="6">
        <f t="shared" si="70"/>
        <v>2.5542916666666997</v>
      </c>
      <c r="G416" s="6">
        <f t="shared" si="68"/>
        <v>-61.624161000000001</v>
      </c>
      <c r="J416" s="90" t="s">
        <v>19</v>
      </c>
      <c r="K416" s="90" t="s">
        <v>138</v>
      </c>
      <c r="L416" s="90" t="s">
        <v>58</v>
      </c>
      <c r="N416" s="6">
        <f t="shared" si="71"/>
        <v>2.5542916666666997</v>
      </c>
      <c r="O416" s="6">
        <f t="shared" si="69"/>
        <v>-76.237091000000007</v>
      </c>
    </row>
    <row r="417" spans="2:15" x14ac:dyDescent="0.25">
      <c r="B417" s="90">
        <v>2000000000</v>
      </c>
      <c r="C417" s="90">
        <v>-71.341301000000001</v>
      </c>
      <c r="D417" s="90">
        <v>-63.965381999999998</v>
      </c>
      <c r="F417" s="6">
        <f t="shared" si="70"/>
        <v>3.1085833333332999</v>
      </c>
      <c r="G417" s="6">
        <f t="shared" si="68"/>
        <v>-76.03492</v>
      </c>
      <c r="J417" s="90">
        <v>2000000000</v>
      </c>
      <c r="K417" s="90">
        <v>-70.824409000000003</v>
      </c>
      <c r="L417" s="90">
        <v>-60.006058000000003</v>
      </c>
      <c r="N417" s="6">
        <f t="shared" si="71"/>
        <v>3.1085833333332999</v>
      </c>
      <c r="O417" s="6">
        <f t="shared" si="69"/>
        <v>-85.504356000000001</v>
      </c>
    </row>
    <row r="418" spans="2:15" x14ac:dyDescent="0.25">
      <c r="B418" s="90">
        <v>2387625000</v>
      </c>
      <c r="C418" s="90">
        <v>-76.711799999999997</v>
      </c>
      <c r="D418" s="90">
        <v>-68.864081999999996</v>
      </c>
      <c r="F418" s="6">
        <f t="shared" si="70"/>
        <v>3.6628750000000001</v>
      </c>
      <c r="G418" s="6">
        <f t="shared" si="68"/>
        <v>-84.874893</v>
      </c>
      <c r="J418" s="90">
        <v>2387625000</v>
      </c>
      <c r="K418" s="90">
        <v>-69.668532999999996</v>
      </c>
      <c r="L418" s="90">
        <v>-62.175659000000003</v>
      </c>
      <c r="N418" s="6">
        <f t="shared" si="71"/>
        <v>3.6628750000000001</v>
      </c>
      <c r="O418" s="6">
        <f t="shared" si="69"/>
        <v>-94.361435</v>
      </c>
    </row>
    <row r="419" spans="2:15" x14ac:dyDescent="0.25">
      <c r="B419" s="90">
        <v>2775250000</v>
      </c>
      <c r="C419" s="90">
        <v>-90.217872999999997</v>
      </c>
      <c r="D419" s="90">
        <v>-82.190726999999995</v>
      </c>
      <c r="F419" s="6">
        <f t="shared" si="70"/>
        <v>4.2171666666667003</v>
      </c>
      <c r="G419" s="6">
        <f t="shared" si="68"/>
        <v>-82.196686</v>
      </c>
      <c r="J419" s="90">
        <v>2775250000</v>
      </c>
      <c r="K419" s="90">
        <v>-75.698920999999999</v>
      </c>
      <c r="L419" s="90">
        <v>-68.013451000000003</v>
      </c>
      <c r="N419" s="6">
        <f t="shared" si="71"/>
        <v>4.2171666666667003</v>
      </c>
      <c r="O419" s="6">
        <f t="shared" si="69"/>
        <v>-96.762542999999994</v>
      </c>
    </row>
    <row r="420" spans="2:15" x14ac:dyDescent="0.25">
      <c r="B420" s="90">
        <v>3162875000</v>
      </c>
      <c r="C420" s="90">
        <v>-87.214438999999999</v>
      </c>
      <c r="D420" s="90">
        <v>-79.309119999999993</v>
      </c>
      <c r="F420" s="6">
        <f t="shared" si="70"/>
        <v>4.7714583333332996</v>
      </c>
      <c r="G420" s="6">
        <f t="shared" si="68"/>
        <v>-101.25426</v>
      </c>
      <c r="J420" s="90">
        <v>3162875000</v>
      </c>
      <c r="K420" s="90">
        <v>-82.456840999999997</v>
      </c>
      <c r="L420" s="90">
        <v>-74.387107999999998</v>
      </c>
      <c r="N420" s="6">
        <f t="shared" si="71"/>
        <v>4.7714583333332996</v>
      </c>
      <c r="O420" s="6">
        <f t="shared" si="69"/>
        <v>-75.791015999999999</v>
      </c>
    </row>
    <row r="421" spans="2:15" x14ac:dyDescent="0.25">
      <c r="B421" s="90">
        <v>3550500000</v>
      </c>
      <c r="C421" s="90">
        <v>-85.622787000000002</v>
      </c>
      <c r="D421" s="90">
        <v>-78.027428</v>
      </c>
      <c r="F421" s="6">
        <f t="shared" si="70"/>
        <v>5.3257500000000002</v>
      </c>
      <c r="G421" s="6">
        <f t="shared" si="68"/>
        <v>-83.996032999999997</v>
      </c>
      <c r="J421" s="90">
        <v>3550500000</v>
      </c>
      <c r="K421" s="90">
        <v>-80.371796000000003</v>
      </c>
      <c r="L421" s="90">
        <v>-71.931038000000001</v>
      </c>
      <c r="N421" s="6">
        <f t="shared" si="71"/>
        <v>5.3257500000000002</v>
      </c>
      <c r="O421" s="6">
        <f t="shared" si="69"/>
        <v>-108.23199</v>
      </c>
    </row>
    <row r="422" spans="2:15" x14ac:dyDescent="0.25">
      <c r="B422" s="90">
        <v>3938125000</v>
      </c>
      <c r="C422" s="90">
        <v>-77.635101000000006</v>
      </c>
      <c r="D422" s="90">
        <v>-70.102385999999996</v>
      </c>
      <c r="F422" s="6">
        <f t="shared" si="70"/>
        <v>5.8800416666667008</v>
      </c>
      <c r="G422" s="6">
        <f t="shared" si="68"/>
        <v>-83.878371999999999</v>
      </c>
      <c r="J422" s="90">
        <v>3938125000</v>
      </c>
      <c r="K422" s="90">
        <v>-83.815764999999999</v>
      </c>
      <c r="L422" s="90">
        <v>-75.071167000000003</v>
      </c>
      <c r="N422" s="6">
        <f t="shared" si="71"/>
        <v>5.8800416666667008</v>
      </c>
      <c r="O422" s="6">
        <f t="shared" si="69"/>
        <v>-91.257469</v>
      </c>
    </row>
    <row r="423" spans="2:15" x14ac:dyDescent="0.25">
      <c r="B423" s="90">
        <v>4325750000</v>
      </c>
      <c r="C423" s="90">
        <v>-80.330237999999994</v>
      </c>
      <c r="D423" s="90">
        <v>-72.604950000000002</v>
      </c>
      <c r="F423" s="6">
        <f t="shared" si="70"/>
        <v>6.4343333333332993</v>
      </c>
      <c r="G423" s="6">
        <f t="shared" si="68"/>
        <v>-86.300651999999999</v>
      </c>
      <c r="J423" s="90">
        <v>4325750000</v>
      </c>
      <c r="K423" s="90">
        <v>-87.370009999999994</v>
      </c>
      <c r="L423" s="90">
        <v>-78.202590999999998</v>
      </c>
      <c r="N423" s="6">
        <f t="shared" si="71"/>
        <v>6.4343333333332993</v>
      </c>
      <c r="O423" s="6">
        <f t="shared" si="69"/>
        <v>-90.314926</v>
      </c>
    </row>
    <row r="424" spans="2:15" x14ac:dyDescent="0.25">
      <c r="B424" s="90">
        <v>4713375000</v>
      </c>
      <c r="C424" s="90">
        <v>-76.929603999999998</v>
      </c>
      <c r="D424" s="90">
        <v>-68.685592999999997</v>
      </c>
      <c r="F424" s="6">
        <f t="shared" si="70"/>
        <v>6.9886249999999999</v>
      </c>
      <c r="G424" s="6">
        <f t="shared" si="68"/>
        <v>-80.858497999999997</v>
      </c>
      <c r="J424" s="90">
        <v>4713375000</v>
      </c>
      <c r="K424" s="90">
        <v>-89.034439000000006</v>
      </c>
      <c r="L424" s="90">
        <v>-79.544785000000005</v>
      </c>
      <c r="N424" s="6">
        <f t="shared" si="71"/>
        <v>6.9886249999999999</v>
      </c>
      <c r="O424" s="6">
        <f t="shared" si="69"/>
        <v>-94.581924000000001</v>
      </c>
    </row>
    <row r="425" spans="2:15" x14ac:dyDescent="0.25">
      <c r="B425" s="90">
        <v>5101000000</v>
      </c>
      <c r="C425" s="90">
        <v>-73.761948000000004</v>
      </c>
      <c r="D425" s="90">
        <v>-65.206947</v>
      </c>
      <c r="F425" s="6">
        <f t="shared" si="70"/>
        <v>7.5429166666667005</v>
      </c>
      <c r="G425" s="6">
        <f t="shared" si="68"/>
        <v>-80.042816000000002</v>
      </c>
      <c r="J425" s="90">
        <v>5101000000</v>
      </c>
      <c r="K425" s="90">
        <v>-86.708457999999993</v>
      </c>
      <c r="L425" s="90">
        <v>-77.034332000000006</v>
      </c>
      <c r="N425" s="6">
        <f t="shared" si="71"/>
        <v>7.5429166666667005</v>
      </c>
      <c r="O425" s="6">
        <f t="shared" si="69"/>
        <v>-90.181740000000005</v>
      </c>
    </row>
    <row r="426" spans="2:15" x14ac:dyDescent="0.25">
      <c r="B426" s="90">
        <v>5488625000</v>
      </c>
      <c r="C426" s="90">
        <v>-77.966660000000005</v>
      </c>
      <c r="D426" s="90">
        <v>-69.341965000000002</v>
      </c>
      <c r="F426" s="6">
        <f t="shared" si="70"/>
        <v>8.0972083333332989</v>
      </c>
      <c r="G426" s="6">
        <f t="shared" si="68"/>
        <v>-82.565726999999995</v>
      </c>
      <c r="J426" s="90">
        <v>5488625000</v>
      </c>
      <c r="K426" s="90">
        <v>-85.641502000000003</v>
      </c>
      <c r="L426" s="90">
        <v>-75.68956</v>
      </c>
      <c r="N426" s="6">
        <f t="shared" si="71"/>
        <v>8.0972083333332989</v>
      </c>
      <c r="O426" s="6">
        <f t="shared" si="69"/>
        <v>-81.888214000000005</v>
      </c>
    </row>
    <row r="427" spans="2:15" x14ac:dyDescent="0.25">
      <c r="B427" s="90">
        <v>5876250000</v>
      </c>
      <c r="C427" s="90">
        <v>-88.454666000000003</v>
      </c>
      <c r="D427" s="90">
        <v>-79.807609999999997</v>
      </c>
      <c r="F427" s="6">
        <f t="shared" si="70"/>
        <v>8.6515000000000004</v>
      </c>
      <c r="G427" s="6">
        <f t="shared" si="68"/>
        <v>-94.797782999999995</v>
      </c>
      <c r="J427" s="90">
        <v>5876250000</v>
      </c>
      <c r="K427" s="90">
        <v>-89.436790000000002</v>
      </c>
      <c r="L427" s="90">
        <v>-79.357117000000002</v>
      </c>
      <c r="N427" s="6">
        <f t="shared" si="71"/>
        <v>8.6515000000000004</v>
      </c>
      <c r="O427" s="6">
        <f t="shared" si="69"/>
        <v>-90.736061000000007</v>
      </c>
    </row>
    <row r="428" spans="2:15" x14ac:dyDescent="0.25">
      <c r="B428" s="90">
        <v>6263875000</v>
      </c>
      <c r="C428" s="90">
        <v>-78.715530000000001</v>
      </c>
      <c r="D428" s="90">
        <v>-70.228904999999997</v>
      </c>
      <c r="F428" s="6">
        <f t="shared" si="70"/>
        <v>9.2057916666667001</v>
      </c>
      <c r="G428" s="6">
        <f t="shared" si="68"/>
        <v>-78.714973000000001</v>
      </c>
      <c r="J428" s="90">
        <v>6263875000</v>
      </c>
      <c r="K428" s="90">
        <v>-89.058814999999996</v>
      </c>
      <c r="L428" s="90">
        <v>-78.939941000000005</v>
      </c>
      <c r="N428" s="6">
        <f t="shared" si="71"/>
        <v>9.2057916666667001</v>
      </c>
      <c r="O428" s="6">
        <f t="shared" si="69"/>
        <v>-80.169769000000002</v>
      </c>
    </row>
    <row r="429" spans="2:15" x14ac:dyDescent="0.25">
      <c r="B429" s="90">
        <v>6651500000</v>
      </c>
      <c r="C429" s="90">
        <v>-83.908996999999999</v>
      </c>
      <c r="D429" s="90">
        <v>-74.921729999999997</v>
      </c>
      <c r="F429" s="6">
        <f t="shared" si="70"/>
        <v>9.7600833333333004</v>
      </c>
      <c r="G429" s="6">
        <f t="shared" si="68"/>
        <v>-69.074676999999994</v>
      </c>
      <c r="J429" s="90">
        <v>6651500000</v>
      </c>
      <c r="K429" s="90">
        <v>-76.491996999999998</v>
      </c>
      <c r="L429" s="90">
        <v>-65.674103000000002</v>
      </c>
      <c r="N429" s="6">
        <f t="shared" si="71"/>
        <v>9.7600833333333004</v>
      </c>
      <c r="O429" s="6">
        <f t="shared" si="69"/>
        <v>-75.212508999999997</v>
      </c>
    </row>
    <row r="430" spans="2:15" x14ac:dyDescent="0.25">
      <c r="B430" s="90">
        <v>7039125000</v>
      </c>
      <c r="C430" s="90">
        <v>-78.361320000000006</v>
      </c>
      <c r="D430" s="90">
        <v>-69.396034</v>
      </c>
      <c r="F430" s="6">
        <f t="shared" si="70"/>
        <v>10.314375</v>
      </c>
      <c r="G430" s="6">
        <f t="shared" si="68"/>
        <v>-68.732910000000004</v>
      </c>
      <c r="J430" s="90">
        <v>7039125000</v>
      </c>
      <c r="K430" s="90">
        <v>-78.065917999999996</v>
      </c>
      <c r="L430" s="90">
        <v>-67.274322999999995</v>
      </c>
      <c r="N430" s="6">
        <f t="shared" si="71"/>
        <v>10.314375</v>
      </c>
      <c r="O430" s="6">
        <f t="shared" si="69"/>
        <v>-82.030556000000004</v>
      </c>
    </row>
    <row r="431" spans="2:15" x14ac:dyDescent="0.25">
      <c r="B431" s="90">
        <v>7426750000</v>
      </c>
      <c r="C431" s="90">
        <v>-70.821128999999999</v>
      </c>
      <c r="D431" s="90">
        <v>-61.950111</v>
      </c>
      <c r="F431" s="6">
        <f t="shared" si="70"/>
        <v>10.868666666667</v>
      </c>
      <c r="G431" s="6">
        <f t="shared" si="68"/>
        <v>-72.847046000000006</v>
      </c>
      <c r="J431" s="90">
        <v>7426750000</v>
      </c>
      <c r="K431" s="90">
        <v>-74.302757</v>
      </c>
      <c r="L431" s="90">
        <v>-63.518532</v>
      </c>
      <c r="N431" s="6">
        <f t="shared" si="71"/>
        <v>10.868666666667</v>
      </c>
      <c r="O431" s="6">
        <f t="shared" si="69"/>
        <v>-78.437911999999997</v>
      </c>
    </row>
    <row r="432" spans="2:15" x14ac:dyDescent="0.25">
      <c r="B432" s="90">
        <v>7814375000</v>
      </c>
      <c r="C432" s="90">
        <v>-72.887084999999999</v>
      </c>
      <c r="D432" s="90">
        <v>-63.885204000000002</v>
      </c>
      <c r="F432" s="6">
        <f t="shared" si="70"/>
        <v>11.422958333333</v>
      </c>
      <c r="G432" s="6">
        <f t="shared" si="68"/>
        <v>-77.345466999999999</v>
      </c>
      <c r="J432" s="90">
        <v>7814375000</v>
      </c>
      <c r="K432" s="90">
        <v>-87.799888999999993</v>
      </c>
      <c r="L432" s="90">
        <v>-77.463417000000007</v>
      </c>
      <c r="N432" s="6">
        <f t="shared" si="71"/>
        <v>11.422958333333</v>
      </c>
      <c r="O432" s="6">
        <f t="shared" si="69"/>
        <v>-84.339850999999996</v>
      </c>
    </row>
    <row r="433" spans="2:16" x14ac:dyDescent="0.25">
      <c r="B433" s="90">
        <v>8202000000</v>
      </c>
      <c r="C433" s="90">
        <v>-78.340384999999998</v>
      </c>
      <c r="D433" s="90">
        <v>-69.065269000000001</v>
      </c>
      <c r="F433" s="6">
        <f t="shared" si="70"/>
        <v>11.97725</v>
      </c>
      <c r="G433" s="6">
        <f t="shared" si="68"/>
        <v>-75.581985000000003</v>
      </c>
      <c r="J433" s="90">
        <v>8202000000</v>
      </c>
      <c r="K433" s="90">
        <v>-78.897391999999996</v>
      </c>
      <c r="L433" s="90">
        <v>-68.663414000000003</v>
      </c>
      <c r="N433" s="6">
        <f t="shared" si="71"/>
        <v>11.97725</v>
      </c>
      <c r="O433" s="6">
        <f t="shared" si="69"/>
        <v>-74.443932000000004</v>
      </c>
    </row>
    <row r="434" spans="2:16" x14ac:dyDescent="0.25">
      <c r="B434" s="90">
        <v>8589625000</v>
      </c>
      <c r="C434" s="90">
        <v>-74.153914999999998</v>
      </c>
      <c r="D434" s="90">
        <v>-64.554885999999996</v>
      </c>
      <c r="F434" s="6" t="s">
        <v>21</v>
      </c>
      <c r="J434" s="90">
        <v>8589625000</v>
      </c>
      <c r="K434" s="90">
        <v>-84.944923000000003</v>
      </c>
      <c r="L434" s="90">
        <v>-74.827667000000005</v>
      </c>
      <c r="N434" s="6" t="s">
        <v>21</v>
      </c>
    </row>
    <row r="435" spans="2:16" x14ac:dyDescent="0.25">
      <c r="B435" s="90">
        <v>8977250000</v>
      </c>
      <c r="C435" s="90">
        <v>-67.658501000000001</v>
      </c>
      <c r="D435" s="90">
        <v>-56.923831999999997</v>
      </c>
      <c r="J435" s="90">
        <v>8977250000</v>
      </c>
      <c r="K435" s="90">
        <v>-74.107894999999999</v>
      </c>
      <c r="L435" s="90">
        <v>-64.045974999999999</v>
      </c>
    </row>
    <row r="436" spans="2:16" x14ac:dyDescent="0.25">
      <c r="B436" s="90" t="s">
        <v>21</v>
      </c>
      <c r="C436" s="90"/>
      <c r="D436" s="90"/>
      <c r="J436" s="90" t="s">
        <v>21</v>
      </c>
      <c r="K436" s="90"/>
      <c r="L436" s="90"/>
    </row>
    <row r="437" spans="2:16" x14ac:dyDescent="0.25">
      <c r="B437" s="90"/>
      <c r="C437" s="90"/>
      <c r="D437" s="90"/>
      <c r="F437" s="6" t="s">
        <v>61</v>
      </c>
      <c r="J437" s="90"/>
      <c r="K437" s="90"/>
      <c r="L437" s="90"/>
      <c r="N437" s="6" t="s">
        <v>61</v>
      </c>
    </row>
    <row r="438" spans="2:16" ht="15.75" x14ac:dyDescent="0.25">
      <c r="B438" s="90"/>
      <c r="C438" s="90"/>
      <c r="D438" s="90"/>
      <c r="F438" s="6" t="s">
        <v>19</v>
      </c>
      <c r="G438" s="6" t="str">
        <f t="shared" ref="G438:G457" si="72">D464</f>
        <v>4Rx5L dBc Log Mag(dB)</v>
      </c>
      <c r="H438" s="35">
        <v>4</v>
      </c>
      <c r="J438" s="90"/>
      <c r="K438" s="90"/>
      <c r="L438" s="90"/>
      <c r="N438" s="6" t="s">
        <v>19</v>
      </c>
      <c r="O438" s="6" t="str">
        <f t="shared" ref="O438:O457" si="73">L464</f>
        <v>4Rx5L dBc Log Mag(dB)</v>
      </c>
      <c r="P438" s="35">
        <v>4</v>
      </c>
    </row>
    <row r="439" spans="2:16" ht="15.75" x14ac:dyDescent="0.25">
      <c r="B439" s="90" t="s">
        <v>59</v>
      </c>
      <c r="C439" s="90"/>
      <c r="D439" s="90"/>
      <c r="F439" s="6">
        <f t="shared" ref="F439:F457" si="74">B465/1000000000</f>
        <v>2.4772500000000002</v>
      </c>
      <c r="G439" s="6">
        <f t="shared" si="72"/>
        <v>-51.261668999999998</v>
      </c>
      <c r="H439" s="36">
        <f>ABS(AVERAGE(G439:G457)-(H438-1)*15)</f>
        <v>115.65308842105264</v>
      </c>
      <c r="J439" s="90" t="s">
        <v>59</v>
      </c>
      <c r="K439" s="90"/>
      <c r="L439" s="90"/>
      <c r="N439" s="6">
        <f t="shared" ref="N439:N457" si="75">J465/1000000000</f>
        <v>2.4772500000000002</v>
      </c>
      <c r="O439" s="6">
        <f t="shared" si="73"/>
        <v>-52.356087000000002</v>
      </c>
      <c r="P439" s="36">
        <f>ABS(AVERAGE(O439:O457)-(P438-1)*15)</f>
        <v>118.61546305263158</v>
      </c>
    </row>
    <row r="440" spans="2:16" x14ac:dyDescent="0.25">
      <c r="B440" s="90" t="s">
        <v>19</v>
      </c>
      <c r="C440" s="90" t="s">
        <v>139</v>
      </c>
      <c r="D440" s="90" t="s">
        <v>60</v>
      </c>
      <c r="F440" s="6">
        <f t="shared" si="74"/>
        <v>3.0062916666666997</v>
      </c>
      <c r="G440" s="6">
        <f t="shared" si="72"/>
        <v>-62.892746000000002</v>
      </c>
      <c r="J440" s="90" t="s">
        <v>19</v>
      </c>
      <c r="K440" s="90" t="s">
        <v>139</v>
      </c>
      <c r="L440" s="90" t="s">
        <v>60</v>
      </c>
      <c r="N440" s="6">
        <f t="shared" si="75"/>
        <v>3.0062916666666997</v>
      </c>
      <c r="O440" s="6">
        <f t="shared" si="73"/>
        <v>-54.203991000000002</v>
      </c>
    </row>
    <row r="441" spans="2:16" x14ac:dyDescent="0.25">
      <c r="B441" s="90">
        <v>2000000000</v>
      </c>
      <c r="C441" s="90">
        <v>-64.522368999999998</v>
      </c>
      <c r="D441" s="90">
        <v>-57.146445999999997</v>
      </c>
      <c r="F441" s="6">
        <f t="shared" si="74"/>
        <v>3.5353333333333001</v>
      </c>
      <c r="G441" s="6">
        <f t="shared" si="72"/>
        <v>-67.102249</v>
      </c>
      <c r="J441" s="90">
        <v>2000000000</v>
      </c>
      <c r="K441" s="90">
        <v>-83.234343999999993</v>
      </c>
      <c r="L441" s="90">
        <v>-72.415993</v>
      </c>
      <c r="N441" s="6">
        <f t="shared" si="75"/>
        <v>3.5353333333333001</v>
      </c>
      <c r="O441" s="6">
        <f t="shared" si="73"/>
        <v>-54.512604000000003</v>
      </c>
    </row>
    <row r="442" spans="2:16" x14ac:dyDescent="0.25">
      <c r="B442" s="90">
        <v>2554291666.6666999</v>
      </c>
      <c r="C442" s="90">
        <v>-69.471878000000004</v>
      </c>
      <c r="D442" s="90">
        <v>-61.624161000000001</v>
      </c>
      <c r="F442" s="6">
        <f t="shared" si="74"/>
        <v>4.0643750000000001</v>
      </c>
      <c r="G442" s="6">
        <f t="shared" si="72"/>
        <v>-77.047752000000003</v>
      </c>
      <c r="J442" s="90">
        <v>2554291666.6666999</v>
      </c>
      <c r="K442" s="90">
        <v>-83.729965000000007</v>
      </c>
      <c r="L442" s="90">
        <v>-76.237091000000007</v>
      </c>
      <c r="N442" s="6">
        <f t="shared" si="75"/>
        <v>4.0643750000000001</v>
      </c>
      <c r="O442" s="6">
        <f t="shared" si="73"/>
        <v>-67.027602999999999</v>
      </c>
    </row>
    <row r="443" spans="2:16" x14ac:dyDescent="0.25">
      <c r="B443" s="90">
        <v>3108583333.3333001</v>
      </c>
      <c r="C443" s="90">
        <v>-84.062056999999996</v>
      </c>
      <c r="D443" s="90">
        <v>-76.03492</v>
      </c>
      <c r="F443" s="6">
        <f t="shared" si="74"/>
        <v>4.5934166666667</v>
      </c>
      <c r="G443" s="6">
        <f t="shared" si="72"/>
        <v>-83.825919999999996</v>
      </c>
      <c r="J443" s="90">
        <v>3108583333.3333001</v>
      </c>
      <c r="K443" s="90">
        <v>-93.189826999999994</v>
      </c>
      <c r="L443" s="90">
        <v>-85.504356000000001</v>
      </c>
      <c r="N443" s="6">
        <f t="shared" si="75"/>
        <v>4.5934166666667</v>
      </c>
      <c r="O443" s="6">
        <f t="shared" si="73"/>
        <v>-70.282898000000003</v>
      </c>
    </row>
    <row r="444" spans="2:16" x14ac:dyDescent="0.25">
      <c r="B444" s="90">
        <v>3662875000</v>
      </c>
      <c r="C444" s="90">
        <v>-92.78022</v>
      </c>
      <c r="D444" s="90">
        <v>-84.874893</v>
      </c>
      <c r="F444" s="6">
        <f t="shared" si="74"/>
        <v>5.1224583333332996</v>
      </c>
      <c r="G444" s="6">
        <f t="shared" si="72"/>
        <v>-79.590751999999995</v>
      </c>
      <c r="J444" s="90">
        <v>3662875000</v>
      </c>
      <c r="K444" s="90">
        <v>-102.43116999999999</v>
      </c>
      <c r="L444" s="90">
        <v>-94.361435</v>
      </c>
      <c r="N444" s="6">
        <f t="shared" si="75"/>
        <v>5.1224583333332996</v>
      </c>
      <c r="O444" s="6">
        <f t="shared" si="73"/>
        <v>-79.921288000000004</v>
      </c>
    </row>
    <row r="445" spans="2:16" x14ac:dyDescent="0.25">
      <c r="B445" s="90">
        <v>4217166666.6666999</v>
      </c>
      <c r="C445" s="90">
        <v>-89.792045999999999</v>
      </c>
      <c r="D445" s="90">
        <v>-82.196686</v>
      </c>
      <c r="F445" s="6">
        <f t="shared" si="74"/>
        <v>5.6515000000000004</v>
      </c>
      <c r="G445" s="6">
        <f t="shared" si="72"/>
        <v>-69.901436000000004</v>
      </c>
      <c r="J445" s="90">
        <v>4217166666.6666999</v>
      </c>
      <c r="K445" s="90">
        <v>-105.20329</v>
      </c>
      <c r="L445" s="90">
        <v>-96.762542999999994</v>
      </c>
      <c r="N445" s="6">
        <f t="shared" si="75"/>
        <v>5.6515000000000004</v>
      </c>
      <c r="O445" s="6">
        <f t="shared" si="73"/>
        <v>-68.926804000000004</v>
      </c>
    </row>
    <row r="446" spans="2:16" x14ac:dyDescent="0.25">
      <c r="B446" s="90">
        <v>4771458333.3332996</v>
      </c>
      <c r="C446" s="90">
        <v>-108.78697</v>
      </c>
      <c r="D446" s="90">
        <v>-101.25426</v>
      </c>
      <c r="F446" s="6">
        <f t="shared" si="74"/>
        <v>6.1805416666667004</v>
      </c>
      <c r="G446" s="6">
        <f t="shared" si="72"/>
        <v>-79.424225000000007</v>
      </c>
      <c r="J446" s="90">
        <v>4771458333.3332996</v>
      </c>
      <c r="K446" s="90">
        <v>-84.535613999999995</v>
      </c>
      <c r="L446" s="90">
        <v>-75.791015999999999</v>
      </c>
      <c r="N446" s="6">
        <f t="shared" si="75"/>
        <v>6.1805416666667004</v>
      </c>
      <c r="O446" s="6">
        <f t="shared" si="73"/>
        <v>-77.626296999999994</v>
      </c>
    </row>
    <row r="447" spans="2:16" x14ac:dyDescent="0.25">
      <c r="B447" s="90">
        <v>5325750000</v>
      </c>
      <c r="C447" s="90">
        <v>-91.721328999999997</v>
      </c>
      <c r="D447" s="90">
        <v>-83.996032999999997</v>
      </c>
      <c r="F447" s="6">
        <f t="shared" si="74"/>
        <v>6.7095833333332999</v>
      </c>
      <c r="G447" s="6">
        <f t="shared" si="72"/>
        <v>-72.020302000000001</v>
      </c>
      <c r="J447" s="90">
        <v>5325750000</v>
      </c>
      <c r="K447" s="90">
        <v>-117.39941</v>
      </c>
      <c r="L447" s="90">
        <v>-108.23199</v>
      </c>
      <c r="N447" s="6">
        <f t="shared" si="75"/>
        <v>6.7095833333332999</v>
      </c>
      <c r="O447" s="6">
        <f t="shared" si="73"/>
        <v>-96.075935000000001</v>
      </c>
    </row>
    <row r="448" spans="2:16" x14ac:dyDescent="0.25">
      <c r="B448" s="90">
        <v>5880041666.6667004</v>
      </c>
      <c r="C448" s="90">
        <v>-92.122375000000005</v>
      </c>
      <c r="D448" s="90">
        <v>-83.878371999999999</v>
      </c>
      <c r="F448" s="6">
        <f t="shared" si="74"/>
        <v>7.2386249999999999</v>
      </c>
      <c r="G448" s="6">
        <f t="shared" si="72"/>
        <v>-68.024665999999996</v>
      </c>
      <c r="J448" s="90">
        <v>5880041666.6667004</v>
      </c>
      <c r="K448" s="90">
        <v>-100.74712</v>
      </c>
      <c r="L448" s="90">
        <v>-91.257469</v>
      </c>
      <c r="N448" s="6">
        <f t="shared" si="75"/>
        <v>7.2386249999999999</v>
      </c>
      <c r="O448" s="6">
        <f t="shared" si="73"/>
        <v>-81.715407999999996</v>
      </c>
    </row>
    <row r="449" spans="2:16" x14ac:dyDescent="0.25">
      <c r="B449" s="90">
        <v>6434333333.3332996</v>
      </c>
      <c r="C449" s="90">
        <v>-94.855643999999998</v>
      </c>
      <c r="D449" s="90">
        <v>-86.300651999999999</v>
      </c>
      <c r="F449" s="6">
        <f t="shared" si="74"/>
        <v>7.7676666666667007</v>
      </c>
      <c r="G449" s="6">
        <f t="shared" si="72"/>
        <v>-74.174781999999993</v>
      </c>
      <c r="J449" s="90">
        <v>6434333333.3332996</v>
      </c>
      <c r="K449" s="90">
        <v>-99.989044000000007</v>
      </c>
      <c r="L449" s="90">
        <v>-90.314926</v>
      </c>
      <c r="N449" s="6">
        <f t="shared" si="75"/>
        <v>7.7676666666667007</v>
      </c>
      <c r="O449" s="6">
        <f t="shared" si="73"/>
        <v>-80.434119999999993</v>
      </c>
    </row>
    <row r="450" spans="2:16" x14ac:dyDescent="0.25">
      <c r="B450" s="90">
        <v>6988625000</v>
      </c>
      <c r="C450" s="90">
        <v>-89.483192000000003</v>
      </c>
      <c r="D450" s="90">
        <v>-80.858497999999997</v>
      </c>
      <c r="F450" s="6">
        <f t="shared" si="74"/>
        <v>8.2967083333332994</v>
      </c>
      <c r="G450" s="6">
        <f t="shared" si="72"/>
        <v>-72.325210999999996</v>
      </c>
      <c r="J450" s="90">
        <v>6988625000</v>
      </c>
      <c r="K450" s="90">
        <v>-104.53386999999999</v>
      </c>
      <c r="L450" s="90">
        <v>-94.581924000000001</v>
      </c>
      <c r="N450" s="6">
        <f t="shared" si="75"/>
        <v>8.2967083333332994</v>
      </c>
      <c r="O450" s="6">
        <f t="shared" si="73"/>
        <v>-77.024344999999997</v>
      </c>
    </row>
    <row r="451" spans="2:16" x14ac:dyDescent="0.25">
      <c r="B451" s="90">
        <v>7542916666.6667004</v>
      </c>
      <c r="C451" s="90">
        <v>-88.689873000000006</v>
      </c>
      <c r="D451" s="90">
        <v>-80.042816000000002</v>
      </c>
      <c r="F451" s="6">
        <f t="shared" si="74"/>
        <v>8.8257499999999993</v>
      </c>
      <c r="G451" s="6">
        <f t="shared" si="72"/>
        <v>-70.055008000000001</v>
      </c>
      <c r="J451" s="90">
        <v>7542916666.6667004</v>
      </c>
      <c r="K451" s="90">
        <v>-100.26142</v>
      </c>
      <c r="L451" s="90">
        <v>-90.181740000000005</v>
      </c>
      <c r="N451" s="6">
        <f t="shared" si="75"/>
        <v>8.8257499999999993</v>
      </c>
      <c r="O451" s="6">
        <f t="shared" si="73"/>
        <v>-79.018508999999995</v>
      </c>
    </row>
    <row r="452" spans="2:16" x14ac:dyDescent="0.25">
      <c r="B452" s="90">
        <v>8097208333.3332996</v>
      </c>
      <c r="C452" s="90">
        <v>-91.052352999999997</v>
      </c>
      <c r="D452" s="90">
        <v>-82.565726999999995</v>
      </c>
      <c r="F452" s="6">
        <f t="shared" si="74"/>
        <v>9.354791666666701</v>
      </c>
      <c r="G452" s="6">
        <f t="shared" si="72"/>
        <v>-71.598517999999999</v>
      </c>
      <c r="J452" s="90">
        <v>8097208333.3332996</v>
      </c>
      <c r="K452" s="90">
        <v>-92.007080000000002</v>
      </c>
      <c r="L452" s="90">
        <v>-81.888214000000005</v>
      </c>
      <c r="N452" s="6">
        <f t="shared" si="75"/>
        <v>9.354791666666701</v>
      </c>
      <c r="O452" s="6">
        <f t="shared" si="73"/>
        <v>-88.738715999999997</v>
      </c>
    </row>
    <row r="453" spans="2:16" x14ac:dyDescent="0.25">
      <c r="B453" s="90">
        <v>8651500000</v>
      </c>
      <c r="C453" s="90">
        <v>-103.78505</v>
      </c>
      <c r="D453" s="90">
        <v>-94.797782999999995</v>
      </c>
      <c r="F453" s="6">
        <f t="shared" si="74"/>
        <v>9.8838333333332997</v>
      </c>
      <c r="G453" s="6">
        <f t="shared" si="72"/>
        <v>-69.840134000000006</v>
      </c>
      <c r="J453" s="90">
        <v>8651500000</v>
      </c>
      <c r="K453" s="90">
        <v>-101.55396</v>
      </c>
      <c r="L453" s="90">
        <v>-90.736061000000007</v>
      </c>
      <c r="N453" s="6">
        <f t="shared" si="75"/>
        <v>9.8838333333332997</v>
      </c>
      <c r="O453" s="6">
        <f t="shared" si="73"/>
        <v>-77.384574999999998</v>
      </c>
    </row>
    <row r="454" spans="2:16" x14ac:dyDescent="0.25">
      <c r="B454" s="90">
        <v>9205791666.6667004</v>
      </c>
      <c r="C454" s="90">
        <v>-87.680260000000004</v>
      </c>
      <c r="D454" s="90">
        <v>-78.714973000000001</v>
      </c>
      <c r="F454" s="6">
        <f t="shared" si="74"/>
        <v>10.412875</v>
      </c>
      <c r="G454" s="6">
        <f t="shared" si="72"/>
        <v>-73.092917999999997</v>
      </c>
      <c r="J454" s="90">
        <v>9205791666.6667004</v>
      </c>
      <c r="K454" s="90">
        <v>-90.961365000000001</v>
      </c>
      <c r="L454" s="90">
        <v>-80.169769000000002</v>
      </c>
      <c r="N454" s="6">
        <f t="shared" si="75"/>
        <v>10.412875</v>
      </c>
      <c r="O454" s="6">
        <f t="shared" si="73"/>
        <v>-72.117485000000002</v>
      </c>
    </row>
    <row r="455" spans="2:16" x14ac:dyDescent="0.25">
      <c r="B455" s="90">
        <v>9760083333.3332996</v>
      </c>
      <c r="C455" s="90">
        <v>-77.945685999999995</v>
      </c>
      <c r="D455" s="90">
        <v>-69.074676999999994</v>
      </c>
      <c r="F455" s="6">
        <f t="shared" si="74"/>
        <v>10.941916666667</v>
      </c>
      <c r="G455" s="6">
        <f t="shared" si="72"/>
        <v>-65.259108999999995</v>
      </c>
      <c r="J455" s="90">
        <v>9760083333.3332996</v>
      </c>
      <c r="K455" s="90">
        <v>-85.996735000000001</v>
      </c>
      <c r="L455" s="90">
        <v>-75.212508999999997</v>
      </c>
      <c r="N455" s="6">
        <f t="shared" si="75"/>
        <v>10.941916666667</v>
      </c>
      <c r="O455" s="6">
        <f t="shared" si="73"/>
        <v>-78.596198999999999</v>
      </c>
    </row>
    <row r="456" spans="2:16" x14ac:dyDescent="0.25">
      <c r="B456" s="90">
        <v>10314375000</v>
      </c>
      <c r="C456" s="90">
        <v>-77.734786999999997</v>
      </c>
      <c r="D456" s="90">
        <v>-68.732910000000004</v>
      </c>
      <c r="F456" s="6">
        <f t="shared" si="74"/>
        <v>11.470958333333</v>
      </c>
      <c r="G456" s="6">
        <f t="shared" si="72"/>
        <v>-65.430908000000002</v>
      </c>
      <c r="J456" s="90">
        <v>10314375000</v>
      </c>
      <c r="K456" s="90">
        <v>-92.367026999999993</v>
      </c>
      <c r="L456" s="90">
        <v>-82.030556000000004</v>
      </c>
      <c r="N456" s="6">
        <f t="shared" si="75"/>
        <v>11.470958333333</v>
      </c>
      <c r="O456" s="6">
        <f t="shared" si="73"/>
        <v>-73.048484999999999</v>
      </c>
    </row>
    <row r="457" spans="2:16" x14ac:dyDescent="0.25">
      <c r="B457" s="90">
        <v>10868666666.667</v>
      </c>
      <c r="C457" s="90">
        <v>-82.122153999999995</v>
      </c>
      <c r="D457" s="90">
        <v>-72.847046000000006</v>
      </c>
      <c r="F457" s="6">
        <f t="shared" si="74"/>
        <v>12</v>
      </c>
      <c r="G457" s="6">
        <f t="shared" si="72"/>
        <v>-69.540374999999997</v>
      </c>
      <c r="J457" s="90">
        <v>10868666666.667</v>
      </c>
      <c r="K457" s="90">
        <v>-88.671890000000005</v>
      </c>
      <c r="L457" s="90">
        <v>-78.437911999999997</v>
      </c>
      <c r="N457" s="6">
        <f t="shared" si="75"/>
        <v>12</v>
      </c>
      <c r="O457" s="6">
        <f t="shared" si="73"/>
        <v>-69.682449000000005</v>
      </c>
    </row>
    <row r="458" spans="2:16" x14ac:dyDescent="0.25">
      <c r="B458" s="90">
        <v>11422958333.333</v>
      </c>
      <c r="C458" s="90">
        <v>-86.944503999999995</v>
      </c>
      <c r="D458" s="90">
        <v>-77.345466999999999</v>
      </c>
      <c r="F458" s="6" t="s">
        <v>21</v>
      </c>
      <c r="J458" s="90">
        <v>11422958333.333</v>
      </c>
      <c r="K458" s="90">
        <v>-94.457115000000002</v>
      </c>
      <c r="L458" s="90">
        <v>-84.339850999999996</v>
      </c>
      <c r="N458" s="6" t="s">
        <v>21</v>
      </c>
    </row>
    <row r="459" spans="2:16" x14ac:dyDescent="0.25">
      <c r="B459" s="90">
        <v>11977250000</v>
      </c>
      <c r="C459" s="90">
        <v>-86.316658000000004</v>
      </c>
      <c r="D459" s="90">
        <v>-75.581985000000003</v>
      </c>
      <c r="J459" s="90">
        <v>11977250000</v>
      </c>
      <c r="K459" s="90">
        <v>-84.505859000000001</v>
      </c>
      <c r="L459" s="90">
        <v>-74.443932000000004</v>
      </c>
    </row>
    <row r="460" spans="2:16" x14ac:dyDescent="0.25">
      <c r="B460" s="90" t="s">
        <v>21</v>
      </c>
      <c r="C460" s="90"/>
      <c r="D460" s="90"/>
      <c r="J460" s="90" t="s">
        <v>21</v>
      </c>
      <c r="K460" s="90"/>
      <c r="L460" s="90"/>
    </row>
    <row r="461" spans="2:16" x14ac:dyDescent="0.25">
      <c r="B461" s="90"/>
      <c r="C461" s="90"/>
      <c r="D461" s="90"/>
      <c r="F461" s="6" t="s">
        <v>63</v>
      </c>
      <c r="J461" s="90"/>
      <c r="K461" s="90"/>
      <c r="L461" s="90"/>
      <c r="N461" s="6" t="s">
        <v>63</v>
      </c>
    </row>
    <row r="462" spans="2:16" ht="15.75" x14ac:dyDescent="0.25">
      <c r="B462" s="90"/>
      <c r="C462" s="90"/>
      <c r="D462" s="90"/>
      <c r="F462" s="6" t="s">
        <v>19</v>
      </c>
      <c r="G462" s="6" t="str">
        <f t="shared" ref="G462:G481" si="76">D488</f>
        <v>5Rx1L dBc Log Mag(dB)</v>
      </c>
      <c r="H462" s="35">
        <v>5</v>
      </c>
      <c r="J462" s="90"/>
      <c r="K462" s="90"/>
      <c r="L462" s="90"/>
      <c r="N462" s="6" t="s">
        <v>19</v>
      </c>
      <c r="O462" s="6" t="str">
        <f t="shared" ref="O462:O481" si="77">L488</f>
        <v>5Rx1L dBc Log Mag(dB)</v>
      </c>
      <c r="P462" s="35">
        <v>5</v>
      </c>
    </row>
    <row r="463" spans="2:16" ht="15.75" x14ac:dyDescent="0.25">
      <c r="B463" s="90" t="s">
        <v>61</v>
      </c>
      <c r="C463" s="90"/>
      <c r="D463" s="90"/>
      <c r="F463" s="6">
        <f t="shared" ref="F463:F481" si="78">B489/1000000000</f>
        <v>2</v>
      </c>
      <c r="G463" s="6">
        <f t="shared" si="76"/>
        <v>-62.079731000000002</v>
      </c>
      <c r="H463" s="36">
        <f>ABS(AVERAGE(G463:G481)-(H462-1)*15)</f>
        <v>118.19352842105262</v>
      </c>
      <c r="J463" s="90" t="s">
        <v>61</v>
      </c>
      <c r="K463" s="90"/>
      <c r="L463" s="90"/>
      <c r="N463" s="6">
        <f t="shared" ref="N463:N481" si="79">J489/1000000000</f>
        <v>2</v>
      </c>
      <c r="O463" s="6">
        <f t="shared" si="77"/>
        <v>-53.160533999999998</v>
      </c>
      <c r="P463" s="36">
        <f>ABS(AVERAGE(O463:O481)-(P462-1)*15)</f>
        <v>120.26912247368423</v>
      </c>
    </row>
    <row r="464" spans="2:16" x14ac:dyDescent="0.25">
      <c r="B464" s="90" t="s">
        <v>19</v>
      </c>
      <c r="C464" s="90" t="s">
        <v>140</v>
      </c>
      <c r="D464" s="90" t="s">
        <v>62</v>
      </c>
      <c r="F464" s="6">
        <f t="shared" si="78"/>
        <v>2.0212111111111</v>
      </c>
      <c r="G464" s="6">
        <f t="shared" si="76"/>
        <v>-59.970126999999998</v>
      </c>
      <c r="J464" s="90" t="s">
        <v>19</v>
      </c>
      <c r="K464" s="90" t="s">
        <v>140</v>
      </c>
      <c r="L464" s="90" t="s">
        <v>62</v>
      </c>
      <c r="N464" s="6">
        <f t="shared" si="79"/>
        <v>2.0212111111111</v>
      </c>
      <c r="O464" s="6">
        <f t="shared" si="77"/>
        <v>-61.337958999999998</v>
      </c>
    </row>
    <row r="465" spans="2:15" x14ac:dyDescent="0.25">
      <c r="B465" s="90">
        <v>2477250000</v>
      </c>
      <c r="C465" s="90">
        <v>-58.637588999999998</v>
      </c>
      <c r="D465" s="90">
        <v>-51.261668999999998</v>
      </c>
      <c r="F465" s="6">
        <f t="shared" si="78"/>
        <v>2.0424222222221999</v>
      </c>
      <c r="G465" s="6">
        <f t="shared" si="76"/>
        <v>-58.624893</v>
      </c>
      <c r="J465" s="90">
        <v>2477250000</v>
      </c>
      <c r="K465" s="90">
        <v>-63.174438000000002</v>
      </c>
      <c r="L465" s="90">
        <v>-52.356087000000002</v>
      </c>
      <c r="N465" s="6">
        <f t="shared" si="79"/>
        <v>2.0424222222221999</v>
      </c>
      <c r="O465" s="6">
        <f t="shared" si="77"/>
        <v>-64.697411000000002</v>
      </c>
    </row>
    <row r="466" spans="2:15" x14ac:dyDescent="0.25">
      <c r="B466" s="90">
        <v>3006291666.6666999</v>
      </c>
      <c r="C466" s="90">
        <v>-70.740455999999995</v>
      </c>
      <c r="D466" s="90">
        <v>-62.892746000000002</v>
      </c>
      <c r="F466" s="6">
        <f t="shared" si="78"/>
        <v>2.0636333333332999</v>
      </c>
      <c r="G466" s="6">
        <f t="shared" si="76"/>
        <v>-58.097915999999998</v>
      </c>
      <c r="J466" s="90">
        <v>3006291666.6666999</v>
      </c>
      <c r="K466" s="90">
        <v>-61.696865000000003</v>
      </c>
      <c r="L466" s="90">
        <v>-54.203991000000002</v>
      </c>
      <c r="N466" s="6">
        <f t="shared" si="79"/>
        <v>2.0636333333332999</v>
      </c>
      <c r="O466" s="6">
        <f t="shared" si="77"/>
        <v>-68.009406999999996</v>
      </c>
    </row>
    <row r="467" spans="2:15" x14ac:dyDescent="0.25">
      <c r="B467" s="90">
        <v>3535333333.3333001</v>
      </c>
      <c r="C467" s="90">
        <v>-75.129395000000002</v>
      </c>
      <c r="D467" s="90">
        <v>-67.102249</v>
      </c>
      <c r="F467" s="6">
        <f t="shared" si="78"/>
        <v>2.0848444444443999</v>
      </c>
      <c r="G467" s="6">
        <f t="shared" si="76"/>
        <v>-58.261715000000002</v>
      </c>
      <c r="J467" s="90">
        <v>3535333333.3333001</v>
      </c>
      <c r="K467" s="90">
        <v>-62.198078000000002</v>
      </c>
      <c r="L467" s="90">
        <v>-54.512604000000003</v>
      </c>
      <c r="N467" s="6">
        <f t="shared" si="79"/>
        <v>2.0848444444443999</v>
      </c>
      <c r="O467" s="6">
        <f t="shared" si="77"/>
        <v>-63.579211999999998</v>
      </c>
    </row>
    <row r="468" spans="2:15" x14ac:dyDescent="0.25">
      <c r="B468" s="90">
        <v>4064375000</v>
      </c>
      <c r="C468" s="90">
        <v>-84.953072000000006</v>
      </c>
      <c r="D468" s="90">
        <v>-77.047752000000003</v>
      </c>
      <c r="F468" s="6">
        <f t="shared" si="78"/>
        <v>2.1060555555555998</v>
      </c>
      <c r="G468" s="6">
        <f t="shared" si="76"/>
        <v>-60.331553999999997</v>
      </c>
      <c r="J468" s="90">
        <v>4064375000</v>
      </c>
      <c r="K468" s="90">
        <v>-75.097335999999999</v>
      </c>
      <c r="L468" s="90">
        <v>-67.027602999999999</v>
      </c>
      <c r="N468" s="6">
        <f t="shared" si="79"/>
        <v>2.1060555555555998</v>
      </c>
      <c r="O468" s="6">
        <f t="shared" si="77"/>
        <v>-66.552895000000007</v>
      </c>
    </row>
    <row r="469" spans="2:15" x14ac:dyDescent="0.25">
      <c r="B469" s="90">
        <v>4593416666.6667004</v>
      </c>
      <c r="C469" s="90">
        <v>-91.421288000000004</v>
      </c>
      <c r="D469" s="90">
        <v>-83.825919999999996</v>
      </c>
      <c r="F469" s="6">
        <f t="shared" si="78"/>
        <v>2.1272666666666997</v>
      </c>
      <c r="G469" s="6">
        <f t="shared" si="76"/>
        <v>-58.894337</v>
      </c>
      <c r="J469" s="90">
        <v>4593416666.6667004</v>
      </c>
      <c r="K469" s="90">
        <v>-78.723647999999997</v>
      </c>
      <c r="L469" s="90">
        <v>-70.282898000000003</v>
      </c>
      <c r="N469" s="6">
        <f t="shared" si="79"/>
        <v>2.1272666666666997</v>
      </c>
      <c r="O469" s="6">
        <f t="shared" si="77"/>
        <v>-68.433341999999996</v>
      </c>
    </row>
    <row r="470" spans="2:15" x14ac:dyDescent="0.25">
      <c r="B470" s="90">
        <v>5122458333.3332996</v>
      </c>
      <c r="C470" s="90">
        <v>-87.123465999999993</v>
      </c>
      <c r="D470" s="90">
        <v>-79.590751999999995</v>
      </c>
      <c r="F470" s="6">
        <f t="shared" si="78"/>
        <v>2.1484777777778001</v>
      </c>
      <c r="G470" s="6">
        <f t="shared" si="76"/>
        <v>-58.022658999999997</v>
      </c>
      <c r="J470" s="90">
        <v>5122458333.3332996</v>
      </c>
      <c r="K470" s="90">
        <v>-88.665886</v>
      </c>
      <c r="L470" s="90">
        <v>-79.921288000000004</v>
      </c>
      <c r="N470" s="6">
        <f t="shared" si="79"/>
        <v>2.1484777777778001</v>
      </c>
      <c r="O470" s="6">
        <f t="shared" si="77"/>
        <v>-66.859290999999999</v>
      </c>
    </row>
    <row r="471" spans="2:15" x14ac:dyDescent="0.25">
      <c r="B471" s="90">
        <v>5651500000</v>
      </c>
      <c r="C471" s="90">
        <v>-77.626723999999996</v>
      </c>
      <c r="D471" s="90">
        <v>-69.901436000000004</v>
      </c>
      <c r="F471" s="6">
        <f t="shared" si="78"/>
        <v>2.1696888888888997</v>
      </c>
      <c r="G471" s="6">
        <f t="shared" si="76"/>
        <v>-58.283363000000001</v>
      </c>
      <c r="J471" s="90">
        <v>5651500000</v>
      </c>
      <c r="K471" s="90">
        <v>-78.094230999999994</v>
      </c>
      <c r="L471" s="90">
        <v>-68.926804000000004</v>
      </c>
      <c r="N471" s="6">
        <f t="shared" si="79"/>
        <v>2.1696888888888997</v>
      </c>
      <c r="O471" s="6">
        <f t="shared" si="77"/>
        <v>-64.382689999999997</v>
      </c>
    </row>
    <row r="472" spans="2:15" x14ac:dyDescent="0.25">
      <c r="B472" s="90">
        <v>6180541666.6667004</v>
      </c>
      <c r="C472" s="90">
        <v>-87.668227999999999</v>
      </c>
      <c r="D472" s="90">
        <v>-79.424225000000007</v>
      </c>
      <c r="F472" s="6">
        <f t="shared" si="78"/>
        <v>2.1909000000000001</v>
      </c>
      <c r="G472" s="6">
        <f t="shared" si="76"/>
        <v>-60.062995999999998</v>
      </c>
      <c r="J472" s="90">
        <v>6180541666.6667004</v>
      </c>
      <c r="K472" s="90">
        <v>-87.115951999999993</v>
      </c>
      <c r="L472" s="90">
        <v>-77.626296999999994</v>
      </c>
      <c r="N472" s="6">
        <f t="shared" si="79"/>
        <v>2.1909000000000001</v>
      </c>
      <c r="O472" s="6">
        <f t="shared" si="77"/>
        <v>-62.195908000000003</v>
      </c>
    </row>
    <row r="473" spans="2:15" x14ac:dyDescent="0.25">
      <c r="B473" s="90">
        <v>6709583333.3332996</v>
      </c>
      <c r="C473" s="90">
        <v>-80.575294</v>
      </c>
      <c r="D473" s="90">
        <v>-72.020302000000001</v>
      </c>
      <c r="F473" s="6">
        <f t="shared" si="78"/>
        <v>2.2121111111111</v>
      </c>
      <c r="G473" s="6">
        <f t="shared" si="76"/>
        <v>-60.323315000000001</v>
      </c>
      <c r="J473" s="90">
        <v>6709583333.3332996</v>
      </c>
      <c r="K473" s="90">
        <v>-105.75006</v>
      </c>
      <c r="L473" s="90">
        <v>-96.075935000000001</v>
      </c>
      <c r="N473" s="6">
        <f t="shared" si="79"/>
        <v>2.2121111111111</v>
      </c>
      <c r="O473" s="6">
        <f t="shared" si="77"/>
        <v>-59.995083000000001</v>
      </c>
    </row>
    <row r="474" spans="2:15" x14ac:dyDescent="0.25">
      <c r="B474" s="90">
        <v>7238625000</v>
      </c>
      <c r="C474" s="90">
        <v>-76.649360999999999</v>
      </c>
      <c r="D474" s="90">
        <v>-68.024665999999996</v>
      </c>
      <c r="F474" s="6">
        <f t="shared" si="78"/>
        <v>2.2333222222222</v>
      </c>
      <c r="G474" s="6">
        <f t="shared" si="76"/>
        <v>-58.033893999999997</v>
      </c>
      <c r="J474" s="90">
        <v>7238625000</v>
      </c>
      <c r="K474" s="90">
        <v>-91.667350999999996</v>
      </c>
      <c r="L474" s="90">
        <v>-81.715407999999996</v>
      </c>
      <c r="N474" s="6">
        <f t="shared" si="79"/>
        <v>2.2333222222222</v>
      </c>
      <c r="O474" s="6">
        <f t="shared" si="77"/>
        <v>-60.471378000000001</v>
      </c>
    </row>
    <row r="475" spans="2:15" x14ac:dyDescent="0.25">
      <c r="B475" s="90">
        <v>7767666666.6667004</v>
      </c>
      <c r="C475" s="90">
        <v>-82.821838</v>
      </c>
      <c r="D475" s="90">
        <v>-74.174781999999993</v>
      </c>
      <c r="F475" s="6">
        <f t="shared" si="78"/>
        <v>2.2545333333333</v>
      </c>
      <c r="G475" s="6">
        <f t="shared" si="76"/>
        <v>-55.881866000000002</v>
      </c>
      <c r="J475" s="90">
        <v>7767666666.6667004</v>
      </c>
      <c r="K475" s="90">
        <v>-90.513794000000004</v>
      </c>
      <c r="L475" s="90">
        <v>-80.434119999999993</v>
      </c>
      <c r="N475" s="6">
        <f t="shared" si="79"/>
        <v>2.2545333333333</v>
      </c>
      <c r="O475" s="6">
        <f t="shared" si="77"/>
        <v>-56.900512999999997</v>
      </c>
    </row>
    <row r="476" spans="2:15" x14ac:dyDescent="0.25">
      <c r="B476" s="90">
        <v>8296708333.3332996</v>
      </c>
      <c r="C476" s="90">
        <v>-80.811836</v>
      </c>
      <c r="D476" s="90">
        <v>-72.325210999999996</v>
      </c>
      <c r="F476" s="6">
        <f t="shared" si="78"/>
        <v>2.2757444444443999</v>
      </c>
      <c r="G476" s="6">
        <f t="shared" si="76"/>
        <v>-56.876072000000001</v>
      </c>
      <c r="J476" s="90">
        <v>8296708333.3332996</v>
      </c>
      <c r="K476" s="90">
        <v>-87.143219000000002</v>
      </c>
      <c r="L476" s="90">
        <v>-77.024344999999997</v>
      </c>
      <c r="N476" s="6">
        <f t="shared" si="79"/>
        <v>2.2757444444443999</v>
      </c>
      <c r="O476" s="6">
        <f t="shared" si="77"/>
        <v>-54.039841000000003</v>
      </c>
    </row>
    <row r="477" spans="2:15" x14ac:dyDescent="0.25">
      <c r="B477" s="90">
        <v>8825750000</v>
      </c>
      <c r="C477" s="90">
        <v>-79.042274000000006</v>
      </c>
      <c r="D477" s="90">
        <v>-70.055008000000001</v>
      </c>
      <c r="F477" s="6">
        <f t="shared" si="78"/>
        <v>2.2969555555556003</v>
      </c>
      <c r="G477" s="6">
        <f t="shared" si="76"/>
        <v>-57.848961000000003</v>
      </c>
      <c r="J477" s="90">
        <v>8825750000</v>
      </c>
      <c r="K477" s="90">
        <v>-89.836403000000004</v>
      </c>
      <c r="L477" s="90">
        <v>-79.018508999999995</v>
      </c>
      <c r="N477" s="6">
        <f t="shared" si="79"/>
        <v>2.2969555555556003</v>
      </c>
      <c r="O477" s="6">
        <f t="shared" si="77"/>
        <v>-53.186202999999999</v>
      </c>
    </row>
    <row r="478" spans="2:15" x14ac:dyDescent="0.25">
      <c r="B478" s="90">
        <v>9354791666.6667004</v>
      </c>
      <c r="C478" s="90">
        <v>-80.563805000000002</v>
      </c>
      <c r="D478" s="90">
        <v>-71.598517999999999</v>
      </c>
      <c r="F478" s="6">
        <f t="shared" si="78"/>
        <v>2.3181666666666998</v>
      </c>
      <c r="G478" s="6">
        <f t="shared" si="76"/>
        <v>-57.857315</v>
      </c>
      <c r="J478" s="90">
        <v>9354791666.6667004</v>
      </c>
      <c r="K478" s="90">
        <v>-99.530311999999995</v>
      </c>
      <c r="L478" s="90">
        <v>-88.738715999999997</v>
      </c>
      <c r="N478" s="6">
        <f t="shared" si="79"/>
        <v>2.3181666666666998</v>
      </c>
      <c r="O478" s="6">
        <f t="shared" si="77"/>
        <v>-55.430335999999997</v>
      </c>
    </row>
    <row r="479" spans="2:15" x14ac:dyDescent="0.25">
      <c r="B479" s="90">
        <v>9883833333.3332996</v>
      </c>
      <c r="C479" s="90">
        <v>-78.711143000000007</v>
      </c>
      <c r="D479" s="90">
        <v>-69.840134000000006</v>
      </c>
      <c r="F479" s="6">
        <f t="shared" si="78"/>
        <v>2.3393777777778002</v>
      </c>
      <c r="G479" s="6">
        <f t="shared" si="76"/>
        <v>-56.086669999999998</v>
      </c>
      <c r="J479" s="90">
        <v>9883833333.3332996</v>
      </c>
      <c r="K479" s="90">
        <v>-88.168792999999994</v>
      </c>
      <c r="L479" s="90">
        <v>-77.384574999999998</v>
      </c>
      <c r="N479" s="6">
        <f t="shared" si="79"/>
        <v>2.3393777777778002</v>
      </c>
      <c r="O479" s="6">
        <f t="shared" si="77"/>
        <v>-55.656798999999999</v>
      </c>
    </row>
    <row r="480" spans="2:15" x14ac:dyDescent="0.25">
      <c r="B480" s="90">
        <v>10412875000</v>
      </c>
      <c r="C480" s="90">
        <v>-82.094802999999999</v>
      </c>
      <c r="D480" s="90">
        <v>-73.092917999999997</v>
      </c>
      <c r="F480" s="6">
        <f t="shared" si="78"/>
        <v>2.3605888888888997</v>
      </c>
      <c r="G480" s="6">
        <f t="shared" si="76"/>
        <v>-55.962116000000002</v>
      </c>
      <c r="J480" s="90">
        <v>10412875000</v>
      </c>
      <c r="K480" s="90">
        <v>-82.453948999999994</v>
      </c>
      <c r="L480" s="90">
        <v>-72.117485000000002</v>
      </c>
      <c r="N480" s="6">
        <f t="shared" si="79"/>
        <v>2.3605888888888997</v>
      </c>
      <c r="O480" s="6">
        <f t="shared" si="77"/>
        <v>-54.747280000000003</v>
      </c>
    </row>
    <row r="481" spans="2:16" x14ac:dyDescent="0.25">
      <c r="B481" s="90">
        <v>10941916666.667</v>
      </c>
      <c r="C481" s="90">
        <v>-74.534225000000006</v>
      </c>
      <c r="D481" s="90">
        <v>-65.259108999999995</v>
      </c>
      <c r="F481" s="6">
        <f t="shared" si="78"/>
        <v>2.3818000000000001</v>
      </c>
      <c r="G481" s="6">
        <f t="shared" si="76"/>
        <v>-54.17754</v>
      </c>
      <c r="J481" s="90">
        <v>10941916666.667</v>
      </c>
      <c r="K481" s="90">
        <v>-88.830177000000006</v>
      </c>
      <c r="L481" s="90">
        <v>-78.596198999999999</v>
      </c>
      <c r="N481" s="6">
        <f t="shared" si="79"/>
        <v>2.3818000000000001</v>
      </c>
      <c r="O481" s="6">
        <f t="shared" si="77"/>
        <v>-55.477245000000003</v>
      </c>
    </row>
    <row r="482" spans="2:16" x14ac:dyDescent="0.25">
      <c r="B482" s="90">
        <v>11470958333.333</v>
      </c>
      <c r="C482" s="90">
        <v>-75.029938000000001</v>
      </c>
      <c r="D482" s="90">
        <v>-65.430908000000002</v>
      </c>
      <c r="F482" s="6" t="s">
        <v>21</v>
      </c>
      <c r="J482" s="90">
        <v>11470958333.333</v>
      </c>
      <c r="K482" s="90">
        <v>-83.165749000000005</v>
      </c>
      <c r="L482" s="90">
        <v>-73.048484999999999</v>
      </c>
      <c r="N482" s="6" t="s">
        <v>21</v>
      </c>
    </row>
    <row r="483" spans="2:16" x14ac:dyDescent="0.25">
      <c r="B483" s="90">
        <v>12000000000</v>
      </c>
      <c r="C483" s="90">
        <v>-80.275040000000004</v>
      </c>
      <c r="D483" s="90">
        <v>-69.540374999999997</v>
      </c>
      <c r="J483" s="90">
        <v>12000000000</v>
      </c>
      <c r="K483" s="90">
        <v>-79.744370000000004</v>
      </c>
      <c r="L483" s="90">
        <v>-69.682449000000005</v>
      </c>
    </row>
    <row r="484" spans="2:16" x14ac:dyDescent="0.25">
      <c r="B484" s="90" t="s">
        <v>21</v>
      </c>
      <c r="C484" s="90"/>
      <c r="D484" s="90"/>
      <c r="J484" s="90" t="s">
        <v>21</v>
      </c>
      <c r="K484" s="90"/>
      <c r="L484" s="90"/>
    </row>
    <row r="485" spans="2:16" x14ac:dyDescent="0.25">
      <c r="B485" s="90"/>
      <c r="C485" s="90"/>
      <c r="D485" s="90"/>
      <c r="F485" s="6" t="s">
        <v>64</v>
      </c>
      <c r="J485" s="90"/>
      <c r="K485" s="90"/>
      <c r="L485" s="90"/>
      <c r="N485" s="6" t="s">
        <v>64</v>
      </c>
    </row>
    <row r="486" spans="2:16" ht="15.75" x14ac:dyDescent="0.25">
      <c r="B486" s="90"/>
      <c r="C486" s="90"/>
      <c r="D486" s="90"/>
      <c r="F486" s="6" t="s">
        <v>19</v>
      </c>
      <c r="G486" s="6" t="str">
        <f t="shared" ref="G486:G505" si="80">D512</f>
        <v>5Rx2L dBc Log Mag(dB)</v>
      </c>
      <c r="H486" s="35">
        <v>5</v>
      </c>
      <c r="J486" s="90"/>
      <c r="K486" s="90"/>
      <c r="L486" s="90"/>
      <c r="N486" s="6" t="s">
        <v>19</v>
      </c>
      <c r="O486" s="6" t="str">
        <f t="shared" ref="O486:O505" si="81">L512</f>
        <v>5Rx2L dBc Log Mag(dB)</v>
      </c>
      <c r="P486" s="35">
        <v>5</v>
      </c>
    </row>
    <row r="487" spans="2:16" ht="15.75" x14ac:dyDescent="0.25">
      <c r="B487" s="90" t="s">
        <v>63</v>
      </c>
      <c r="C487" s="90"/>
      <c r="D487" s="90"/>
      <c r="F487" s="6">
        <f t="shared" ref="F487:F505" si="82">B513/1000000000</f>
        <v>3</v>
      </c>
      <c r="G487" s="6">
        <f t="shared" si="80"/>
        <v>-69.879097000000002</v>
      </c>
      <c r="H487" s="36">
        <f>ABS(AVERAGE(G487:G505)-(H486-1)*15)</f>
        <v>126.5624335263158</v>
      </c>
      <c r="J487" s="90" t="s">
        <v>63</v>
      </c>
      <c r="K487" s="90"/>
      <c r="L487" s="90"/>
      <c r="N487" s="6">
        <f t="shared" ref="N487:N505" si="83">J513/1000000000</f>
        <v>3</v>
      </c>
      <c r="O487" s="6">
        <f t="shared" si="81"/>
        <v>-75.241714000000002</v>
      </c>
      <c r="P487" s="36">
        <f>ABS(AVERAGE(O487:O505)-(P486-1)*15)</f>
        <v>132.99030142105264</v>
      </c>
    </row>
    <row r="488" spans="2:16" x14ac:dyDescent="0.25">
      <c r="B488" s="90" t="s">
        <v>19</v>
      </c>
      <c r="C488" s="90" t="s">
        <v>141</v>
      </c>
      <c r="D488" s="90" t="s">
        <v>273</v>
      </c>
      <c r="F488" s="6">
        <f t="shared" si="82"/>
        <v>3.0989888888888997</v>
      </c>
      <c r="G488" s="6">
        <f t="shared" si="80"/>
        <v>-66.647544999999994</v>
      </c>
      <c r="J488" s="90" t="s">
        <v>19</v>
      </c>
      <c r="K488" s="90" t="s">
        <v>141</v>
      </c>
      <c r="L488" s="90" t="s">
        <v>273</v>
      </c>
      <c r="N488" s="6">
        <f t="shared" si="83"/>
        <v>3.0989888888888997</v>
      </c>
      <c r="O488" s="6">
        <f t="shared" si="81"/>
        <v>-82.703079000000002</v>
      </c>
    </row>
    <row r="489" spans="2:16" x14ac:dyDescent="0.25">
      <c r="B489" s="90">
        <v>2000000000</v>
      </c>
      <c r="C489" s="90">
        <v>-69.455650000000006</v>
      </c>
      <c r="D489" s="90">
        <v>-62.079731000000002</v>
      </c>
      <c r="F489" s="6">
        <f t="shared" si="82"/>
        <v>3.1979777777778002</v>
      </c>
      <c r="G489" s="6">
        <f t="shared" si="80"/>
        <v>-64.023139999999998</v>
      </c>
      <c r="J489" s="90">
        <v>2000000000</v>
      </c>
      <c r="K489" s="90">
        <v>-63.978886000000003</v>
      </c>
      <c r="L489" s="90">
        <v>-53.160533999999998</v>
      </c>
      <c r="N489" s="6">
        <f t="shared" si="83"/>
        <v>3.1979777777778002</v>
      </c>
      <c r="O489" s="6">
        <f t="shared" si="81"/>
        <v>-72.842346000000006</v>
      </c>
    </row>
    <row r="490" spans="2:16" x14ac:dyDescent="0.25">
      <c r="B490" s="90">
        <v>2021211111.1111</v>
      </c>
      <c r="C490" s="90">
        <v>-67.817841000000001</v>
      </c>
      <c r="D490" s="90">
        <v>-59.970126999999998</v>
      </c>
      <c r="F490" s="6">
        <f t="shared" si="82"/>
        <v>3.2969666666666999</v>
      </c>
      <c r="G490" s="6">
        <f t="shared" si="80"/>
        <v>-64.734413000000004</v>
      </c>
      <c r="J490" s="90">
        <v>2021211111.1111</v>
      </c>
      <c r="K490" s="90">
        <v>-68.830832999999998</v>
      </c>
      <c r="L490" s="90">
        <v>-61.337958999999998</v>
      </c>
      <c r="N490" s="6">
        <f t="shared" si="83"/>
        <v>3.2969666666666999</v>
      </c>
      <c r="O490" s="6">
        <f t="shared" si="81"/>
        <v>-76.692909</v>
      </c>
    </row>
    <row r="491" spans="2:16" x14ac:dyDescent="0.25">
      <c r="B491" s="90">
        <v>2042422222.2221999</v>
      </c>
      <c r="C491" s="90">
        <v>-66.652030999999994</v>
      </c>
      <c r="D491" s="90">
        <v>-58.624893</v>
      </c>
      <c r="F491" s="6">
        <f t="shared" si="82"/>
        <v>3.3959555555556</v>
      </c>
      <c r="G491" s="6">
        <f t="shared" si="80"/>
        <v>-64.309769000000003</v>
      </c>
      <c r="J491" s="90">
        <v>2042422222.2221999</v>
      </c>
      <c r="K491" s="90">
        <v>-72.382880999999998</v>
      </c>
      <c r="L491" s="90">
        <v>-64.697411000000002</v>
      </c>
      <c r="N491" s="6">
        <f t="shared" si="83"/>
        <v>3.3959555555556</v>
      </c>
      <c r="O491" s="6">
        <f t="shared" si="81"/>
        <v>-74.784171999999998</v>
      </c>
    </row>
    <row r="492" spans="2:16" x14ac:dyDescent="0.25">
      <c r="B492" s="90">
        <v>2063633333.3333001</v>
      </c>
      <c r="C492" s="90">
        <v>-66.003235000000004</v>
      </c>
      <c r="D492" s="90">
        <v>-58.097915999999998</v>
      </c>
      <c r="F492" s="6">
        <f t="shared" si="82"/>
        <v>3.4949444444443998</v>
      </c>
      <c r="G492" s="6">
        <f t="shared" si="80"/>
        <v>-63.057189999999999</v>
      </c>
      <c r="J492" s="90">
        <v>2063633333.3333001</v>
      </c>
      <c r="K492" s="90">
        <v>-76.079132000000001</v>
      </c>
      <c r="L492" s="90">
        <v>-68.009406999999996</v>
      </c>
      <c r="N492" s="6">
        <f t="shared" si="83"/>
        <v>3.4949444444443998</v>
      </c>
      <c r="O492" s="6">
        <f t="shared" si="81"/>
        <v>-75.215652000000006</v>
      </c>
    </row>
    <row r="493" spans="2:16" x14ac:dyDescent="0.25">
      <c r="B493" s="90">
        <v>2084844444.4444001</v>
      </c>
      <c r="C493" s="90">
        <v>-65.857078999999999</v>
      </c>
      <c r="D493" s="90">
        <v>-58.261715000000002</v>
      </c>
      <c r="F493" s="6">
        <f t="shared" si="82"/>
        <v>3.5939333333332999</v>
      </c>
      <c r="G493" s="6">
        <f t="shared" si="80"/>
        <v>-69.232933000000003</v>
      </c>
      <c r="J493" s="90">
        <v>2084844444.4444001</v>
      </c>
      <c r="K493" s="90">
        <v>-72.019965999999997</v>
      </c>
      <c r="L493" s="90">
        <v>-63.579211999999998</v>
      </c>
      <c r="N493" s="6">
        <f t="shared" si="83"/>
        <v>3.5939333333332999</v>
      </c>
      <c r="O493" s="6">
        <f t="shared" si="81"/>
        <v>-78.673514999999995</v>
      </c>
    </row>
    <row r="494" spans="2:16" x14ac:dyDescent="0.25">
      <c r="B494" s="90">
        <v>2106055555.5555999</v>
      </c>
      <c r="C494" s="90">
        <v>-67.864265000000003</v>
      </c>
      <c r="D494" s="90">
        <v>-60.331553999999997</v>
      </c>
      <c r="F494" s="6">
        <f t="shared" si="82"/>
        <v>3.6929222222222</v>
      </c>
      <c r="G494" s="6">
        <f t="shared" si="80"/>
        <v>-73.091140999999993</v>
      </c>
      <c r="J494" s="90">
        <v>2106055555.5555999</v>
      </c>
      <c r="K494" s="90">
        <v>-75.297493000000003</v>
      </c>
      <c r="L494" s="90">
        <v>-66.552895000000007</v>
      </c>
      <c r="N494" s="6">
        <f t="shared" si="83"/>
        <v>3.6929222222222</v>
      </c>
      <c r="O494" s="6">
        <f t="shared" si="81"/>
        <v>-73.284156999999993</v>
      </c>
    </row>
    <row r="495" spans="2:16" x14ac:dyDescent="0.25">
      <c r="B495" s="90">
        <v>2127266666.6666999</v>
      </c>
      <c r="C495" s="90">
        <v>-66.619629000000003</v>
      </c>
      <c r="D495" s="90">
        <v>-58.894337</v>
      </c>
      <c r="F495" s="6">
        <f t="shared" si="82"/>
        <v>3.7919111111111001</v>
      </c>
      <c r="G495" s="6">
        <f t="shared" si="80"/>
        <v>-68.163689000000005</v>
      </c>
      <c r="J495" s="90">
        <v>2127266666.6666999</v>
      </c>
      <c r="K495" s="90">
        <v>-77.600761000000006</v>
      </c>
      <c r="L495" s="90">
        <v>-68.433341999999996</v>
      </c>
      <c r="N495" s="6">
        <f t="shared" si="83"/>
        <v>3.7919111111111001</v>
      </c>
      <c r="O495" s="6">
        <f t="shared" si="81"/>
        <v>-68.502289000000005</v>
      </c>
    </row>
    <row r="496" spans="2:16" x14ac:dyDescent="0.25">
      <c r="B496" s="90">
        <v>2148477777.7778001</v>
      </c>
      <c r="C496" s="90">
        <v>-66.266670000000005</v>
      </c>
      <c r="D496" s="90">
        <v>-58.022658999999997</v>
      </c>
      <c r="F496" s="6">
        <f t="shared" si="82"/>
        <v>3.8908999999999998</v>
      </c>
      <c r="G496" s="6">
        <f t="shared" si="80"/>
        <v>-67.468468000000001</v>
      </c>
      <c r="J496" s="90">
        <v>2148477777.7778001</v>
      </c>
      <c r="K496" s="90">
        <v>-76.348945999999998</v>
      </c>
      <c r="L496" s="90">
        <v>-66.859290999999999</v>
      </c>
      <c r="N496" s="6">
        <f t="shared" si="83"/>
        <v>3.8908999999999998</v>
      </c>
      <c r="O496" s="6">
        <f t="shared" si="81"/>
        <v>-66.714455000000001</v>
      </c>
    </row>
    <row r="497" spans="2:16" x14ac:dyDescent="0.25">
      <c r="B497" s="90">
        <v>2169688888.8888998</v>
      </c>
      <c r="C497" s="90">
        <v>-66.838356000000005</v>
      </c>
      <c r="D497" s="90">
        <v>-58.283363000000001</v>
      </c>
      <c r="F497" s="6">
        <f t="shared" si="82"/>
        <v>3.9898888888888999</v>
      </c>
      <c r="G497" s="6">
        <f t="shared" si="80"/>
        <v>-73.964873999999995</v>
      </c>
      <c r="J497" s="90">
        <v>2169688888.8888998</v>
      </c>
      <c r="K497" s="90">
        <v>-74.056808000000004</v>
      </c>
      <c r="L497" s="90">
        <v>-64.382689999999997</v>
      </c>
      <c r="N497" s="6">
        <f t="shared" si="83"/>
        <v>3.9898888888888999</v>
      </c>
      <c r="O497" s="6">
        <f t="shared" si="81"/>
        <v>-65.627159000000006</v>
      </c>
    </row>
    <row r="498" spans="2:16" x14ac:dyDescent="0.25">
      <c r="B498" s="90">
        <v>2190900000</v>
      </c>
      <c r="C498" s="90">
        <v>-68.687691000000001</v>
      </c>
      <c r="D498" s="90">
        <v>-60.062995999999998</v>
      </c>
      <c r="F498" s="6">
        <f t="shared" si="82"/>
        <v>4.0888777777778005</v>
      </c>
      <c r="G498" s="6">
        <f t="shared" si="80"/>
        <v>-64.438102999999998</v>
      </c>
      <c r="J498" s="90">
        <v>2190900000</v>
      </c>
      <c r="K498" s="90">
        <v>-72.147850000000005</v>
      </c>
      <c r="L498" s="90">
        <v>-62.195908000000003</v>
      </c>
      <c r="N498" s="6">
        <f t="shared" si="83"/>
        <v>4.0888777777778005</v>
      </c>
      <c r="O498" s="6">
        <f t="shared" si="81"/>
        <v>-74.041511999999997</v>
      </c>
    </row>
    <row r="499" spans="2:16" x14ac:dyDescent="0.25">
      <c r="B499" s="90">
        <v>2212111111.1111002</v>
      </c>
      <c r="C499" s="90">
        <v>-68.970366999999996</v>
      </c>
      <c r="D499" s="90">
        <v>-60.323315000000001</v>
      </c>
      <c r="F499" s="6">
        <f t="shared" si="82"/>
        <v>4.1878666666667002</v>
      </c>
      <c r="G499" s="6">
        <f t="shared" si="80"/>
        <v>-61.617046000000002</v>
      </c>
      <c r="J499" s="90">
        <v>2212111111.1111002</v>
      </c>
      <c r="K499" s="90">
        <v>-70.074759999999998</v>
      </c>
      <c r="L499" s="90">
        <v>-59.995083000000001</v>
      </c>
      <c r="N499" s="6">
        <f t="shared" si="83"/>
        <v>4.1878666666667002</v>
      </c>
      <c r="O499" s="6">
        <f t="shared" si="81"/>
        <v>-84.356453000000002</v>
      </c>
    </row>
    <row r="500" spans="2:16" x14ac:dyDescent="0.25">
      <c r="B500" s="90">
        <v>2233322222.2221999</v>
      </c>
      <c r="C500" s="90">
        <v>-66.520515000000003</v>
      </c>
      <c r="D500" s="90">
        <v>-58.033893999999997</v>
      </c>
      <c r="F500" s="6">
        <f t="shared" si="82"/>
        <v>4.2868555555555998</v>
      </c>
      <c r="G500" s="6">
        <f t="shared" si="80"/>
        <v>-61.182738999999998</v>
      </c>
      <c r="J500" s="90">
        <v>2233322222.2221999</v>
      </c>
      <c r="K500" s="90">
        <v>-70.590248000000003</v>
      </c>
      <c r="L500" s="90">
        <v>-60.471378000000001</v>
      </c>
      <c r="N500" s="6">
        <f t="shared" si="83"/>
        <v>4.2868555555555998</v>
      </c>
      <c r="O500" s="6">
        <f t="shared" si="81"/>
        <v>-71.838386999999997</v>
      </c>
    </row>
    <row r="501" spans="2:16" x14ac:dyDescent="0.25">
      <c r="B501" s="90">
        <v>2254533333.3333001</v>
      </c>
      <c r="C501" s="90">
        <v>-64.869133000000005</v>
      </c>
      <c r="D501" s="90">
        <v>-55.881866000000002</v>
      </c>
      <c r="F501" s="6">
        <f t="shared" si="82"/>
        <v>4.3858444444444</v>
      </c>
      <c r="G501" s="6">
        <f t="shared" si="80"/>
        <v>-63.327705000000002</v>
      </c>
      <c r="J501" s="90">
        <v>2254533333.3333001</v>
      </c>
      <c r="K501" s="90">
        <v>-67.718406999999999</v>
      </c>
      <c r="L501" s="90">
        <v>-56.900512999999997</v>
      </c>
      <c r="N501" s="6">
        <f t="shared" si="83"/>
        <v>4.3858444444444</v>
      </c>
      <c r="O501" s="6">
        <f t="shared" si="81"/>
        <v>-65.152077000000006</v>
      </c>
    </row>
    <row r="502" spans="2:16" x14ac:dyDescent="0.25">
      <c r="B502" s="90">
        <v>2275744444.4443998</v>
      </c>
      <c r="C502" s="90">
        <v>-65.841362000000004</v>
      </c>
      <c r="D502" s="90">
        <v>-56.876072000000001</v>
      </c>
      <c r="F502" s="6">
        <f t="shared" si="82"/>
        <v>4.4848333333332997</v>
      </c>
      <c r="G502" s="6">
        <f t="shared" si="80"/>
        <v>-65.501503</v>
      </c>
      <c r="J502" s="90">
        <v>2275744444.4443998</v>
      </c>
      <c r="K502" s="90">
        <v>-64.831435999999997</v>
      </c>
      <c r="L502" s="90">
        <v>-54.039841000000003</v>
      </c>
      <c r="N502" s="6">
        <f t="shared" si="83"/>
        <v>4.4848333333332997</v>
      </c>
      <c r="O502" s="6">
        <f t="shared" si="81"/>
        <v>-67.218627999999995</v>
      </c>
    </row>
    <row r="503" spans="2:16" x14ac:dyDescent="0.25">
      <c r="B503" s="90">
        <v>2296955555.5556002</v>
      </c>
      <c r="C503" s="90">
        <v>-66.719977999999998</v>
      </c>
      <c r="D503" s="90">
        <v>-57.848961000000003</v>
      </c>
      <c r="F503" s="6">
        <f t="shared" si="82"/>
        <v>4.5838222222222003</v>
      </c>
      <c r="G503" s="6">
        <f t="shared" si="80"/>
        <v>-65.303589000000002</v>
      </c>
      <c r="J503" s="90">
        <v>2296955555.5556002</v>
      </c>
      <c r="K503" s="90">
        <v>-63.970424999999999</v>
      </c>
      <c r="L503" s="90">
        <v>-53.186202999999999</v>
      </c>
      <c r="N503" s="6">
        <f t="shared" si="83"/>
        <v>4.5838222222222003</v>
      </c>
      <c r="O503" s="6">
        <f t="shared" si="81"/>
        <v>-69.472267000000002</v>
      </c>
    </row>
    <row r="504" spans="2:16" x14ac:dyDescent="0.25">
      <c r="B504" s="90">
        <v>2318166666.6666999</v>
      </c>
      <c r="C504" s="90">
        <v>-66.859200000000001</v>
      </c>
      <c r="D504" s="90">
        <v>-57.857315</v>
      </c>
      <c r="F504" s="6">
        <f t="shared" si="82"/>
        <v>4.6828111111110999</v>
      </c>
      <c r="G504" s="6">
        <f t="shared" si="80"/>
        <v>-68.285522</v>
      </c>
      <c r="J504" s="90">
        <v>2318166666.6666999</v>
      </c>
      <c r="K504" s="90">
        <v>-65.766800000000003</v>
      </c>
      <c r="L504" s="90">
        <v>-55.430335999999997</v>
      </c>
      <c r="N504" s="6">
        <f t="shared" si="83"/>
        <v>4.6828111111110999</v>
      </c>
      <c r="O504" s="6">
        <f t="shared" si="81"/>
        <v>-70.373405000000005</v>
      </c>
    </row>
    <row r="505" spans="2:16" x14ac:dyDescent="0.25">
      <c r="B505" s="90">
        <v>2339377777.7778001</v>
      </c>
      <c r="C505" s="90">
        <v>-65.361785999999995</v>
      </c>
      <c r="D505" s="90">
        <v>-56.086669999999998</v>
      </c>
      <c r="F505" s="6">
        <f t="shared" si="82"/>
        <v>4.7817999999999996</v>
      </c>
      <c r="G505" s="6">
        <f t="shared" si="80"/>
        <v>-70.457770999999994</v>
      </c>
      <c r="J505" s="90">
        <v>2339377777.7778001</v>
      </c>
      <c r="K505" s="90">
        <v>-65.890777999999997</v>
      </c>
      <c r="L505" s="90">
        <v>-55.656798999999999</v>
      </c>
      <c r="N505" s="6">
        <f t="shared" si="83"/>
        <v>4.7817999999999996</v>
      </c>
      <c r="O505" s="6">
        <f t="shared" si="81"/>
        <v>-74.081551000000005</v>
      </c>
    </row>
    <row r="506" spans="2:16" x14ac:dyDescent="0.25">
      <c r="B506" s="90">
        <v>2360588888.8888998</v>
      </c>
      <c r="C506" s="90">
        <v>-65.561149999999998</v>
      </c>
      <c r="D506" s="90">
        <v>-55.962116000000002</v>
      </c>
      <c r="F506" s="6" t="s">
        <v>21</v>
      </c>
      <c r="J506" s="90">
        <v>2360588888.8888998</v>
      </c>
      <c r="K506" s="90">
        <v>-64.864540000000005</v>
      </c>
      <c r="L506" s="90">
        <v>-54.747280000000003</v>
      </c>
      <c r="N506" s="6" t="s">
        <v>21</v>
      </c>
    </row>
    <row r="507" spans="2:16" x14ac:dyDescent="0.25">
      <c r="B507" s="90">
        <v>2381800000</v>
      </c>
      <c r="C507" s="90">
        <v>-64.912209000000004</v>
      </c>
      <c r="D507" s="90">
        <v>-54.17754</v>
      </c>
      <c r="J507" s="90">
        <v>2381800000</v>
      </c>
      <c r="K507" s="90">
        <v>-65.539169000000001</v>
      </c>
      <c r="L507" s="90">
        <v>-55.477245000000003</v>
      </c>
    </row>
    <row r="508" spans="2:16" x14ac:dyDescent="0.25">
      <c r="B508" s="90" t="s">
        <v>21</v>
      </c>
      <c r="C508" s="90"/>
      <c r="D508" s="90"/>
      <c r="J508" s="90" t="s">
        <v>21</v>
      </c>
      <c r="K508" s="90"/>
      <c r="L508" s="90"/>
    </row>
    <row r="509" spans="2:16" x14ac:dyDescent="0.25">
      <c r="B509" s="90"/>
      <c r="C509" s="90"/>
      <c r="D509" s="90"/>
      <c r="F509" s="6" t="s">
        <v>66</v>
      </c>
      <c r="J509" s="90"/>
      <c r="K509" s="90"/>
      <c r="L509" s="90"/>
      <c r="N509" s="6" t="s">
        <v>66</v>
      </c>
    </row>
    <row r="510" spans="2:16" ht="15.75" x14ac:dyDescent="0.25">
      <c r="B510" s="90"/>
      <c r="C510" s="90"/>
      <c r="D510" s="90"/>
      <c r="F510" s="6" t="s">
        <v>19</v>
      </c>
      <c r="G510" s="6" t="str">
        <f t="shared" ref="G510:G529" si="84">D536</f>
        <v>5Rx3L dBc Log Mag(dB)</v>
      </c>
      <c r="H510" s="35">
        <v>5</v>
      </c>
      <c r="J510" s="90"/>
      <c r="K510" s="90"/>
      <c r="L510" s="90"/>
      <c r="N510" s="6" t="s">
        <v>19</v>
      </c>
      <c r="O510" s="6" t="str">
        <f t="shared" ref="O510:O529" si="85">L536</f>
        <v>5Rx3L dBc Log Mag(dB)</v>
      </c>
      <c r="P510" s="35">
        <v>5</v>
      </c>
    </row>
    <row r="511" spans="2:16" ht="15.75" x14ac:dyDescent="0.25">
      <c r="B511" s="90" t="s">
        <v>64</v>
      </c>
      <c r="C511" s="90"/>
      <c r="D511" s="90"/>
      <c r="F511" s="6">
        <f t="shared" ref="F511:F529" si="86">B537/1000000000</f>
        <v>2</v>
      </c>
      <c r="G511" s="6">
        <f t="shared" si="84"/>
        <v>-44.386887000000002</v>
      </c>
      <c r="H511" s="36">
        <f>ABS(AVERAGE(G511:G529)-(H510-1)*15)</f>
        <v>118.31644926315789</v>
      </c>
      <c r="J511" s="90" t="s">
        <v>64</v>
      </c>
      <c r="K511" s="90"/>
      <c r="L511" s="90"/>
      <c r="N511" s="6">
        <f t="shared" ref="N511:N529" si="87">J537/1000000000</f>
        <v>2</v>
      </c>
      <c r="O511" s="6">
        <f t="shared" si="85"/>
        <v>-52.239159000000001</v>
      </c>
      <c r="P511" s="36">
        <f>ABS(AVERAGE(O511:O529)-(P510-1)*15)</f>
        <v>121.75620494736843</v>
      </c>
    </row>
    <row r="512" spans="2:16" x14ac:dyDescent="0.25">
      <c r="B512" s="90" t="s">
        <v>19</v>
      </c>
      <c r="C512" s="90" t="s">
        <v>142</v>
      </c>
      <c r="D512" s="90" t="s">
        <v>65</v>
      </c>
      <c r="F512" s="6">
        <f t="shared" si="86"/>
        <v>2.2878777777777999</v>
      </c>
      <c r="G512" s="6">
        <f t="shared" si="84"/>
        <v>-48.907283999999997</v>
      </c>
      <c r="J512" s="90" t="s">
        <v>19</v>
      </c>
      <c r="K512" s="90" t="s">
        <v>142</v>
      </c>
      <c r="L512" s="90" t="s">
        <v>65</v>
      </c>
      <c r="N512" s="6">
        <f t="shared" si="87"/>
        <v>2.2878777777777999</v>
      </c>
      <c r="O512" s="6">
        <f t="shared" si="85"/>
        <v>-52.626930000000002</v>
      </c>
    </row>
    <row r="513" spans="2:15" x14ac:dyDescent="0.25">
      <c r="B513" s="90">
        <v>3000000000</v>
      </c>
      <c r="C513" s="90">
        <v>-77.255020000000002</v>
      </c>
      <c r="D513" s="90">
        <v>-69.879097000000002</v>
      </c>
      <c r="F513" s="6">
        <f t="shared" si="86"/>
        <v>2.5757555555556002</v>
      </c>
      <c r="G513" s="6">
        <f t="shared" si="84"/>
        <v>-54.419150999999999</v>
      </c>
      <c r="J513" s="90">
        <v>3000000000</v>
      </c>
      <c r="K513" s="90">
        <v>-86.060066000000006</v>
      </c>
      <c r="L513" s="90">
        <v>-75.241714000000002</v>
      </c>
      <c r="N513" s="6">
        <f t="shared" si="87"/>
        <v>2.5757555555556002</v>
      </c>
      <c r="O513" s="6">
        <f t="shared" si="85"/>
        <v>-53.083851000000003</v>
      </c>
    </row>
    <row r="514" spans="2:15" x14ac:dyDescent="0.25">
      <c r="B514" s="90">
        <v>3098988888.8888998</v>
      </c>
      <c r="C514" s="90">
        <v>-74.495255</v>
      </c>
      <c r="D514" s="90">
        <v>-66.647544999999994</v>
      </c>
      <c r="F514" s="6">
        <f t="shared" si="86"/>
        <v>2.8636333333333002</v>
      </c>
      <c r="G514" s="6">
        <f t="shared" si="84"/>
        <v>-62.984946999999998</v>
      </c>
      <c r="J514" s="90">
        <v>3098988888.8888998</v>
      </c>
      <c r="K514" s="90">
        <v>-90.195953000000003</v>
      </c>
      <c r="L514" s="90">
        <v>-82.703079000000002</v>
      </c>
      <c r="N514" s="6">
        <f t="shared" si="87"/>
        <v>2.8636333333333002</v>
      </c>
      <c r="O514" s="6">
        <f t="shared" si="85"/>
        <v>-59.265808</v>
      </c>
    </row>
    <row r="515" spans="2:15" x14ac:dyDescent="0.25">
      <c r="B515" s="90">
        <v>3197977777.7778001</v>
      </c>
      <c r="C515" s="90">
        <v>-72.050278000000006</v>
      </c>
      <c r="D515" s="90">
        <v>-64.023139999999998</v>
      </c>
      <c r="F515" s="6">
        <f t="shared" si="86"/>
        <v>3.1515111111111</v>
      </c>
      <c r="G515" s="6">
        <f t="shared" si="84"/>
        <v>-59.755070000000003</v>
      </c>
      <c r="J515" s="90">
        <v>3197977777.7778001</v>
      </c>
      <c r="K515" s="90">
        <v>-80.527816999999999</v>
      </c>
      <c r="L515" s="90">
        <v>-72.842346000000006</v>
      </c>
      <c r="N515" s="6">
        <f t="shared" si="87"/>
        <v>3.1515111111111</v>
      </c>
      <c r="O515" s="6">
        <f t="shared" si="85"/>
        <v>-61.523060000000001</v>
      </c>
    </row>
    <row r="516" spans="2:15" x14ac:dyDescent="0.25">
      <c r="B516" s="90">
        <v>3296966666.6666999</v>
      </c>
      <c r="C516" s="90">
        <v>-72.639731999999995</v>
      </c>
      <c r="D516" s="90">
        <v>-64.734413000000004</v>
      </c>
      <c r="F516" s="6">
        <f t="shared" si="86"/>
        <v>3.4393888888888999</v>
      </c>
      <c r="G516" s="6">
        <f t="shared" si="84"/>
        <v>-59.624988999999999</v>
      </c>
      <c r="J516" s="90">
        <v>3296966666.6666999</v>
      </c>
      <c r="K516" s="90">
        <v>-84.762642</v>
      </c>
      <c r="L516" s="90">
        <v>-76.692909</v>
      </c>
      <c r="N516" s="6">
        <f t="shared" si="87"/>
        <v>3.4393888888888999</v>
      </c>
      <c r="O516" s="6">
        <f t="shared" si="85"/>
        <v>-74.866753000000003</v>
      </c>
    </row>
    <row r="517" spans="2:15" x14ac:dyDescent="0.25">
      <c r="B517" s="90">
        <v>3395955555.5556002</v>
      </c>
      <c r="C517" s="90">
        <v>-71.905135999999999</v>
      </c>
      <c r="D517" s="90">
        <v>-64.309769000000003</v>
      </c>
      <c r="F517" s="6">
        <f t="shared" si="86"/>
        <v>3.7272666666666998</v>
      </c>
      <c r="G517" s="6">
        <f t="shared" si="84"/>
        <v>-66.779792999999998</v>
      </c>
      <c r="J517" s="90">
        <v>3395955555.5556002</v>
      </c>
      <c r="K517" s="90">
        <v>-83.224922000000007</v>
      </c>
      <c r="L517" s="90">
        <v>-74.784171999999998</v>
      </c>
      <c r="N517" s="6">
        <f t="shared" si="87"/>
        <v>3.7272666666666998</v>
      </c>
      <c r="O517" s="6">
        <f t="shared" si="85"/>
        <v>-65.403114000000002</v>
      </c>
    </row>
    <row r="518" spans="2:15" x14ac:dyDescent="0.25">
      <c r="B518" s="90">
        <v>3494944444.4443998</v>
      </c>
      <c r="C518" s="90">
        <v>-70.589905000000002</v>
      </c>
      <c r="D518" s="90">
        <v>-63.057189999999999</v>
      </c>
      <c r="F518" s="6">
        <f t="shared" si="86"/>
        <v>4.0151444444443998</v>
      </c>
      <c r="G518" s="6">
        <f t="shared" si="84"/>
        <v>-59.107337999999999</v>
      </c>
      <c r="J518" s="90">
        <v>3494944444.4443998</v>
      </c>
      <c r="K518" s="90">
        <v>-83.960251</v>
      </c>
      <c r="L518" s="90">
        <v>-75.215652000000006</v>
      </c>
      <c r="N518" s="6">
        <f t="shared" si="87"/>
        <v>4.0151444444443998</v>
      </c>
      <c r="O518" s="6">
        <f t="shared" si="85"/>
        <v>-66.041213999999997</v>
      </c>
    </row>
    <row r="519" spans="2:15" x14ac:dyDescent="0.25">
      <c r="B519" s="90">
        <v>3593933333.3333001</v>
      </c>
      <c r="C519" s="90">
        <v>-76.958220999999995</v>
      </c>
      <c r="D519" s="90">
        <v>-69.232933000000003</v>
      </c>
      <c r="F519" s="6">
        <f t="shared" si="86"/>
        <v>4.3030222222222001</v>
      </c>
      <c r="G519" s="6">
        <f t="shared" si="84"/>
        <v>-71.279258999999996</v>
      </c>
      <c r="J519" s="90">
        <v>3593933333.3333001</v>
      </c>
      <c r="K519" s="90">
        <v>-87.840941999999998</v>
      </c>
      <c r="L519" s="90">
        <v>-78.673514999999995</v>
      </c>
      <c r="N519" s="6">
        <f t="shared" si="87"/>
        <v>4.3030222222222001</v>
      </c>
      <c r="O519" s="6">
        <f t="shared" si="85"/>
        <v>-59.773437999999999</v>
      </c>
    </row>
    <row r="520" spans="2:15" x14ac:dyDescent="0.25">
      <c r="B520" s="90">
        <v>3692922222.2221999</v>
      </c>
      <c r="C520" s="90">
        <v>-81.335144</v>
      </c>
      <c r="D520" s="90">
        <v>-73.091140999999993</v>
      </c>
      <c r="F520" s="6">
        <f t="shared" si="86"/>
        <v>4.5909000000000004</v>
      </c>
      <c r="G520" s="6">
        <f t="shared" si="84"/>
        <v>-63.785347000000002</v>
      </c>
      <c r="J520" s="90">
        <v>3692922222.2221999</v>
      </c>
      <c r="K520" s="90">
        <v>-82.773810999999995</v>
      </c>
      <c r="L520" s="90">
        <v>-73.284156999999993</v>
      </c>
      <c r="N520" s="6">
        <f t="shared" si="87"/>
        <v>4.5909000000000004</v>
      </c>
      <c r="O520" s="6">
        <f t="shared" si="85"/>
        <v>-65.905333999999996</v>
      </c>
    </row>
    <row r="521" spans="2:15" x14ac:dyDescent="0.25">
      <c r="B521" s="90">
        <v>3791911111.1111002</v>
      </c>
      <c r="C521" s="90">
        <v>-76.718681000000004</v>
      </c>
      <c r="D521" s="90">
        <v>-68.163689000000005</v>
      </c>
      <c r="F521" s="6">
        <f t="shared" si="86"/>
        <v>4.8787777777777999</v>
      </c>
      <c r="G521" s="6">
        <f t="shared" si="84"/>
        <v>-58.389873999999999</v>
      </c>
      <c r="J521" s="90">
        <v>3791911111.1111002</v>
      </c>
      <c r="K521" s="90">
        <v>-78.176406999999998</v>
      </c>
      <c r="L521" s="90">
        <v>-68.502289000000005</v>
      </c>
      <c r="N521" s="6">
        <f t="shared" si="87"/>
        <v>4.8787777777777999</v>
      </c>
      <c r="O521" s="6">
        <f t="shared" si="85"/>
        <v>-64.743026999999998</v>
      </c>
    </row>
    <row r="522" spans="2:15" x14ac:dyDescent="0.25">
      <c r="B522" s="90">
        <v>3890900000</v>
      </c>
      <c r="C522" s="90">
        <v>-76.093154999999996</v>
      </c>
      <c r="D522" s="90">
        <v>-67.468468000000001</v>
      </c>
      <c r="F522" s="6">
        <f t="shared" si="86"/>
        <v>5.1666555555556002</v>
      </c>
      <c r="G522" s="6">
        <f t="shared" si="84"/>
        <v>-54.878180999999998</v>
      </c>
      <c r="J522" s="90">
        <v>3890900000</v>
      </c>
      <c r="K522" s="90">
        <v>-76.666397000000003</v>
      </c>
      <c r="L522" s="90">
        <v>-66.714455000000001</v>
      </c>
      <c r="N522" s="6">
        <f t="shared" si="87"/>
        <v>5.1666555555556002</v>
      </c>
      <c r="O522" s="6">
        <f t="shared" si="85"/>
        <v>-66.288925000000006</v>
      </c>
    </row>
    <row r="523" spans="2:15" x14ac:dyDescent="0.25">
      <c r="B523" s="90">
        <v>3989888888.8888998</v>
      </c>
      <c r="C523" s="90">
        <v>-82.611930999999998</v>
      </c>
      <c r="D523" s="90">
        <v>-73.964873999999995</v>
      </c>
      <c r="F523" s="6">
        <f t="shared" si="86"/>
        <v>5.4545333333332993</v>
      </c>
      <c r="G523" s="6">
        <f t="shared" si="84"/>
        <v>-53.790484999999997</v>
      </c>
      <c r="J523" s="90">
        <v>3989888888.8888998</v>
      </c>
      <c r="K523" s="90">
        <v>-75.706833000000003</v>
      </c>
      <c r="L523" s="90">
        <v>-65.627159000000006</v>
      </c>
      <c r="N523" s="6">
        <f t="shared" si="87"/>
        <v>5.4545333333332993</v>
      </c>
      <c r="O523" s="6">
        <f t="shared" si="85"/>
        <v>-60.135554999999997</v>
      </c>
    </row>
    <row r="524" spans="2:15" x14ac:dyDescent="0.25">
      <c r="B524" s="90">
        <v>4088877777.7778001</v>
      </c>
      <c r="C524" s="90">
        <v>-72.924728000000002</v>
      </c>
      <c r="D524" s="90">
        <v>-64.438102999999998</v>
      </c>
      <c r="F524" s="6">
        <f t="shared" si="86"/>
        <v>5.7424111111111005</v>
      </c>
      <c r="G524" s="6">
        <f t="shared" si="84"/>
        <v>-57.336646999999999</v>
      </c>
      <c r="J524" s="90">
        <v>4088877777.7778001</v>
      </c>
      <c r="K524" s="90">
        <v>-84.160385000000005</v>
      </c>
      <c r="L524" s="90">
        <v>-74.041511999999997</v>
      </c>
      <c r="N524" s="6">
        <f t="shared" si="87"/>
        <v>5.7424111111111005</v>
      </c>
      <c r="O524" s="6">
        <f t="shared" si="85"/>
        <v>-65.043175000000005</v>
      </c>
    </row>
    <row r="525" spans="2:15" x14ac:dyDescent="0.25">
      <c r="B525" s="90">
        <v>4187866666.6666999</v>
      </c>
      <c r="C525" s="90">
        <v>-70.604316999999995</v>
      </c>
      <c r="D525" s="90">
        <v>-61.617046000000002</v>
      </c>
      <c r="F525" s="6">
        <f t="shared" si="86"/>
        <v>6.0302888888888999</v>
      </c>
      <c r="G525" s="6">
        <f t="shared" si="84"/>
        <v>-56.106720000000003</v>
      </c>
      <c r="J525" s="90">
        <v>4187866666.6666999</v>
      </c>
      <c r="K525" s="90">
        <v>-95.174346999999997</v>
      </c>
      <c r="L525" s="90">
        <v>-84.356453000000002</v>
      </c>
      <c r="N525" s="6">
        <f t="shared" si="87"/>
        <v>6.0302888888888999</v>
      </c>
      <c r="O525" s="6">
        <f t="shared" si="85"/>
        <v>-58.305382000000002</v>
      </c>
    </row>
    <row r="526" spans="2:15" x14ac:dyDescent="0.25">
      <c r="B526" s="90">
        <v>4286855555.5556002</v>
      </c>
      <c r="C526" s="90">
        <v>-70.148026000000002</v>
      </c>
      <c r="D526" s="90">
        <v>-61.182738999999998</v>
      </c>
      <c r="F526" s="6">
        <f t="shared" si="86"/>
        <v>6.3181666666667002</v>
      </c>
      <c r="G526" s="6">
        <f t="shared" si="84"/>
        <v>-56.269863000000001</v>
      </c>
      <c r="J526" s="90">
        <v>4286855555.5556002</v>
      </c>
      <c r="K526" s="90">
        <v>-82.629974000000004</v>
      </c>
      <c r="L526" s="90">
        <v>-71.838386999999997</v>
      </c>
      <c r="N526" s="6">
        <f t="shared" si="87"/>
        <v>6.3181666666667002</v>
      </c>
      <c r="O526" s="6">
        <f t="shared" si="85"/>
        <v>-66.303032000000002</v>
      </c>
    </row>
    <row r="527" spans="2:15" x14ac:dyDescent="0.25">
      <c r="B527" s="90">
        <v>4385844444.4443998</v>
      </c>
      <c r="C527" s="90">
        <v>-72.198715000000007</v>
      </c>
      <c r="D527" s="90">
        <v>-63.327705000000002</v>
      </c>
      <c r="F527" s="6">
        <f t="shared" si="86"/>
        <v>6.6060444444444002</v>
      </c>
      <c r="G527" s="6">
        <f t="shared" si="84"/>
        <v>-59.996273000000002</v>
      </c>
      <c r="J527" s="90">
        <v>4385844444.4443998</v>
      </c>
      <c r="K527" s="90">
        <v>-75.936295000000001</v>
      </c>
      <c r="L527" s="90">
        <v>-65.152077000000006</v>
      </c>
      <c r="N527" s="6">
        <f t="shared" si="87"/>
        <v>6.6060444444444002</v>
      </c>
      <c r="O527" s="6">
        <f t="shared" si="85"/>
        <v>-61.345332999999997</v>
      </c>
    </row>
    <row r="528" spans="2:15" x14ac:dyDescent="0.25">
      <c r="B528" s="90">
        <v>4484833333.3332996</v>
      </c>
      <c r="C528" s="90">
        <v>-74.503380000000007</v>
      </c>
      <c r="D528" s="90">
        <v>-65.501503</v>
      </c>
      <c r="F528" s="6">
        <f t="shared" si="86"/>
        <v>6.8939222222222005</v>
      </c>
      <c r="G528" s="6">
        <f t="shared" si="84"/>
        <v>-67.253326000000001</v>
      </c>
      <c r="J528" s="90">
        <v>4484833333.3332996</v>
      </c>
      <c r="K528" s="90">
        <v>-77.555098999999998</v>
      </c>
      <c r="L528" s="90">
        <v>-67.218627999999995</v>
      </c>
      <c r="N528" s="6">
        <f t="shared" si="87"/>
        <v>6.8939222222222005</v>
      </c>
      <c r="O528" s="6">
        <f t="shared" si="85"/>
        <v>-60.885570999999999</v>
      </c>
    </row>
    <row r="529" spans="2:16" x14ac:dyDescent="0.25">
      <c r="B529" s="90">
        <v>4583822222.2222004</v>
      </c>
      <c r="C529" s="90">
        <v>-74.578697000000005</v>
      </c>
      <c r="D529" s="90">
        <v>-65.303589000000002</v>
      </c>
      <c r="F529" s="6">
        <f t="shared" si="86"/>
        <v>7.1818</v>
      </c>
      <c r="G529" s="6">
        <f t="shared" si="84"/>
        <v>-52.961101999999997</v>
      </c>
      <c r="J529" s="90">
        <v>4583822222.2222004</v>
      </c>
      <c r="K529" s="90">
        <v>-79.706244999999996</v>
      </c>
      <c r="L529" s="90">
        <v>-69.472267000000002</v>
      </c>
      <c r="N529" s="6">
        <f t="shared" si="87"/>
        <v>7.1818</v>
      </c>
      <c r="O529" s="6">
        <f t="shared" si="85"/>
        <v>-59.589233</v>
      </c>
    </row>
    <row r="530" spans="2:16" x14ac:dyDescent="0.25">
      <c r="B530" s="90">
        <v>4682811111.1111002</v>
      </c>
      <c r="C530" s="90">
        <v>-77.884551999999999</v>
      </c>
      <c r="D530" s="90">
        <v>-68.285522</v>
      </c>
      <c r="F530" s="6" t="s">
        <v>21</v>
      </c>
      <c r="J530" s="90">
        <v>4682811111.1111002</v>
      </c>
      <c r="K530" s="90">
        <v>-80.490662</v>
      </c>
      <c r="L530" s="90">
        <v>-70.373405000000005</v>
      </c>
      <c r="N530" s="6" t="s">
        <v>21</v>
      </c>
    </row>
    <row r="531" spans="2:16" x14ac:dyDescent="0.25">
      <c r="B531" s="90">
        <v>4781800000</v>
      </c>
      <c r="C531" s="90">
        <v>-81.192436000000001</v>
      </c>
      <c r="D531" s="90">
        <v>-70.457770999999994</v>
      </c>
      <c r="J531" s="90">
        <v>4781800000</v>
      </c>
      <c r="K531" s="90">
        <v>-84.143478000000002</v>
      </c>
      <c r="L531" s="90">
        <v>-74.081551000000005</v>
      </c>
    </row>
    <row r="532" spans="2:16" x14ac:dyDescent="0.25">
      <c r="B532" s="90" t="s">
        <v>21</v>
      </c>
      <c r="C532" s="90"/>
      <c r="D532" s="90"/>
      <c r="J532" s="90" t="s">
        <v>21</v>
      </c>
      <c r="K532" s="90"/>
      <c r="L532" s="90"/>
    </row>
    <row r="533" spans="2:16" x14ac:dyDescent="0.25">
      <c r="B533" s="90"/>
      <c r="C533" s="90"/>
      <c r="D533" s="90"/>
      <c r="F533" s="6" t="s">
        <v>68</v>
      </c>
      <c r="J533" s="90"/>
      <c r="K533" s="90"/>
      <c r="L533" s="90"/>
      <c r="N533" s="6" t="s">
        <v>68</v>
      </c>
    </row>
    <row r="534" spans="2:16" ht="15.75" x14ac:dyDescent="0.25">
      <c r="B534" s="90"/>
      <c r="C534" s="90"/>
      <c r="D534" s="90"/>
      <c r="F534" s="6" t="s">
        <v>19</v>
      </c>
      <c r="G534" s="6" t="str">
        <f t="shared" ref="G534:G553" si="88">D560</f>
        <v>5Rx4L dBc Log Mag(dB)</v>
      </c>
      <c r="H534" s="35">
        <v>5</v>
      </c>
      <c r="J534" s="90"/>
      <c r="K534" s="90"/>
      <c r="L534" s="90"/>
      <c r="N534" s="6" t="s">
        <v>19</v>
      </c>
      <c r="O534" s="6" t="str">
        <f t="shared" ref="O534:O553" si="89">L560</f>
        <v>5Rx4L dBc Log Mag(dB)</v>
      </c>
      <c r="P534" s="35">
        <v>5</v>
      </c>
    </row>
    <row r="535" spans="2:16" ht="15.75" x14ac:dyDescent="0.25">
      <c r="B535" s="90" t="s">
        <v>66</v>
      </c>
      <c r="C535" s="90"/>
      <c r="D535" s="90"/>
      <c r="F535" s="6">
        <f t="shared" ref="F535:F553" si="90">B561/1000000000</f>
        <v>2</v>
      </c>
      <c r="G535" s="6">
        <f t="shared" si="88"/>
        <v>-63.392646999999997</v>
      </c>
      <c r="H535" s="36">
        <f>ABS(AVERAGE(G535:G553)-(H534-1)*15)</f>
        <v>136.38626910526318</v>
      </c>
      <c r="J535" s="90" t="s">
        <v>66</v>
      </c>
      <c r="K535" s="90"/>
      <c r="L535" s="90"/>
      <c r="N535" s="6">
        <f t="shared" ref="N535:N553" si="91">J561/1000000000</f>
        <v>2</v>
      </c>
      <c r="O535" s="6">
        <f t="shared" si="89"/>
        <v>-70.002205000000004</v>
      </c>
      <c r="P535" s="36">
        <f>ABS(AVERAGE(O535:O553)-(P534-1)*15)</f>
        <v>143.06244384210527</v>
      </c>
    </row>
    <row r="536" spans="2:16" x14ac:dyDescent="0.25">
      <c r="B536" s="90" t="s">
        <v>19</v>
      </c>
      <c r="C536" s="90" t="s">
        <v>143</v>
      </c>
      <c r="D536" s="90" t="s">
        <v>67</v>
      </c>
      <c r="F536" s="6">
        <f t="shared" si="90"/>
        <v>2.4212111111111003</v>
      </c>
      <c r="G536" s="6">
        <f t="shared" si="88"/>
        <v>-66.706451000000001</v>
      </c>
      <c r="J536" s="90" t="s">
        <v>19</v>
      </c>
      <c r="K536" s="90" t="s">
        <v>143</v>
      </c>
      <c r="L536" s="90" t="s">
        <v>67</v>
      </c>
      <c r="N536" s="6">
        <f t="shared" si="91"/>
        <v>2.4212111111111003</v>
      </c>
      <c r="O536" s="6">
        <f t="shared" si="89"/>
        <v>-63.429962000000003</v>
      </c>
    </row>
    <row r="537" spans="2:16" x14ac:dyDescent="0.25">
      <c r="B537" s="90">
        <v>2000000000</v>
      </c>
      <c r="C537" s="90">
        <v>-51.762805999999998</v>
      </c>
      <c r="D537" s="90">
        <v>-44.386887000000002</v>
      </c>
      <c r="F537" s="6">
        <f t="shared" si="90"/>
        <v>2.8424222222221998</v>
      </c>
      <c r="G537" s="6">
        <f t="shared" si="88"/>
        <v>-73.526107999999994</v>
      </c>
      <c r="J537" s="90">
        <v>2000000000</v>
      </c>
      <c r="K537" s="90">
        <v>-63.057510000000001</v>
      </c>
      <c r="L537" s="90">
        <v>-52.239159000000001</v>
      </c>
      <c r="N537" s="6">
        <f t="shared" si="91"/>
        <v>2.8424222222221998</v>
      </c>
      <c r="O537" s="6">
        <f t="shared" si="89"/>
        <v>-84.529739000000006</v>
      </c>
    </row>
    <row r="538" spans="2:16" x14ac:dyDescent="0.25">
      <c r="B538" s="90">
        <v>2287877777.7778001</v>
      </c>
      <c r="C538" s="90">
        <v>-56.754997000000003</v>
      </c>
      <c r="D538" s="90">
        <v>-48.907283999999997</v>
      </c>
      <c r="F538" s="6">
        <f t="shared" si="90"/>
        <v>3.2636333333333001</v>
      </c>
      <c r="G538" s="6">
        <f t="shared" si="88"/>
        <v>-78.637375000000006</v>
      </c>
      <c r="J538" s="90">
        <v>2287877777.7778001</v>
      </c>
      <c r="K538" s="90">
        <v>-60.119801000000002</v>
      </c>
      <c r="L538" s="90">
        <v>-52.626930000000002</v>
      </c>
      <c r="N538" s="6">
        <f t="shared" si="91"/>
        <v>3.2636333333333001</v>
      </c>
      <c r="O538" s="6">
        <f t="shared" si="89"/>
        <v>-81.275101000000006</v>
      </c>
    </row>
    <row r="539" spans="2:16" x14ac:dyDescent="0.25">
      <c r="B539" s="90">
        <v>2575755555.5556002</v>
      </c>
      <c r="C539" s="90">
        <v>-62.446292999999997</v>
      </c>
      <c r="D539" s="90">
        <v>-54.419150999999999</v>
      </c>
      <c r="F539" s="6">
        <f t="shared" si="90"/>
        <v>3.6848444444444</v>
      </c>
      <c r="G539" s="6">
        <f t="shared" si="88"/>
        <v>-78.004501000000005</v>
      </c>
      <c r="J539" s="90">
        <v>2575755555.5556002</v>
      </c>
      <c r="K539" s="90">
        <v>-60.769325000000002</v>
      </c>
      <c r="L539" s="90">
        <v>-53.083851000000003</v>
      </c>
      <c r="N539" s="6">
        <f t="shared" si="91"/>
        <v>3.6848444444444</v>
      </c>
      <c r="O539" s="6">
        <f t="shared" si="89"/>
        <v>-79.486534000000006</v>
      </c>
    </row>
    <row r="540" spans="2:16" x14ac:dyDescent="0.25">
      <c r="B540" s="90">
        <v>2863633333.3333001</v>
      </c>
      <c r="C540" s="90">
        <v>-70.890265999999997</v>
      </c>
      <c r="D540" s="90">
        <v>-62.984946999999998</v>
      </c>
      <c r="F540" s="6">
        <f t="shared" si="90"/>
        <v>4.1060555555556002</v>
      </c>
      <c r="G540" s="6">
        <f t="shared" si="88"/>
        <v>-85.609322000000006</v>
      </c>
      <c r="J540" s="90">
        <v>2863633333.3333001</v>
      </c>
      <c r="K540" s="90">
        <v>-67.335541000000006</v>
      </c>
      <c r="L540" s="90">
        <v>-59.265808</v>
      </c>
      <c r="N540" s="6">
        <f t="shared" si="91"/>
        <v>4.1060555555556002</v>
      </c>
      <c r="O540" s="6">
        <f t="shared" si="89"/>
        <v>-89.158614999999998</v>
      </c>
    </row>
    <row r="541" spans="2:16" x14ac:dyDescent="0.25">
      <c r="B541" s="90">
        <v>3151511111.1111002</v>
      </c>
      <c r="C541" s="90">
        <v>-67.350432999999995</v>
      </c>
      <c r="D541" s="90">
        <v>-59.755070000000003</v>
      </c>
      <c r="F541" s="6">
        <f t="shared" si="90"/>
        <v>4.5272666666667005</v>
      </c>
      <c r="G541" s="6">
        <f t="shared" si="88"/>
        <v>-81.924888999999993</v>
      </c>
      <c r="J541" s="90">
        <v>3151511111.1111002</v>
      </c>
      <c r="K541" s="90">
        <v>-69.963813999999999</v>
      </c>
      <c r="L541" s="90">
        <v>-61.523060000000001</v>
      </c>
      <c r="N541" s="6">
        <f t="shared" si="91"/>
        <v>4.5272666666667005</v>
      </c>
      <c r="O541" s="6">
        <f t="shared" si="89"/>
        <v>-81.497512999999998</v>
      </c>
    </row>
    <row r="542" spans="2:16" x14ac:dyDescent="0.25">
      <c r="B542" s="90">
        <v>3439388888.8888998</v>
      </c>
      <c r="C542" s="90">
        <v>-67.157700000000006</v>
      </c>
      <c r="D542" s="90">
        <v>-59.624988999999999</v>
      </c>
      <c r="F542" s="6">
        <f t="shared" si="90"/>
        <v>4.9484777777778</v>
      </c>
      <c r="G542" s="6">
        <f t="shared" si="88"/>
        <v>-74.113060000000004</v>
      </c>
      <c r="J542" s="90">
        <v>3439388888.8888998</v>
      </c>
      <c r="K542" s="90">
        <v>-83.611350999999999</v>
      </c>
      <c r="L542" s="90">
        <v>-74.866753000000003</v>
      </c>
      <c r="N542" s="6">
        <f t="shared" si="91"/>
        <v>4.9484777777778</v>
      </c>
      <c r="O542" s="6">
        <f t="shared" si="89"/>
        <v>-84.347663999999995</v>
      </c>
    </row>
    <row r="543" spans="2:16" x14ac:dyDescent="0.25">
      <c r="B543" s="90">
        <v>3727266666.6666999</v>
      </c>
      <c r="C543" s="90">
        <v>-74.505081000000004</v>
      </c>
      <c r="D543" s="90">
        <v>-66.779792999999998</v>
      </c>
      <c r="F543" s="6">
        <f t="shared" si="90"/>
        <v>5.3696888888888994</v>
      </c>
      <c r="G543" s="6">
        <f t="shared" si="88"/>
        <v>-75.220955000000004</v>
      </c>
      <c r="J543" s="90">
        <v>3727266666.6666999</v>
      </c>
      <c r="K543" s="90">
        <v>-74.570541000000006</v>
      </c>
      <c r="L543" s="90">
        <v>-65.403114000000002</v>
      </c>
      <c r="N543" s="6">
        <f t="shared" si="91"/>
        <v>5.3696888888888994</v>
      </c>
      <c r="O543" s="6">
        <f t="shared" si="89"/>
        <v>-79.313957000000002</v>
      </c>
    </row>
    <row r="544" spans="2:16" x14ac:dyDescent="0.25">
      <c r="B544" s="90">
        <v>4015144444.4443998</v>
      </c>
      <c r="C544" s="90">
        <v>-67.351348999999999</v>
      </c>
      <c r="D544" s="90">
        <v>-59.107337999999999</v>
      </c>
      <c r="F544" s="6">
        <f t="shared" si="90"/>
        <v>5.7908999999999997</v>
      </c>
      <c r="G544" s="6">
        <f t="shared" si="88"/>
        <v>-82.312241</v>
      </c>
      <c r="J544" s="90">
        <v>4015144444.4443998</v>
      </c>
      <c r="K544" s="90">
        <v>-75.530868999999996</v>
      </c>
      <c r="L544" s="90">
        <v>-66.041213999999997</v>
      </c>
      <c r="N544" s="6">
        <f t="shared" si="91"/>
        <v>5.7908999999999997</v>
      </c>
      <c r="O544" s="6">
        <f t="shared" si="89"/>
        <v>-90.790535000000006</v>
      </c>
    </row>
    <row r="545" spans="2:16" x14ac:dyDescent="0.25">
      <c r="B545" s="90">
        <v>4303022222.2222004</v>
      </c>
      <c r="C545" s="90">
        <v>-79.834250999999995</v>
      </c>
      <c r="D545" s="90">
        <v>-71.279258999999996</v>
      </c>
      <c r="F545" s="6">
        <f t="shared" si="90"/>
        <v>6.2121111111111</v>
      </c>
      <c r="G545" s="6">
        <f t="shared" si="88"/>
        <v>-75.614304000000004</v>
      </c>
      <c r="J545" s="90">
        <v>4303022222.2222004</v>
      </c>
      <c r="K545" s="90">
        <v>-69.447556000000006</v>
      </c>
      <c r="L545" s="90">
        <v>-59.773437999999999</v>
      </c>
      <c r="N545" s="6">
        <f t="shared" si="91"/>
        <v>6.2121111111111</v>
      </c>
      <c r="O545" s="6">
        <f t="shared" si="89"/>
        <v>-87.280685000000005</v>
      </c>
    </row>
    <row r="546" spans="2:16" x14ac:dyDescent="0.25">
      <c r="B546" s="90">
        <v>4590900000</v>
      </c>
      <c r="C546" s="90">
        <v>-72.410042000000004</v>
      </c>
      <c r="D546" s="90">
        <v>-63.785347000000002</v>
      </c>
      <c r="F546" s="6">
        <f t="shared" si="90"/>
        <v>6.6333222222222004</v>
      </c>
      <c r="G546" s="6">
        <f t="shared" si="88"/>
        <v>-71.747451999999996</v>
      </c>
      <c r="J546" s="90">
        <v>4590900000</v>
      </c>
      <c r="K546" s="90">
        <v>-75.857276999999996</v>
      </c>
      <c r="L546" s="90">
        <v>-65.905333999999996</v>
      </c>
      <c r="N546" s="6">
        <f t="shared" si="91"/>
        <v>6.6333222222222004</v>
      </c>
      <c r="O546" s="6">
        <f t="shared" si="89"/>
        <v>-81.683846000000003</v>
      </c>
    </row>
    <row r="547" spans="2:16" x14ac:dyDescent="0.25">
      <c r="B547" s="90">
        <v>4878777777.7777996</v>
      </c>
      <c r="C547" s="90">
        <v>-67.036934000000002</v>
      </c>
      <c r="D547" s="90">
        <v>-58.389873999999999</v>
      </c>
      <c r="F547" s="6">
        <f t="shared" si="90"/>
        <v>7.0545333333332998</v>
      </c>
      <c r="G547" s="6">
        <f t="shared" si="88"/>
        <v>-70.193398000000002</v>
      </c>
      <c r="J547" s="90">
        <v>4878777777.7777996</v>
      </c>
      <c r="K547" s="90">
        <v>-74.822708000000006</v>
      </c>
      <c r="L547" s="90">
        <v>-64.743026999999998</v>
      </c>
      <c r="N547" s="6">
        <f t="shared" si="91"/>
        <v>7.0545333333332998</v>
      </c>
      <c r="O547" s="6">
        <f t="shared" si="89"/>
        <v>-82.933448999999996</v>
      </c>
    </row>
    <row r="548" spans="2:16" x14ac:dyDescent="0.25">
      <c r="B548" s="90">
        <v>5166655555.5556002</v>
      </c>
      <c r="C548" s="90">
        <v>-63.364803000000002</v>
      </c>
      <c r="D548" s="90">
        <v>-54.878180999999998</v>
      </c>
      <c r="F548" s="6">
        <f t="shared" si="90"/>
        <v>7.4757444444444001</v>
      </c>
      <c r="G548" s="6">
        <f t="shared" si="88"/>
        <v>-81.132735999999994</v>
      </c>
      <c r="J548" s="90">
        <v>5166655555.5556002</v>
      </c>
      <c r="K548" s="90">
        <v>-76.407791000000003</v>
      </c>
      <c r="L548" s="90">
        <v>-66.288925000000006</v>
      </c>
      <c r="N548" s="6">
        <f t="shared" si="91"/>
        <v>7.4757444444444001</v>
      </c>
      <c r="O548" s="6">
        <f t="shared" si="89"/>
        <v>-84.650841</v>
      </c>
    </row>
    <row r="549" spans="2:16" x14ac:dyDescent="0.25">
      <c r="B549" s="90">
        <v>5454533333.3332996</v>
      </c>
      <c r="C549" s="90">
        <v>-62.777755999999997</v>
      </c>
      <c r="D549" s="90">
        <v>-53.790484999999997</v>
      </c>
      <c r="F549" s="6">
        <f t="shared" si="90"/>
        <v>7.8969555555555999</v>
      </c>
      <c r="G549" s="6">
        <f t="shared" si="88"/>
        <v>-73.715209999999999</v>
      </c>
      <c r="J549" s="90">
        <v>5454533333.3332996</v>
      </c>
      <c r="K549" s="90">
        <v>-70.953452999999996</v>
      </c>
      <c r="L549" s="90">
        <v>-60.135554999999997</v>
      </c>
      <c r="N549" s="6">
        <f t="shared" si="91"/>
        <v>7.8969555555555999</v>
      </c>
      <c r="O549" s="6">
        <f t="shared" si="89"/>
        <v>-78.789512999999999</v>
      </c>
    </row>
    <row r="550" spans="2:16" x14ac:dyDescent="0.25">
      <c r="B550" s="90">
        <v>5742411111.1111002</v>
      </c>
      <c r="C550" s="90">
        <v>-66.301933000000005</v>
      </c>
      <c r="D550" s="90">
        <v>-57.336646999999999</v>
      </c>
      <c r="F550" s="6">
        <f t="shared" si="90"/>
        <v>8.3181666666667002</v>
      </c>
      <c r="G550" s="6">
        <f t="shared" si="88"/>
        <v>-78.949554000000006</v>
      </c>
      <c r="J550" s="90">
        <v>5742411111.1111002</v>
      </c>
      <c r="K550" s="90">
        <v>-75.834770000000006</v>
      </c>
      <c r="L550" s="90">
        <v>-65.043175000000005</v>
      </c>
      <c r="N550" s="6">
        <f t="shared" si="91"/>
        <v>8.3181666666667002</v>
      </c>
      <c r="O550" s="6">
        <f t="shared" si="89"/>
        <v>-86.127441000000005</v>
      </c>
    </row>
    <row r="551" spans="2:16" x14ac:dyDescent="0.25">
      <c r="B551" s="90">
        <v>6030288888.8888998</v>
      </c>
      <c r="C551" s="90">
        <v>-64.977729999999994</v>
      </c>
      <c r="D551" s="90">
        <v>-56.106720000000003</v>
      </c>
      <c r="F551" s="6">
        <f t="shared" si="90"/>
        <v>8.7393777777777988</v>
      </c>
      <c r="G551" s="6">
        <f t="shared" si="88"/>
        <v>-79.143471000000005</v>
      </c>
      <c r="J551" s="90">
        <v>6030288888.8888998</v>
      </c>
      <c r="K551" s="90">
        <v>-69.089607000000001</v>
      </c>
      <c r="L551" s="90">
        <v>-58.305382000000002</v>
      </c>
      <c r="N551" s="6">
        <f t="shared" si="91"/>
        <v>8.7393777777777988</v>
      </c>
      <c r="O551" s="6">
        <f t="shared" si="89"/>
        <v>-88.004517000000007</v>
      </c>
    </row>
    <row r="552" spans="2:16" x14ac:dyDescent="0.25">
      <c r="B552" s="90">
        <v>6318166666.6667004</v>
      </c>
      <c r="C552" s="90">
        <v>-65.271743999999998</v>
      </c>
      <c r="D552" s="90">
        <v>-56.269863000000001</v>
      </c>
      <c r="F552" s="6">
        <f t="shared" si="90"/>
        <v>9.1605888888889009</v>
      </c>
      <c r="G552" s="6">
        <f t="shared" si="88"/>
        <v>-79.977958999999998</v>
      </c>
      <c r="J552" s="90">
        <v>6318166666.6667004</v>
      </c>
      <c r="K552" s="90">
        <v>-76.639495999999994</v>
      </c>
      <c r="L552" s="90">
        <v>-66.303032000000002</v>
      </c>
      <c r="N552" s="6">
        <f t="shared" si="91"/>
        <v>9.1605888888889009</v>
      </c>
      <c r="O552" s="6">
        <f t="shared" si="89"/>
        <v>-88.690017999999995</v>
      </c>
    </row>
    <row r="553" spans="2:16" x14ac:dyDescent="0.25">
      <c r="B553" s="90">
        <v>6606044444.4443998</v>
      </c>
      <c r="C553" s="90">
        <v>-69.271384999999995</v>
      </c>
      <c r="D553" s="90">
        <v>-59.996273000000002</v>
      </c>
      <c r="F553" s="6">
        <f t="shared" si="90"/>
        <v>9.5817999999999994</v>
      </c>
      <c r="G553" s="6">
        <f t="shared" si="88"/>
        <v>-81.417479999999998</v>
      </c>
      <c r="J553" s="90">
        <v>6606044444.4443998</v>
      </c>
      <c r="K553" s="90">
        <v>-71.579307999999997</v>
      </c>
      <c r="L553" s="90">
        <v>-61.345332999999997</v>
      </c>
      <c r="N553" s="6">
        <f t="shared" si="91"/>
        <v>9.5817999999999994</v>
      </c>
      <c r="O553" s="6">
        <f t="shared" si="89"/>
        <v>-96.194298000000003</v>
      </c>
    </row>
    <row r="554" spans="2:16" x14ac:dyDescent="0.25">
      <c r="B554" s="90">
        <v>6893922222.2222004</v>
      </c>
      <c r="C554" s="90">
        <v>-76.852363999999994</v>
      </c>
      <c r="D554" s="90">
        <v>-67.253326000000001</v>
      </c>
      <c r="F554" s="6" t="s">
        <v>21</v>
      </c>
      <c r="J554" s="90">
        <v>6893922222.2222004</v>
      </c>
      <c r="K554" s="90">
        <v>-71.002831</v>
      </c>
      <c r="L554" s="90">
        <v>-60.885570999999999</v>
      </c>
      <c r="N554" s="6" t="s">
        <v>21</v>
      </c>
    </row>
    <row r="555" spans="2:16" x14ac:dyDescent="0.25">
      <c r="B555" s="90">
        <v>7181800000</v>
      </c>
      <c r="C555" s="90">
        <v>-63.695770000000003</v>
      </c>
      <c r="D555" s="90">
        <v>-52.961101999999997</v>
      </c>
      <c r="J555" s="90">
        <v>7181800000</v>
      </c>
      <c r="K555" s="90">
        <v>-69.651154000000005</v>
      </c>
      <c r="L555" s="90">
        <v>-59.589233</v>
      </c>
    </row>
    <row r="556" spans="2:16" x14ac:dyDescent="0.25">
      <c r="B556" s="90" t="s">
        <v>21</v>
      </c>
      <c r="C556" s="90"/>
      <c r="D556" s="90"/>
      <c r="J556" s="90" t="s">
        <v>21</v>
      </c>
      <c r="K556" s="90"/>
      <c r="L556" s="90"/>
    </row>
    <row r="557" spans="2:16" x14ac:dyDescent="0.25">
      <c r="B557" s="90"/>
      <c r="C557" s="90"/>
      <c r="D557" s="90"/>
      <c r="F557" s="6" t="s">
        <v>70</v>
      </c>
      <c r="J557" s="90"/>
      <c r="K557" s="90"/>
      <c r="L557" s="90"/>
      <c r="N557" s="6" t="s">
        <v>70</v>
      </c>
    </row>
    <row r="558" spans="2:16" ht="15.75" x14ac:dyDescent="0.25">
      <c r="B558" s="90"/>
      <c r="C558" s="90"/>
      <c r="D558" s="90"/>
      <c r="F558" s="6" t="s">
        <v>19</v>
      </c>
      <c r="G558" s="6" t="str">
        <f t="shared" ref="G558:G577" si="92">D584</f>
        <v>5Rx5L dBc Log Mag(dB)</v>
      </c>
      <c r="H558" s="35">
        <v>5</v>
      </c>
      <c r="J558" s="90"/>
      <c r="K558" s="90"/>
      <c r="L558" s="90"/>
      <c r="N558" s="6" t="s">
        <v>19</v>
      </c>
      <c r="O558" s="6" t="str">
        <f t="shared" ref="O558:O577" si="93">L584</f>
        <v>5Rx5L dBc Log Mag(dB)</v>
      </c>
      <c r="P558" s="35">
        <v>5</v>
      </c>
    </row>
    <row r="559" spans="2:16" ht="15.75" x14ac:dyDescent="0.25">
      <c r="B559" s="90" t="s">
        <v>68</v>
      </c>
      <c r="C559" s="90"/>
      <c r="D559" s="90"/>
      <c r="F559" s="6">
        <f t="shared" ref="F559:F577" si="94">B585/1000000000</f>
        <v>2</v>
      </c>
      <c r="G559" s="6">
        <f t="shared" si="92"/>
        <v>-35.831608000000003</v>
      </c>
      <c r="H559" s="36">
        <f>ABS(AVERAGE(G559:G577)-(H558-1)*15)</f>
        <v>121.86255010526315</v>
      </c>
      <c r="J559" s="90" t="s">
        <v>68</v>
      </c>
      <c r="K559" s="90"/>
      <c r="L559" s="90"/>
      <c r="N559" s="6">
        <f t="shared" ref="N559:N577" si="95">J585/1000000000</f>
        <v>2</v>
      </c>
      <c r="O559" s="6">
        <f t="shared" si="93"/>
        <v>-60.553364000000002</v>
      </c>
      <c r="P559" s="36">
        <f>ABS(AVERAGE(O559:O577)-(P558-1)*15)</f>
        <v>128.44290010526316</v>
      </c>
    </row>
    <row r="560" spans="2:16" x14ac:dyDescent="0.25">
      <c r="B560" s="90" t="s">
        <v>19</v>
      </c>
      <c r="C560" s="90" t="s">
        <v>144</v>
      </c>
      <c r="D560" s="90" t="s">
        <v>69</v>
      </c>
      <c r="F560" s="6">
        <f t="shared" si="94"/>
        <v>2.5545444444443999</v>
      </c>
      <c r="G560" s="6">
        <f t="shared" si="92"/>
        <v>-41.892623999999998</v>
      </c>
      <c r="J560" s="90" t="s">
        <v>19</v>
      </c>
      <c r="K560" s="90" t="s">
        <v>144</v>
      </c>
      <c r="L560" s="90" t="s">
        <v>69</v>
      </c>
      <c r="N560" s="6">
        <f t="shared" si="95"/>
        <v>2.5545444444443999</v>
      </c>
      <c r="O560" s="6">
        <f t="shared" si="93"/>
        <v>-41.798115000000003</v>
      </c>
    </row>
    <row r="561" spans="2:15" x14ac:dyDescent="0.25">
      <c r="B561" s="90">
        <v>2000000000</v>
      </c>
      <c r="C561" s="90">
        <v>-70.768569999999997</v>
      </c>
      <c r="D561" s="90">
        <v>-63.392646999999997</v>
      </c>
      <c r="F561" s="6">
        <f t="shared" si="94"/>
        <v>3.1090888888888997</v>
      </c>
      <c r="G561" s="6">
        <f t="shared" si="92"/>
        <v>-53.711593999999998</v>
      </c>
      <c r="J561" s="90">
        <v>2000000000</v>
      </c>
      <c r="K561" s="90">
        <v>-80.820556999999994</v>
      </c>
      <c r="L561" s="90">
        <v>-70.002205000000004</v>
      </c>
      <c r="N561" s="6">
        <f t="shared" si="95"/>
        <v>3.1090888888888997</v>
      </c>
      <c r="O561" s="6">
        <f t="shared" si="93"/>
        <v>-47.205559000000001</v>
      </c>
    </row>
    <row r="562" spans="2:15" x14ac:dyDescent="0.25">
      <c r="B562" s="90">
        <v>2421211111.1111002</v>
      </c>
      <c r="C562" s="90">
        <v>-74.554169000000002</v>
      </c>
      <c r="D562" s="90">
        <v>-66.706451000000001</v>
      </c>
      <c r="F562" s="6">
        <f t="shared" si="94"/>
        <v>3.6636333333333</v>
      </c>
      <c r="G562" s="6">
        <f t="shared" si="92"/>
        <v>-60.218361000000002</v>
      </c>
      <c r="J562" s="90">
        <v>2421211111.1111002</v>
      </c>
      <c r="K562" s="90">
        <v>-70.922836000000004</v>
      </c>
      <c r="L562" s="90">
        <v>-63.429962000000003</v>
      </c>
      <c r="N562" s="6">
        <f t="shared" si="95"/>
        <v>3.6636333333333</v>
      </c>
      <c r="O562" s="6">
        <f t="shared" si="93"/>
        <v>-54.465893000000001</v>
      </c>
    </row>
    <row r="563" spans="2:15" x14ac:dyDescent="0.25">
      <c r="B563" s="90">
        <v>2842422222.2221999</v>
      </c>
      <c r="C563" s="90">
        <v>-81.553246000000001</v>
      </c>
      <c r="D563" s="90">
        <v>-73.526107999999994</v>
      </c>
      <c r="F563" s="6">
        <f t="shared" si="94"/>
        <v>4.2181777777778002</v>
      </c>
      <c r="G563" s="6">
        <f t="shared" si="92"/>
        <v>-56.808559000000002</v>
      </c>
      <c r="J563" s="90">
        <v>2842422222.2221999</v>
      </c>
      <c r="K563" s="90">
        <v>-92.215217999999993</v>
      </c>
      <c r="L563" s="90">
        <v>-84.529739000000006</v>
      </c>
      <c r="N563" s="6">
        <f t="shared" si="95"/>
        <v>4.2181777777778002</v>
      </c>
      <c r="O563" s="6">
        <f t="shared" si="93"/>
        <v>-62.641533000000003</v>
      </c>
    </row>
    <row r="564" spans="2:15" x14ac:dyDescent="0.25">
      <c r="B564" s="90">
        <v>3263633333.3333001</v>
      </c>
      <c r="C564" s="90">
        <v>-86.542702000000006</v>
      </c>
      <c r="D564" s="90">
        <v>-78.637375000000006</v>
      </c>
      <c r="F564" s="6">
        <f t="shared" si="94"/>
        <v>4.7727222222222005</v>
      </c>
      <c r="G564" s="6">
        <f t="shared" si="92"/>
        <v>-61.251427</v>
      </c>
      <c r="J564" s="90">
        <v>3263633333.3333001</v>
      </c>
      <c r="K564" s="90">
        <v>-89.344832999999994</v>
      </c>
      <c r="L564" s="90">
        <v>-81.275101000000006</v>
      </c>
      <c r="N564" s="6">
        <f t="shared" si="95"/>
        <v>4.7727222222222005</v>
      </c>
      <c r="O564" s="6">
        <f t="shared" si="93"/>
        <v>-58.041943000000003</v>
      </c>
    </row>
    <row r="565" spans="2:15" x14ac:dyDescent="0.25">
      <c r="B565" s="90">
        <v>3684844444.4443998</v>
      </c>
      <c r="C565" s="90">
        <v>-85.599861000000004</v>
      </c>
      <c r="D565" s="90">
        <v>-78.004501000000005</v>
      </c>
      <c r="F565" s="6">
        <f t="shared" si="94"/>
        <v>5.3272666666667003</v>
      </c>
      <c r="G565" s="6">
        <f t="shared" si="92"/>
        <v>-58.442748999999999</v>
      </c>
      <c r="J565" s="90">
        <v>3684844444.4443998</v>
      </c>
      <c r="K565" s="90">
        <v>-87.927284</v>
      </c>
      <c r="L565" s="90">
        <v>-79.486534000000006</v>
      </c>
      <c r="N565" s="6">
        <f t="shared" si="95"/>
        <v>5.3272666666667003</v>
      </c>
      <c r="O565" s="6">
        <f t="shared" si="93"/>
        <v>-75.331885999999997</v>
      </c>
    </row>
    <row r="566" spans="2:15" x14ac:dyDescent="0.25">
      <c r="B566" s="90">
        <v>4106055555.5556002</v>
      </c>
      <c r="C566" s="90">
        <v>-93.142036000000004</v>
      </c>
      <c r="D566" s="90">
        <v>-85.609322000000006</v>
      </c>
      <c r="F566" s="6">
        <f t="shared" si="94"/>
        <v>5.8818111111110998</v>
      </c>
      <c r="G566" s="6">
        <f t="shared" si="92"/>
        <v>-59.779747</v>
      </c>
      <c r="J566" s="90">
        <v>4106055555.5556002</v>
      </c>
      <c r="K566" s="90">
        <v>-97.903214000000006</v>
      </c>
      <c r="L566" s="90">
        <v>-89.158614999999998</v>
      </c>
      <c r="N566" s="6">
        <f t="shared" si="95"/>
        <v>5.8818111111110998</v>
      </c>
      <c r="O566" s="6">
        <f t="shared" si="93"/>
        <v>-68.399497999999994</v>
      </c>
    </row>
    <row r="567" spans="2:15" x14ac:dyDescent="0.25">
      <c r="B567" s="90">
        <v>4527266666.6667004</v>
      </c>
      <c r="C567" s="90">
        <v>-89.650176999999999</v>
      </c>
      <c r="D567" s="90">
        <v>-81.924888999999993</v>
      </c>
      <c r="F567" s="6">
        <f t="shared" si="94"/>
        <v>6.4363555555556005</v>
      </c>
      <c r="G567" s="6">
        <f t="shared" si="92"/>
        <v>-58.644123</v>
      </c>
      <c r="J567" s="90">
        <v>4527266666.6667004</v>
      </c>
      <c r="K567" s="90">
        <v>-90.664940000000001</v>
      </c>
      <c r="L567" s="90">
        <v>-81.497512999999998</v>
      </c>
      <c r="N567" s="6">
        <f t="shared" si="95"/>
        <v>6.4363555555556005</v>
      </c>
      <c r="O567" s="6">
        <f t="shared" si="93"/>
        <v>-74.443489</v>
      </c>
    </row>
    <row r="568" spans="2:15" x14ac:dyDescent="0.25">
      <c r="B568" s="90">
        <v>4948477777.7777996</v>
      </c>
      <c r="C568" s="90">
        <v>-82.357071000000005</v>
      </c>
      <c r="D568" s="90">
        <v>-74.113060000000004</v>
      </c>
      <c r="F568" s="6">
        <f t="shared" si="94"/>
        <v>6.9908999999999999</v>
      </c>
      <c r="G568" s="6">
        <f t="shared" si="92"/>
        <v>-66.159706</v>
      </c>
      <c r="J568" s="90">
        <v>4948477777.7777996</v>
      </c>
      <c r="K568" s="90">
        <v>-93.837317999999996</v>
      </c>
      <c r="L568" s="90">
        <v>-84.347663999999995</v>
      </c>
      <c r="N568" s="6">
        <f t="shared" si="95"/>
        <v>6.9908999999999999</v>
      </c>
      <c r="O568" s="6">
        <f t="shared" si="93"/>
        <v>-69.877632000000006</v>
      </c>
    </row>
    <row r="569" spans="2:15" x14ac:dyDescent="0.25">
      <c r="B569" s="90">
        <v>5369688888.8888998</v>
      </c>
      <c r="C569" s="90">
        <v>-83.775948</v>
      </c>
      <c r="D569" s="90">
        <v>-75.220955000000004</v>
      </c>
      <c r="F569" s="6">
        <f t="shared" si="94"/>
        <v>7.5454444444444002</v>
      </c>
      <c r="G569" s="6">
        <f t="shared" si="92"/>
        <v>-57.060982000000003</v>
      </c>
      <c r="J569" s="90">
        <v>5369688888.8888998</v>
      </c>
      <c r="K569" s="90">
        <v>-88.988074999999995</v>
      </c>
      <c r="L569" s="90">
        <v>-79.313957000000002</v>
      </c>
      <c r="N569" s="6">
        <f t="shared" si="95"/>
        <v>7.5454444444444002</v>
      </c>
      <c r="O569" s="6">
        <f t="shared" si="93"/>
        <v>-67.251534000000007</v>
      </c>
    </row>
    <row r="570" spans="2:15" x14ac:dyDescent="0.25">
      <c r="B570" s="90">
        <v>5790900000</v>
      </c>
      <c r="C570" s="90">
        <v>-90.936927999999995</v>
      </c>
      <c r="D570" s="90">
        <v>-82.312241</v>
      </c>
      <c r="F570" s="6">
        <f t="shared" si="94"/>
        <v>8.0999888888889</v>
      </c>
      <c r="G570" s="6">
        <f t="shared" si="92"/>
        <v>-55.997081999999999</v>
      </c>
      <c r="J570" s="90">
        <v>5790900000</v>
      </c>
      <c r="K570" s="90">
        <v>-100.74248</v>
      </c>
      <c r="L570" s="90">
        <v>-90.790535000000006</v>
      </c>
      <c r="N570" s="6">
        <f t="shared" si="95"/>
        <v>8.0999888888889</v>
      </c>
      <c r="O570" s="6">
        <f t="shared" si="93"/>
        <v>-78.090682999999999</v>
      </c>
    </row>
    <row r="571" spans="2:15" x14ac:dyDescent="0.25">
      <c r="B571" s="90">
        <v>6212111111.1111002</v>
      </c>
      <c r="C571" s="90">
        <v>-84.261359999999996</v>
      </c>
      <c r="D571" s="90">
        <v>-75.614304000000004</v>
      </c>
      <c r="F571" s="6">
        <f t="shared" si="94"/>
        <v>8.6545333333332994</v>
      </c>
      <c r="G571" s="6">
        <f t="shared" si="92"/>
        <v>-63.458781999999999</v>
      </c>
      <c r="J571" s="90">
        <v>6212111111.1111002</v>
      </c>
      <c r="K571" s="90">
        <v>-97.360359000000003</v>
      </c>
      <c r="L571" s="90">
        <v>-87.280685000000005</v>
      </c>
      <c r="N571" s="6">
        <f t="shared" si="95"/>
        <v>8.6545333333332994</v>
      </c>
      <c r="O571" s="6">
        <f t="shared" si="93"/>
        <v>-77.043319999999994</v>
      </c>
    </row>
    <row r="572" spans="2:15" x14ac:dyDescent="0.25">
      <c r="B572" s="90">
        <v>6633322222.2222004</v>
      </c>
      <c r="C572" s="90">
        <v>-80.234070000000003</v>
      </c>
      <c r="D572" s="90">
        <v>-71.747451999999996</v>
      </c>
      <c r="F572" s="6">
        <f t="shared" si="94"/>
        <v>9.2090777777778001</v>
      </c>
      <c r="G572" s="6">
        <f t="shared" si="92"/>
        <v>-72.605941999999999</v>
      </c>
      <c r="J572" s="90">
        <v>6633322222.2222004</v>
      </c>
      <c r="K572" s="90">
        <v>-91.802711000000002</v>
      </c>
      <c r="L572" s="90">
        <v>-81.683846000000003</v>
      </c>
      <c r="N572" s="6">
        <f t="shared" si="95"/>
        <v>9.2090777777778001</v>
      </c>
      <c r="O572" s="6">
        <f t="shared" si="93"/>
        <v>-74.201697999999993</v>
      </c>
    </row>
    <row r="573" spans="2:15" x14ac:dyDescent="0.25">
      <c r="B573" s="90">
        <v>7054533333.3332996</v>
      </c>
      <c r="C573" s="90">
        <v>-79.180663999999993</v>
      </c>
      <c r="D573" s="90">
        <v>-70.193398000000002</v>
      </c>
      <c r="F573" s="6">
        <f t="shared" si="94"/>
        <v>9.7636222222221996</v>
      </c>
      <c r="G573" s="6">
        <f t="shared" si="92"/>
        <v>-63.845523999999997</v>
      </c>
      <c r="J573" s="90">
        <v>7054533333.3332996</v>
      </c>
      <c r="K573" s="90">
        <v>-93.751343000000006</v>
      </c>
      <c r="L573" s="90">
        <v>-82.933448999999996</v>
      </c>
      <c r="N573" s="6">
        <f t="shared" si="95"/>
        <v>9.7636222222221996</v>
      </c>
      <c r="O573" s="6">
        <f t="shared" si="93"/>
        <v>-75.888740999999996</v>
      </c>
    </row>
    <row r="574" spans="2:15" x14ac:dyDescent="0.25">
      <c r="B574" s="90">
        <v>7475744444.4443998</v>
      </c>
      <c r="C574" s="90">
        <v>-90.098022</v>
      </c>
      <c r="D574" s="90">
        <v>-81.132735999999994</v>
      </c>
      <c r="F574" s="6">
        <f t="shared" si="94"/>
        <v>10.318166666667</v>
      </c>
      <c r="G574" s="6">
        <f t="shared" si="92"/>
        <v>-63.364296000000003</v>
      </c>
      <c r="J574" s="90">
        <v>7475744444.4443998</v>
      </c>
      <c r="K574" s="90">
        <v>-95.442436000000001</v>
      </c>
      <c r="L574" s="90">
        <v>-84.650841</v>
      </c>
      <c r="N574" s="6">
        <f t="shared" si="95"/>
        <v>10.318166666667</v>
      </c>
      <c r="O574" s="6">
        <f t="shared" si="93"/>
        <v>-72.630409</v>
      </c>
    </row>
    <row r="575" spans="2:15" x14ac:dyDescent="0.25">
      <c r="B575" s="90">
        <v>7896955555.5556002</v>
      </c>
      <c r="C575" s="90">
        <v>-82.586219999999997</v>
      </c>
      <c r="D575" s="90">
        <v>-73.715209999999999</v>
      </c>
      <c r="F575" s="6">
        <f t="shared" si="94"/>
        <v>10.872711111111</v>
      </c>
      <c r="G575" s="6">
        <f t="shared" si="92"/>
        <v>-77.342247</v>
      </c>
      <c r="J575" s="90">
        <v>7896955555.5556002</v>
      </c>
      <c r="K575" s="90">
        <v>-89.573738000000006</v>
      </c>
      <c r="L575" s="90">
        <v>-78.789512999999999</v>
      </c>
      <c r="N575" s="6">
        <f t="shared" si="95"/>
        <v>10.872711111111</v>
      </c>
      <c r="O575" s="6">
        <f t="shared" si="93"/>
        <v>-75.784171999999998</v>
      </c>
    </row>
    <row r="576" spans="2:15" x14ac:dyDescent="0.25">
      <c r="B576" s="90">
        <v>8318166666.6667004</v>
      </c>
      <c r="C576" s="90">
        <v>-87.951430999999999</v>
      </c>
      <c r="D576" s="90">
        <v>-78.949554000000006</v>
      </c>
      <c r="F576" s="6">
        <f t="shared" si="94"/>
        <v>11.427255555556</v>
      </c>
      <c r="G576" s="6">
        <f t="shared" si="92"/>
        <v>-78.916343999999995</v>
      </c>
      <c r="J576" s="90">
        <v>8318166666.6667004</v>
      </c>
      <c r="K576" s="90">
        <v>-96.463904999999997</v>
      </c>
      <c r="L576" s="90">
        <v>-86.127441000000005</v>
      </c>
      <c r="N576" s="6">
        <f t="shared" si="95"/>
        <v>11.427255555556</v>
      </c>
      <c r="O576" s="6">
        <f t="shared" si="93"/>
        <v>-99.618767000000005</v>
      </c>
    </row>
    <row r="577" spans="2:15" x14ac:dyDescent="0.25">
      <c r="B577" s="90">
        <v>8739377777.7777996</v>
      </c>
      <c r="C577" s="90">
        <v>-88.418587000000002</v>
      </c>
      <c r="D577" s="90">
        <v>-79.143471000000005</v>
      </c>
      <c r="F577" s="6">
        <f t="shared" si="94"/>
        <v>11.9818</v>
      </c>
      <c r="G577" s="6">
        <f t="shared" si="92"/>
        <v>-90.056754999999995</v>
      </c>
      <c r="J577" s="90">
        <v>8739377777.7777996</v>
      </c>
      <c r="K577" s="90">
        <v>-98.238495</v>
      </c>
      <c r="L577" s="90">
        <v>-88.004517000000007</v>
      </c>
      <c r="N577" s="6">
        <f t="shared" si="95"/>
        <v>11.9818</v>
      </c>
      <c r="O577" s="6">
        <f t="shared" si="93"/>
        <v>-67.146866000000003</v>
      </c>
    </row>
    <row r="578" spans="2:15" x14ac:dyDescent="0.25">
      <c r="B578" s="90">
        <v>9160588888.8889008</v>
      </c>
      <c r="C578" s="90">
        <v>-89.576995999999994</v>
      </c>
      <c r="D578" s="90">
        <v>-79.977958999999998</v>
      </c>
      <c r="F578" s="6" t="s">
        <v>21</v>
      </c>
      <c r="J578" s="90">
        <v>9160588888.8889008</v>
      </c>
      <c r="K578" s="90">
        <v>-98.807274000000007</v>
      </c>
      <c r="L578" s="90">
        <v>-88.690017999999995</v>
      </c>
      <c r="N578" s="6" t="s">
        <v>21</v>
      </c>
    </row>
    <row r="579" spans="2:15" x14ac:dyDescent="0.25">
      <c r="B579" s="90">
        <v>9581800000</v>
      </c>
      <c r="C579" s="90">
        <v>-92.152145000000004</v>
      </c>
      <c r="D579" s="90">
        <v>-81.417479999999998</v>
      </c>
      <c r="J579" s="90">
        <v>9581800000</v>
      </c>
      <c r="K579" s="90">
        <v>-106.25622</v>
      </c>
      <c r="L579" s="90">
        <v>-96.194298000000003</v>
      </c>
    </row>
    <row r="580" spans="2:15" x14ac:dyDescent="0.25">
      <c r="B580" s="90" t="s">
        <v>21</v>
      </c>
      <c r="C580" s="90"/>
      <c r="D580" s="90"/>
      <c r="J580" s="90" t="s">
        <v>21</v>
      </c>
      <c r="K580" s="90"/>
      <c r="L580" s="90"/>
    </row>
    <row r="581" spans="2:15" x14ac:dyDescent="0.25">
      <c r="B581" s="90"/>
      <c r="C581" s="90"/>
      <c r="D581" s="90"/>
      <c r="J581" s="90"/>
      <c r="K581" s="90"/>
      <c r="L581" s="90"/>
    </row>
    <row r="582" spans="2:15" x14ac:dyDescent="0.25">
      <c r="B582" s="90"/>
      <c r="C582" s="90"/>
      <c r="D582" s="90"/>
      <c r="J582" s="90"/>
      <c r="K582" s="90"/>
      <c r="L582" s="90"/>
    </row>
    <row r="583" spans="2:15" x14ac:dyDescent="0.25">
      <c r="B583" s="90" t="s">
        <v>70</v>
      </c>
      <c r="C583" s="90"/>
      <c r="D583" s="90"/>
      <c r="J583" s="90" t="s">
        <v>70</v>
      </c>
      <c r="K583" s="90"/>
      <c r="L583" s="90"/>
    </row>
    <row r="584" spans="2:15" x14ac:dyDescent="0.25">
      <c r="B584" s="90" t="s">
        <v>19</v>
      </c>
      <c r="C584" s="90" t="s">
        <v>145</v>
      </c>
      <c r="D584" s="90" t="s">
        <v>71</v>
      </c>
      <c r="J584" s="90" t="s">
        <v>19</v>
      </c>
      <c r="K584" s="90" t="s">
        <v>145</v>
      </c>
      <c r="L584" s="90" t="s">
        <v>71</v>
      </c>
    </row>
    <row r="585" spans="2:15" x14ac:dyDescent="0.25">
      <c r="B585" s="90">
        <v>2000000000</v>
      </c>
      <c r="C585" s="90">
        <v>-43.207531000000003</v>
      </c>
      <c r="D585" s="90">
        <v>-35.831608000000003</v>
      </c>
      <c r="J585" s="90">
        <v>2000000000</v>
      </c>
      <c r="K585" s="90">
        <v>-71.371712000000002</v>
      </c>
      <c r="L585" s="90">
        <v>-60.553364000000002</v>
      </c>
    </row>
    <row r="586" spans="2:15" x14ac:dyDescent="0.25">
      <c r="B586" s="90">
        <v>2554544444.4443998</v>
      </c>
      <c r="C586" s="90">
        <v>-49.740336999999997</v>
      </c>
      <c r="D586" s="90">
        <v>-41.892623999999998</v>
      </c>
      <c r="J586" s="90">
        <v>2554544444.4443998</v>
      </c>
      <c r="K586" s="90">
        <v>-49.290984999999999</v>
      </c>
      <c r="L586" s="90">
        <v>-41.798115000000003</v>
      </c>
    </row>
    <row r="587" spans="2:15" x14ac:dyDescent="0.25">
      <c r="B587" s="90">
        <v>3109088888.8888998</v>
      </c>
      <c r="C587" s="90">
        <v>-61.738734999999998</v>
      </c>
      <c r="D587" s="90">
        <v>-53.711593999999998</v>
      </c>
      <c r="J587" s="90">
        <v>3109088888.8888998</v>
      </c>
      <c r="K587" s="90">
        <v>-54.891029000000003</v>
      </c>
      <c r="L587" s="90">
        <v>-47.205559000000001</v>
      </c>
    </row>
    <row r="588" spans="2:15" x14ac:dyDescent="0.25">
      <c r="B588" s="90">
        <v>3663633333.3333001</v>
      </c>
      <c r="C588" s="90">
        <v>-68.123679999999993</v>
      </c>
      <c r="D588" s="90">
        <v>-60.218361000000002</v>
      </c>
      <c r="J588" s="90">
        <v>3663633333.3333001</v>
      </c>
      <c r="K588" s="90">
        <v>-62.535621999999996</v>
      </c>
      <c r="L588" s="90">
        <v>-54.465893000000001</v>
      </c>
    </row>
    <row r="589" spans="2:15" x14ac:dyDescent="0.25">
      <c r="B589" s="90">
        <v>4218177777.7778001</v>
      </c>
      <c r="C589" s="90">
        <v>-64.403923000000006</v>
      </c>
      <c r="D589" s="90">
        <v>-56.808559000000002</v>
      </c>
      <c r="J589" s="90">
        <v>4218177777.7778001</v>
      </c>
      <c r="K589" s="90">
        <v>-71.082283000000004</v>
      </c>
      <c r="L589" s="90">
        <v>-62.641533000000003</v>
      </c>
    </row>
    <row r="590" spans="2:15" x14ac:dyDescent="0.25">
      <c r="B590" s="90">
        <v>4772722222.2222004</v>
      </c>
      <c r="C590" s="90">
        <v>-68.784142000000003</v>
      </c>
      <c r="D590" s="90">
        <v>-61.251427</v>
      </c>
      <c r="J590" s="90">
        <v>4772722222.2222004</v>
      </c>
      <c r="K590" s="90">
        <v>-66.786545000000004</v>
      </c>
      <c r="L590" s="90">
        <v>-58.041943000000003</v>
      </c>
    </row>
    <row r="591" spans="2:15" x14ac:dyDescent="0.25">
      <c r="B591" s="90">
        <v>5327266666.6667004</v>
      </c>
      <c r="C591" s="90">
        <v>-66.168036999999998</v>
      </c>
      <c r="D591" s="90">
        <v>-58.442748999999999</v>
      </c>
      <c r="J591" s="90">
        <v>5327266666.6667004</v>
      </c>
      <c r="K591" s="90">
        <v>-84.499313000000001</v>
      </c>
      <c r="L591" s="90">
        <v>-75.331885999999997</v>
      </c>
    </row>
    <row r="592" spans="2:15" x14ac:dyDescent="0.25">
      <c r="B592" s="90">
        <v>5881811111.1111002</v>
      </c>
      <c r="C592" s="90">
        <v>-68.023750000000007</v>
      </c>
      <c r="D592" s="90">
        <v>-59.779747</v>
      </c>
      <c r="J592" s="90">
        <v>5881811111.1111002</v>
      </c>
      <c r="K592" s="90">
        <v>-77.889152999999993</v>
      </c>
      <c r="L592" s="90">
        <v>-68.399497999999994</v>
      </c>
    </row>
    <row r="593" spans="2:12" x14ac:dyDescent="0.25">
      <c r="B593" s="90">
        <v>6436355555.5556002</v>
      </c>
      <c r="C593" s="90">
        <v>-67.199119999999994</v>
      </c>
      <c r="D593" s="90">
        <v>-58.644123</v>
      </c>
      <c r="J593" s="90">
        <v>6436355555.5556002</v>
      </c>
      <c r="K593" s="90">
        <v>-84.117607000000007</v>
      </c>
      <c r="L593" s="90">
        <v>-74.443489</v>
      </c>
    </row>
    <row r="594" spans="2:12" x14ac:dyDescent="0.25">
      <c r="B594" s="90">
        <v>6990900000</v>
      </c>
      <c r="C594" s="90">
        <v>-74.784392999999994</v>
      </c>
      <c r="D594" s="90">
        <v>-66.159706</v>
      </c>
      <c r="J594" s="90">
        <v>6990900000</v>
      </c>
      <c r="K594" s="90">
        <v>-79.829575000000006</v>
      </c>
      <c r="L594" s="90">
        <v>-69.877632000000006</v>
      </c>
    </row>
    <row r="595" spans="2:12" x14ac:dyDescent="0.25">
      <c r="B595" s="90">
        <v>7545444444.4443998</v>
      </c>
      <c r="C595" s="90">
        <v>-65.708038000000002</v>
      </c>
      <c r="D595" s="90">
        <v>-57.060982000000003</v>
      </c>
      <c r="J595" s="90">
        <v>7545444444.4443998</v>
      </c>
      <c r="K595" s="90">
        <v>-77.331215</v>
      </c>
      <c r="L595" s="90">
        <v>-67.251534000000007</v>
      </c>
    </row>
    <row r="596" spans="2:12" x14ac:dyDescent="0.25">
      <c r="B596" s="90">
        <v>8099988888.8888998</v>
      </c>
      <c r="C596" s="90">
        <v>-64.483704000000003</v>
      </c>
      <c r="D596" s="90">
        <v>-55.997081999999999</v>
      </c>
      <c r="J596" s="90">
        <v>8099988888.8888998</v>
      </c>
      <c r="K596" s="90">
        <v>-88.209557000000004</v>
      </c>
      <c r="L596" s="90">
        <v>-78.090682999999999</v>
      </c>
    </row>
    <row r="597" spans="2:12" x14ac:dyDescent="0.25">
      <c r="B597" s="90">
        <v>8654533333.3332996</v>
      </c>
      <c r="C597" s="90">
        <v>-72.446053000000006</v>
      </c>
      <c r="D597" s="90">
        <v>-63.458781999999999</v>
      </c>
      <c r="J597" s="90">
        <v>8654533333.3332996</v>
      </c>
      <c r="K597" s="90">
        <v>-87.861214000000004</v>
      </c>
      <c r="L597" s="90">
        <v>-77.043319999999994</v>
      </c>
    </row>
    <row r="598" spans="2:12" x14ac:dyDescent="0.25">
      <c r="B598" s="90">
        <v>9209077777.7777996</v>
      </c>
      <c r="C598" s="90">
        <v>-81.571228000000005</v>
      </c>
      <c r="D598" s="90">
        <v>-72.605941999999999</v>
      </c>
      <c r="J598" s="90">
        <v>9209077777.7777996</v>
      </c>
      <c r="K598" s="90">
        <v>-84.993294000000006</v>
      </c>
      <c r="L598" s="90">
        <v>-74.201697999999993</v>
      </c>
    </row>
    <row r="599" spans="2:12" x14ac:dyDescent="0.25">
      <c r="B599" s="90">
        <v>9763622222.2222004</v>
      </c>
      <c r="C599" s="90">
        <v>-72.716537000000002</v>
      </c>
      <c r="D599" s="90">
        <v>-63.845523999999997</v>
      </c>
      <c r="J599" s="90">
        <v>9763622222.2222004</v>
      </c>
      <c r="K599" s="90">
        <v>-86.672957999999994</v>
      </c>
      <c r="L599" s="90">
        <v>-75.888740999999996</v>
      </c>
    </row>
    <row r="600" spans="2:12" x14ac:dyDescent="0.25">
      <c r="B600" s="90">
        <v>10318166666.667</v>
      </c>
      <c r="C600" s="90">
        <v>-72.36618</v>
      </c>
      <c r="D600" s="90">
        <v>-63.364296000000003</v>
      </c>
      <c r="J600" s="90">
        <v>10318166666.667</v>
      </c>
      <c r="K600" s="90">
        <v>-82.966881000000001</v>
      </c>
      <c r="L600" s="90">
        <v>-72.630409</v>
      </c>
    </row>
    <row r="601" spans="2:12" x14ac:dyDescent="0.25">
      <c r="B601" s="90">
        <v>10872711111.111</v>
      </c>
      <c r="C601" s="90">
        <v>-86.617362999999997</v>
      </c>
      <c r="D601" s="90">
        <v>-77.342247</v>
      </c>
      <c r="J601" s="90">
        <v>10872711111.111</v>
      </c>
      <c r="K601" s="90">
        <v>-86.018150000000006</v>
      </c>
      <c r="L601" s="90">
        <v>-75.784171999999998</v>
      </c>
    </row>
    <row r="602" spans="2:12" x14ac:dyDescent="0.25">
      <c r="B602" s="90">
        <v>11427255555.556</v>
      </c>
      <c r="C602" s="90">
        <v>-88.515372999999997</v>
      </c>
      <c r="D602" s="90">
        <v>-78.916343999999995</v>
      </c>
      <c r="J602" s="90">
        <v>11427255555.556</v>
      </c>
      <c r="K602" s="90">
        <v>-109.73602</v>
      </c>
      <c r="L602" s="90">
        <v>-99.618767000000005</v>
      </c>
    </row>
    <row r="603" spans="2:12" x14ac:dyDescent="0.25">
      <c r="B603" s="90">
        <v>11981800000</v>
      </c>
      <c r="C603" s="90">
        <v>-100.79142</v>
      </c>
      <c r="D603" s="90">
        <v>-90.056754999999995</v>
      </c>
      <c r="J603" s="90">
        <v>11981800000</v>
      </c>
      <c r="K603" s="90">
        <v>-77.208786000000003</v>
      </c>
      <c r="L603" s="90">
        <v>-67.146866000000003</v>
      </c>
    </row>
    <row r="604" spans="2:12" x14ac:dyDescent="0.25">
      <c r="B604" s="90" t="s">
        <v>21</v>
      </c>
      <c r="C604" s="90"/>
      <c r="D604" s="90"/>
      <c r="J604" s="90" t="s">
        <v>21</v>
      </c>
      <c r="K604" s="90"/>
      <c r="L604" s="9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48"/>
  <sheetViews>
    <sheetView workbookViewId="0">
      <selection activeCell="J1" sqref="J1:L148"/>
    </sheetView>
  </sheetViews>
  <sheetFormatPr defaultRowHeight="15" x14ac:dyDescent="0.25"/>
  <cols>
    <col min="1" max="1" width="13.7109375" style="40" customWidth="1"/>
    <col min="2" max="4" width="9.140625" style="87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style="90" bestFit="1" customWidth="1"/>
    <col min="9" max="9" width="13.7109375" style="40" customWidth="1"/>
    <col min="10" max="12" width="9.140625" style="87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style="90" bestFit="1" customWidth="1"/>
    <col min="17" max="17" width="2" style="7" customWidth="1"/>
  </cols>
  <sheetData>
    <row r="1" spans="1:17" x14ac:dyDescent="0.25">
      <c r="B1" s="90" t="s">
        <v>95</v>
      </c>
      <c r="C1" s="90"/>
      <c r="D1" s="90"/>
      <c r="E1" s="10"/>
      <c r="G1" s="41" t="s">
        <v>16</v>
      </c>
      <c r="J1" s="90" t="s">
        <v>95</v>
      </c>
      <c r="K1" s="90"/>
      <c r="L1" s="90"/>
      <c r="M1" s="10"/>
      <c r="O1" s="41" t="s">
        <v>17</v>
      </c>
      <c r="Q1" s="10"/>
    </row>
    <row r="2" spans="1:17" x14ac:dyDescent="0.25">
      <c r="A2" s="50" t="s">
        <v>111</v>
      </c>
      <c r="B2" s="90" t="s">
        <v>257</v>
      </c>
      <c r="C2" s="90" t="s">
        <v>275</v>
      </c>
      <c r="D2" s="90" t="s">
        <v>276</v>
      </c>
      <c r="E2" s="10"/>
      <c r="G2" s="82" t="s">
        <v>292</v>
      </c>
      <c r="I2" s="50" t="s">
        <v>108</v>
      </c>
      <c r="J2" s="90" t="s">
        <v>257</v>
      </c>
      <c r="K2" s="90" t="s">
        <v>275</v>
      </c>
      <c r="L2" s="90" t="s">
        <v>276</v>
      </c>
      <c r="M2" s="10"/>
      <c r="O2" s="82" t="s">
        <v>292</v>
      </c>
      <c r="Q2" s="10"/>
    </row>
    <row r="3" spans="1:17" x14ac:dyDescent="0.25">
      <c r="B3" s="90" t="s">
        <v>283</v>
      </c>
      <c r="C3" s="90" t="s">
        <v>297</v>
      </c>
      <c r="D3" s="90" t="s">
        <v>308</v>
      </c>
      <c r="E3" s="10"/>
      <c r="G3" s="13"/>
      <c r="J3" s="90" t="s">
        <v>283</v>
      </c>
      <c r="K3" s="90" t="s">
        <v>297</v>
      </c>
      <c r="L3" s="90" t="s">
        <v>309</v>
      </c>
      <c r="M3" s="10"/>
      <c r="O3" s="13">
        <v>0</v>
      </c>
      <c r="Q3" s="10"/>
    </row>
    <row r="4" spans="1:17" x14ac:dyDescent="0.25">
      <c r="B4" s="90" t="s">
        <v>98</v>
      </c>
      <c r="C4" s="90"/>
      <c r="D4" s="90"/>
      <c r="E4" s="10"/>
      <c r="G4" s="41" t="s">
        <v>20</v>
      </c>
      <c r="J4" s="90" t="s">
        <v>98</v>
      </c>
      <c r="K4" s="90"/>
      <c r="L4" s="90"/>
      <c r="M4" s="10"/>
      <c r="O4" s="41" t="s">
        <v>20</v>
      </c>
      <c r="Q4" s="10"/>
    </row>
    <row r="5" spans="1:17" x14ac:dyDescent="0.25">
      <c r="B5" s="90"/>
      <c r="C5" s="90"/>
      <c r="D5" s="90"/>
      <c r="E5" s="10"/>
      <c r="F5" s="6" t="s">
        <v>18</v>
      </c>
      <c r="H5" s="88"/>
      <c r="J5" s="90"/>
      <c r="K5" s="90"/>
      <c r="L5" s="90"/>
      <c r="M5" s="10"/>
      <c r="N5" s="6" t="s">
        <v>18</v>
      </c>
      <c r="P5" s="88"/>
      <c r="Q5" s="10"/>
    </row>
    <row r="6" spans="1:17" ht="15.75" x14ac:dyDescent="0.25">
      <c r="B6" s="90"/>
      <c r="C6" s="90"/>
      <c r="D6" s="90"/>
      <c r="E6" s="10"/>
      <c r="F6" s="6" t="s">
        <v>19</v>
      </c>
      <c r="G6" s="6" t="str">
        <f t="shared" ref="G6:G25" si="0">D32</f>
        <v>1Ix0L dBc Log Mag(dB)</v>
      </c>
      <c r="H6" s="35">
        <v>1</v>
      </c>
      <c r="J6" s="90"/>
      <c r="K6" s="90"/>
      <c r="L6" s="90"/>
      <c r="M6" s="10"/>
      <c r="N6" s="6" t="s">
        <v>19</v>
      </c>
      <c r="O6" s="6" t="str">
        <f t="shared" ref="O6:O25" si="1">L32</f>
        <v>1Ix0L dBc Log Mag(dB)</v>
      </c>
      <c r="P6" s="35">
        <v>1</v>
      </c>
      <c r="Q6" s="10"/>
    </row>
    <row r="7" spans="1:17" ht="15.75" x14ac:dyDescent="0.25">
      <c r="B7" s="90" t="s">
        <v>99</v>
      </c>
      <c r="C7" s="90"/>
      <c r="D7" s="90"/>
      <c r="E7" s="10"/>
      <c r="F7" s="6">
        <f t="shared" ref="F7:F25" si="2">B33/1000000000</f>
        <v>2</v>
      </c>
      <c r="G7" s="6">
        <f t="shared" si="0"/>
        <v>-28.312521</v>
      </c>
      <c r="H7" s="36">
        <f>ABS(AVERAGE(G7:G25)-(H6-1)*5)</f>
        <v>27.868401157894734</v>
      </c>
      <c r="J7" s="90" t="s">
        <v>99</v>
      </c>
      <c r="K7" s="90"/>
      <c r="L7" s="90"/>
      <c r="M7" s="10"/>
      <c r="N7" s="6">
        <f t="shared" ref="N7:N25" si="3">J33/1000000000</f>
        <v>2</v>
      </c>
      <c r="O7" s="6">
        <f t="shared" si="1"/>
        <v>-27.360367</v>
      </c>
      <c r="P7" s="36">
        <f>ABS(AVERAGE(O7:O25)-(P6-1)*5)</f>
        <v>19.17602784210526</v>
      </c>
      <c r="Q7" s="10"/>
    </row>
    <row r="8" spans="1:17" x14ac:dyDescent="0.25">
      <c r="B8" s="90" t="s">
        <v>19</v>
      </c>
      <c r="C8" s="90" t="s">
        <v>116</v>
      </c>
      <c r="D8" s="90"/>
      <c r="E8" s="10"/>
      <c r="F8" s="6">
        <f t="shared" si="2"/>
        <v>2.0555555555555998</v>
      </c>
      <c r="G8" s="6">
        <f t="shared" si="0"/>
        <v>-29.381602999999998</v>
      </c>
      <c r="H8" s="88"/>
      <c r="J8" s="90" t="s">
        <v>19</v>
      </c>
      <c r="K8" s="90" t="s">
        <v>116</v>
      </c>
      <c r="L8" s="90"/>
      <c r="M8" s="10"/>
      <c r="N8" s="6">
        <f t="shared" si="3"/>
        <v>2.0555555555555998</v>
      </c>
      <c r="O8" s="6">
        <f t="shared" si="1"/>
        <v>-25.832277000000001</v>
      </c>
      <c r="P8" s="88"/>
      <c r="Q8" s="10"/>
    </row>
    <row r="9" spans="1:17" x14ac:dyDescent="0.25">
      <c r="B9" s="90">
        <v>10000000</v>
      </c>
      <c r="C9" s="90">
        <v>-8.0460280999999991</v>
      </c>
      <c r="D9" s="90"/>
      <c r="E9" s="10"/>
      <c r="F9" s="6">
        <f t="shared" si="2"/>
        <v>2.1111111111111001</v>
      </c>
      <c r="G9" s="6">
        <f t="shared" si="0"/>
        <v>-28.827287999999999</v>
      </c>
      <c r="H9" s="88"/>
      <c r="J9" s="90">
        <v>10000000</v>
      </c>
      <c r="K9" s="90">
        <v>-9.9958934999999993</v>
      </c>
      <c r="L9" s="90"/>
      <c r="M9" s="10"/>
      <c r="N9" s="6">
        <f t="shared" si="3"/>
        <v>2.1111111111111001</v>
      </c>
      <c r="O9" s="6">
        <f t="shared" si="1"/>
        <v>-25.805696000000001</v>
      </c>
      <c r="P9" s="88"/>
      <c r="Q9" s="10"/>
    </row>
    <row r="10" spans="1:17" x14ac:dyDescent="0.25">
      <c r="B10" s="90">
        <v>176111111.11111</v>
      </c>
      <c r="C10" s="90">
        <v>-8.1622000000000003</v>
      </c>
      <c r="D10" s="90"/>
      <c r="E10" s="10"/>
      <c r="F10" s="6">
        <f t="shared" si="2"/>
        <v>2.1666666666666998</v>
      </c>
      <c r="G10" s="6">
        <f t="shared" si="0"/>
        <v>-29.218537999999999</v>
      </c>
      <c r="H10" s="88"/>
      <c r="J10" s="90">
        <v>176111111.11111</v>
      </c>
      <c r="K10" s="90">
        <v>-10.074261</v>
      </c>
      <c r="L10" s="90"/>
      <c r="M10" s="10"/>
      <c r="N10" s="6">
        <f t="shared" si="3"/>
        <v>2.1666666666666998</v>
      </c>
      <c r="O10" s="6">
        <f t="shared" si="1"/>
        <v>-24.089932999999998</v>
      </c>
      <c r="P10" s="88"/>
      <c r="Q10" s="10"/>
    </row>
    <row r="11" spans="1:17" x14ac:dyDescent="0.25">
      <c r="B11" s="90">
        <v>342222222.22222</v>
      </c>
      <c r="C11" s="90">
        <v>-7.9947299999999997</v>
      </c>
      <c r="D11" s="90"/>
      <c r="E11" s="10"/>
      <c r="F11" s="6">
        <f t="shared" si="2"/>
        <v>2.2222222222222001</v>
      </c>
      <c r="G11" s="6">
        <f t="shared" si="0"/>
        <v>-28.602667</v>
      </c>
      <c r="H11" s="88"/>
      <c r="J11" s="90">
        <v>342222222.22222</v>
      </c>
      <c r="K11" s="90">
        <v>-9.8892106999999996</v>
      </c>
      <c r="L11" s="90"/>
      <c r="M11" s="10"/>
      <c r="N11" s="6">
        <f t="shared" si="3"/>
        <v>2.2222222222222001</v>
      </c>
      <c r="O11" s="6">
        <f t="shared" si="1"/>
        <v>-24.189534999999999</v>
      </c>
      <c r="P11" s="88"/>
      <c r="Q11" s="10"/>
    </row>
    <row r="12" spans="1:17" x14ac:dyDescent="0.25">
      <c r="B12" s="90">
        <v>508333333.33332998</v>
      </c>
      <c r="C12" s="90">
        <v>-8.2573489999999996</v>
      </c>
      <c r="D12" s="90"/>
      <c r="E12" s="10"/>
      <c r="F12" s="6">
        <f t="shared" si="2"/>
        <v>2.2777777777777999</v>
      </c>
      <c r="G12" s="6">
        <f t="shared" si="0"/>
        <v>-29.144286999999998</v>
      </c>
      <c r="H12" s="88"/>
      <c r="J12" s="90">
        <v>508333333.33332998</v>
      </c>
      <c r="K12" s="90">
        <v>-10.096848</v>
      </c>
      <c r="L12" s="90"/>
      <c r="M12" s="10"/>
      <c r="N12" s="6">
        <f t="shared" si="3"/>
        <v>2.2777777777777999</v>
      </c>
      <c r="O12" s="6">
        <f t="shared" si="1"/>
        <v>-22.697645000000001</v>
      </c>
      <c r="P12" s="88"/>
      <c r="Q12" s="10"/>
    </row>
    <row r="13" spans="1:17" x14ac:dyDescent="0.25">
      <c r="B13" s="90">
        <v>674444444.44444001</v>
      </c>
      <c r="C13" s="90">
        <v>-8.2746400999999992</v>
      </c>
      <c r="D13" s="90"/>
      <c r="E13" s="10"/>
      <c r="F13" s="6">
        <f t="shared" si="2"/>
        <v>2.3333333333333002</v>
      </c>
      <c r="G13" s="6">
        <f t="shared" si="0"/>
        <v>-29.494575999999999</v>
      </c>
      <c r="H13" s="88"/>
      <c r="J13" s="90">
        <v>674444444.44444001</v>
      </c>
      <c r="K13" s="90">
        <v>-10.074009999999999</v>
      </c>
      <c r="L13" s="90"/>
      <c r="M13" s="10"/>
      <c r="N13" s="6">
        <f t="shared" si="3"/>
        <v>2.3333333333333002</v>
      </c>
      <c r="O13" s="6">
        <f t="shared" si="1"/>
        <v>-21.923037999999998</v>
      </c>
      <c r="P13" s="88"/>
      <c r="Q13" s="10"/>
    </row>
    <row r="14" spans="1:17" x14ac:dyDescent="0.25">
      <c r="B14" s="90">
        <v>840555555.55555999</v>
      </c>
      <c r="C14" s="90">
        <v>-8.3608694000000003</v>
      </c>
      <c r="D14" s="90"/>
      <c r="E14" s="10"/>
      <c r="F14" s="6">
        <f t="shared" si="2"/>
        <v>2.3888888888888999</v>
      </c>
      <c r="G14" s="6">
        <f t="shared" si="0"/>
        <v>-29.058903000000001</v>
      </c>
      <c r="H14" s="88"/>
      <c r="J14" s="90">
        <v>840555555.55555999</v>
      </c>
      <c r="K14" s="90">
        <v>-10.266086</v>
      </c>
      <c r="L14" s="90"/>
      <c r="M14" s="10"/>
      <c r="N14" s="6">
        <f t="shared" si="3"/>
        <v>2.3888888888888999</v>
      </c>
      <c r="O14" s="6">
        <f t="shared" si="1"/>
        <v>-20.975442999999999</v>
      </c>
      <c r="P14" s="88"/>
      <c r="Q14" s="10"/>
    </row>
    <row r="15" spans="1:17" x14ac:dyDescent="0.25">
      <c r="B15" s="90">
        <v>1006666666.6667</v>
      </c>
      <c r="C15" s="90">
        <v>-8.4629086999999998</v>
      </c>
      <c r="D15" s="90"/>
      <c r="E15" s="10"/>
      <c r="F15" s="6">
        <f t="shared" si="2"/>
        <v>2.4444444444443998</v>
      </c>
      <c r="G15" s="6">
        <f t="shared" si="0"/>
        <v>-29.254356000000001</v>
      </c>
      <c r="H15" s="88"/>
      <c r="J15" s="90">
        <v>1006666666.6667</v>
      </c>
      <c r="K15" s="90">
        <v>-10.306115</v>
      </c>
      <c r="L15" s="90"/>
      <c r="M15" s="10"/>
      <c r="N15" s="6">
        <f t="shared" si="3"/>
        <v>2.4444444444443998</v>
      </c>
      <c r="O15" s="6">
        <f t="shared" si="1"/>
        <v>-19.936015999999999</v>
      </c>
      <c r="P15" s="88"/>
      <c r="Q15" s="10"/>
    </row>
    <row r="16" spans="1:17" x14ac:dyDescent="0.25">
      <c r="B16" s="90">
        <v>1172777777.7778001</v>
      </c>
      <c r="C16" s="90">
        <v>-8.6357879999999998</v>
      </c>
      <c r="D16" s="90"/>
      <c r="E16" s="10"/>
      <c r="F16" s="6">
        <f t="shared" si="2"/>
        <v>2.5</v>
      </c>
      <c r="G16" s="6">
        <f t="shared" si="0"/>
        <v>-29.088923000000001</v>
      </c>
      <c r="H16" s="88"/>
      <c r="J16" s="90">
        <v>1172777777.7778001</v>
      </c>
      <c r="K16" s="90">
        <v>-10.476027</v>
      </c>
      <c r="L16" s="90"/>
      <c r="M16" s="10"/>
      <c r="N16" s="6">
        <f t="shared" si="3"/>
        <v>2.5</v>
      </c>
      <c r="O16" s="6">
        <f t="shared" si="1"/>
        <v>-19.279816</v>
      </c>
      <c r="P16" s="88"/>
      <c r="Q16" s="10"/>
    </row>
    <row r="17" spans="2:17" x14ac:dyDescent="0.25">
      <c r="B17" s="90">
        <v>1338888888.8889</v>
      </c>
      <c r="C17" s="90">
        <v>-8.7705316999999994</v>
      </c>
      <c r="D17" s="90"/>
      <c r="E17" s="10"/>
      <c r="F17" s="6">
        <f t="shared" si="2"/>
        <v>2.5555555555556002</v>
      </c>
      <c r="G17" s="6">
        <f t="shared" si="0"/>
        <v>-28.509619000000001</v>
      </c>
      <c r="H17" s="88"/>
      <c r="J17" s="90">
        <v>1338888888.8889</v>
      </c>
      <c r="K17" s="90">
        <v>-10.605847000000001</v>
      </c>
      <c r="L17" s="90"/>
      <c r="M17" s="10"/>
      <c r="N17" s="6">
        <f t="shared" si="3"/>
        <v>2.5555555555556002</v>
      </c>
      <c r="O17" s="6">
        <f t="shared" si="1"/>
        <v>-18.171516</v>
      </c>
      <c r="P17" s="88"/>
      <c r="Q17" s="10"/>
    </row>
    <row r="18" spans="2:17" x14ac:dyDescent="0.25">
      <c r="B18" s="90">
        <v>1505000000</v>
      </c>
      <c r="C18" s="90">
        <v>-8.8856611000000001</v>
      </c>
      <c r="D18" s="90"/>
      <c r="E18" s="10"/>
      <c r="F18" s="6">
        <f t="shared" si="2"/>
        <v>2.6111111111111001</v>
      </c>
      <c r="G18" s="6">
        <f t="shared" si="0"/>
        <v>-28.581509</v>
      </c>
      <c r="H18" s="88"/>
      <c r="J18" s="90">
        <v>1505000000</v>
      </c>
      <c r="K18" s="90">
        <v>-10.604302000000001</v>
      </c>
      <c r="L18" s="90"/>
      <c r="M18" s="10"/>
      <c r="N18" s="6">
        <f t="shared" si="3"/>
        <v>2.6111111111111001</v>
      </c>
      <c r="O18" s="6">
        <f t="shared" si="1"/>
        <v>-17.493471</v>
      </c>
      <c r="P18" s="88"/>
      <c r="Q18" s="10"/>
    </row>
    <row r="19" spans="2:17" x14ac:dyDescent="0.25">
      <c r="B19" s="90">
        <v>1671111111.1111</v>
      </c>
      <c r="C19" s="90">
        <v>-8.9519491000000002</v>
      </c>
      <c r="D19" s="90"/>
      <c r="E19" s="10"/>
      <c r="F19" s="6">
        <f t="shared" si="2"/>
        <v>2.6666666666666998</v>
      </c>
      <c r="G19" s="6">
        <f t="shared" si="0"/>
        <v>-28.116271999999999</v>
      </c>
      <c r="H19" s="88"/>
      <c r="J19" s="90">
        <v>1671111111.1111</v>
      </c>
      <c r="K19" s="90">
        <v>-10.612185</v>
      </c>
      <c r="L19" s="90"/>
      <c r="M19" s="10"/>
      <c r="N19" s="6">
        <f t="shared" si="3"/>
        <v>2.6666666666666998</v>
      </c>
      <c r="O19" s="6">
        <f t="shared" si="1"/>
        <v>-16.593070999999998</v>
      </c>
      <c r="P19" s="88"/>
      <c r="Q19" s="10"/>
    </row>
    <row r="20" spans="2:17" x14ac:dyDescent="0.25">
      <c r="B20" s="90">
        <v>1837222222.2221999</v>
      </c>
      <c r="C20" s="90">
        <v>-9.0001792999999992</v>
      </c>
      <c r="D20" s="90"/>
      <c r="E20" s="10"/>
      <c r="F20" s="6">
        <f t="shared" si="2"/>
        <v>2.7222222222222001</v>
      </c>
      <c r="G20" s="6">
        <f t="shared" si="0"/>
        <v>-26.708947999999999</v>
      </c>
      <c r="H20" s="88"/>
      <c r="J20" s="90">
        <v>1837222222.2221999</v>
      </c>
      <c r="K20" s="90">
        <v>-10.736153</v>
      </c>
      <c r="L20" s="90"/>
      <c r="M20" s="10"/>
      <c r="N20" s="6">
        <f t="shared" si="3"/>
        <v>2.7222222222222001</v>
      </c>
      <c r="O20" s="6">
        <f t="shared" si="1"/>
        <v>-15.847443999999999</v>
      </c>
      <c r="P20" s="88"/>
      <c r="Q20" s="10"/>
    </row>
    <row r="21" spans="2:17" x14ac:dyDescent="0.25">
      <c r="B21" s="90">
        <v>2003333333.3333001</v>
      </c>
      <c r="C21" s="90">
        <v>-9.1268233999999993</v>
      </c>
      <c r="D21" s="90"/>
      <c r="E21" s="10"/>
      <c r="F21" s="6">
        <f t="shared" si="2"/>
        <v>2.7777777777777999</v>
      </c>
      <c r="G21" s="6">
        <f t="shared" si="0"/>
        <v>-26.819808999999999</v>
      </c>
      <c r="H21" s="88"/>
      <c r="J21" s="90">
        <v>2003333333.3333001</v>
      </c>
      <c r="K21" s="90">
        <v>-10.849933</v>
      </c>
      <c r="L21" s="90"/>
      <c r="M21" s="10"/>
      <c r="N21" s="6">
        <f t="shared" si="3"/>
        <v>2.7777777777777999</v>
      </c>
      <c r="O21" s="6">
        <f t="shared" si="1"/>
        <v>-14.846462000000001</v>
      </c>
      <c r="P21" s="88"/>
      <c r="Q21" s="10"/>
    </row>
    <row r="22" spans="2:17" x14ac:dyDescent="0.25">
      <c r="B22" s="90">
        <v>2169444444.4443998</v>
      </c>
      <c r="C22" s="90">
        <v>-9.4436569000000006</v>
      </c>
      <c r="D22" s="90"/>
      <c r="E22" s="10"/>
      <c r="F22" s="6">
        <f t="shared" si="2"/>
        <v>2.8333333333333002</v>
      </c>
      <c r="G22" s="6">
        <f t="shared" si="0"/>
        <v>-26.022537</v>
      </c>
      <c r="H22" s="88"/>
      <c r="J22" s="90">
        <v>2169444444.4443998</v>
      </c>
      <c r="K22" s="90">
        <v>-10.828206</v>
      </c>
      <c r="L22" s="90"/>
      <c r="M22" s="10"/>
      <c r="N22" s="6">
        <f t="shared" si="3"/>
        <v>2.8333333333333002</v>
      </c>
      <c r="O22" s="6">
        <f t="shared" si="1"/>
        <v>-13.968830000000001</v>
      </c>
      <c r="P22" s="88"/>
      <c r="Q22" s="10"/>
    </row>
    <row r="23" spans="2:17" x14ac:dyDescent="0.25">
      <c r="B23" s="90">
        <v>2335555555.5556002</v>
      </c>
      <c r="C23" s="90">
        <v>-9.6940842000000007</v>
      </c>
      <c r="D23" s="90"/>
      <c r="E23" s="10"/>
      <c r="F23" s="6">
        <f t="shared" si="2"/>
        <v>2.8888888888888999</v>
      </c>
      <c r="G23" s="6">
        <f t="shared" si="0"/>
        <v>-25.764756999999999</v>
      </c>
      <c r="H23" s="88"/>
      <c r="J23" s="90">
        <v>2335555555.5556002</v>
      </c>
      <c r="K23" s="90">
        <v>-11.20373</v>
      </c>
      <c r="L23" s="90"/>
      <c r="M23" s="10"/>
      <c r="N23" s="6">
        <f t="shared" si="3"/>
        <v>2.8888888888888999</v>
      </c>
      <c r="O23" s="6">
        <f t="shared" si="1"/>
        <v>-12.809995000000001</v>
      </c>
      <c r="P23" s="88"/>
      <c r="Q23" s="10"/>
    </row>
    <row r="24" spans="2:17" x14ac:dyDescent="0.25">
      <c r="B24" s="90">
        <v>2501666666.6666999</v>
      </c>
      <c r="C24" s="90">
        <v>-9.7654218999999998</v>
      </c>
      <c r="D24" s="90"/>
      <c r="E24" s="10"/>
      <c r="F24" s="6">
        <f t="shared" si="2"/>
        <v>2.9444444444443998</v>
      </c>
      <c r="G24" s="6">
        <f t="shared" si="0"/>
        <v>-24.590544000000001</v>
      </c>
      <c r="H24" s="88"/>
      <c r="J24" s="90">
        <v>2501666666.6666999</v>
      </c>
      <c r="K24" s="90">
        <v>-11.521151</v>
      </c>
      <c r="L24" s="90"/>
      <c r="M24" s="10"/>
      <c r="N24" s="6">
        <f t="shared" si="3"/>
        <v>2.9444444444443998</v>
      </c>
      <c r="O24" s="6">
        <f t="shared" si="1"/>
        <v>-11.819286999999999</v>
      </c>
      <c r="P24" s="88"/>
      <c r="Q24" s="10"/>
    </row>
    <row r="25" spans="2:17" x14ac:dyDescent="0.25">
      <c r="B25" s="90">
        <v>2667777777.7778001</v>
      </c>
      <c r="C25" s="90">
        <v>-10.113937</v>
      </c>
      <c r="D25" s="90"/>
      <c r="E25" s="10"/>
      <c r="F25" s="6">
        <f t="shared" si="2"/>
        <v>3</v>
      </c>
      <c r="G25" s="6">
        <f t="shared" si="0"/>
        <v>-24.001964999999998</v>
      </c>
      <c r="H25" s="88"/>
      <c r="J25" s="90">
        <v>2667777777.7778001</v>
      </c>
      <c r="K25" s="90">
        <v>-11.966526999999999</v>
      </c>
      <c r="L25" s="90"/>
      <c r="M25" s="10"/>
      <c r="N25" s="6">
        <f t="shared" si="3"/>
        <v>3</v>
      </c>
      <c r="O25" s="6">
        <f t="shared" si="1"/>
        <v>-10.704687</v>
      </c>
      <c r="P25" s="88"/>
      <c r="Q25" s="10"/>
    </row>
    <row r="26" spans="2:17" x14ac:dyDescent="0.25">
      <c r="B26" s="90">
        <v>2833888888.8888998</v>
      </c>
      <c r="C26" s="90">
        <v>-10.560082</v>
      </c>
      <c r="D26" s="90"/>
      <c r="E26" s="10"/>
      <c r="F26" s="6" t="s">
        <v>21</v>
      </c>
      <c r="H26" s="88"/>
      <c r="J26" s="90">
        <v>2833888888.8888998</v>
      </c>
      <c r="K26" s="90">
        <v>-12.460217</v>
      </c>
      <c r="L26" s="90"/>
      <c r="M26" s="10"/>
      <c r="N26" s="6" t="s">
        <v>21</v>
      </c>
      <c r="P26" s="88"/>
      <c r="Q26" s="10"/>
    </row>
    <row r="27" spans="2:17" x14ac:dyDescent="0.25">
      <c r="B27" s="90">
        <v>3000000000</v>
      </c>
      <c r="C27" s="90">
        <v>-11.206223</v>
      </c>
      <c r="D27" s="90"/>
      <c r="E27" s="10"/>
      <c r="H27" s="88"/>
      <c r="J27" s="90">
        <v>3000000000</v>
      </c>
      <c r="K27" s="90">
        <v>-13.007766</v>
      </c>
      <c r="L27" s="90"/>
      <c r="M27" s="10"/>
      <c r="P27" s="88"/>
      <c r="Q27" s="10"/>
    </row>
    <row r="28" spans="2:17" x14ac:dyDescent="0.25">
      <c r="B28" s="90" t="s">
        <v>21</v>
      </c>
      <c r="C28" s="90"/>
      <c r="D28" s="90"/>
      <c r="E28" s="10"/>
      <c r="H28" s="88"/>
      <c r="J28" s="90" t="s">
        <v>21</v>
      </c>
      <c r="K28" s="90"/>
      <c r="L28" s="90"/>
      <c r="M28" s="10"/>
      <c r="P28" s="88"/>
      <c r="Q28" s="10"/>
    </row>
    <row r="29" spans="2:17" x14ac:dyDescent="0.25">
      <c r="B29" s="90"/>
      <c r="C29" s="90"/>
      <c r="D29" s="90"/>
      <c r="E29" s="10"/>
      <c r="F29" s="6" t="s">
        <v>22</v>
      </c>
      <c r="H29" s="88"/>
      <c r="J29" s="90"/>
      <c r="K29" s="90"/>
      <c r="L29" s="90"/>
      <c r="M29" s="10"/>
      <c r="N29" s="6" t="s">
        <v>22</v>
      </c>
      <c r="P29" s="88"/>
      <c r="Q29" s="10"/>
    </row>
    <row r="30" spans="2:17" ht="15.75" x14ac:dyDescent="0.25">
      <c r="B30" s="90"/>
      <c r="C30" s="90"/>
      <c r="D30" s="90"/>
      <c r="E30" s="10"/>
      <c r="F30" s="6" t="s">
        <v>19</v>
      </c>
      <c r="G30" s="6" t="str">
        <f t="shared" ref="G30:G49" si="4">D56</f>
        <v>2Ix0L dBc Log Mag(dB)</v>
      </c>
      <c r="H30" s="35">
        <v>2</v>
      </c>
      <c r="J30" s="90"/>
      <c r="K30" s="90"/>
      <c r="L30" s="90"/>
      <c r="M30" s="10"/>
      <c r="N30" s="6" t="s">
        <v>19</v>
      </c>
      <c r="O30" s="6" t="str">
        <f t="shared" ref="O30:O49" si="5">L56</f>
        <v>2Ix0L dBc Log Mag(dB)</v>
      </c>
      <c r="P30" s="35">
        <v>2</v>
      </c>
      <c r="Q30" s="10"/>
    </row>
    <row r="31" spans="2:17" ht="15.75" x14ac:dyDescent="0.25">
      <c r="B31" s="90" t="s">
        <v>18</v>
      </c>
      <c r="C31" s="90"/>
      <c r="D31" s="90"/>
      <c r="E31" s="10"/>
      <c r="F31" s="6">
        <f t="shared" ref="F31:F49" si="6">B57/1000000000</f>
        <v>1</v>
      </c>
      <c r="G31" s="6">
        <f t="shared" si="4"/>
        <v>-55.145164000000001</v>
      </c>
      <c r="H31" s="36">
        <f>ABS(AVERAGE(G31:G49)-(H30-1)*5)</f>
        <v>55.118972263157893</v>
      </c>
      <c r="J31" s="90" t="s">
        <v>18</v>
      </c>
      <c r="K31" s="90"/>
      <c r="L31" s="90"/>
      <c r="M31" s="10"/>
      <c r="N31" s="6">
        <f t="shared" ref="N31:N49" si="7">J57/1000000000</f>
        <v>1</v>
      </c>
      <c r="O31" s="6">
        <f t="shared" si="5"/>
        <v>-70.041763000000003</v>
      </c>
      <c r="P31" s="36">
        <f>ABS(AVERAGE(O31:O49)-(P30-1)*5)</f>
        <v>74.732549105263161</v>
      </c>
      <c r="Q31" s="10"/>
    </row>
    <row r="32" spans="2:17" x14ac:dyDescent="0.25">
      <c r="B32" s="90" t="s">
        <v>19</v>
      </c>
      <c r="C32" s="90" t="s">
        <v>118</v>
      </c>
      <c r="D32" s="90" t="s">
        <v>26</v>
      </c>
      <c r="E32" s="10"/>
      <c r="F32" s="6">
        <f t="shared" si="6"/>
        <v>1.1111111111111001</v>
      </c>
      <c r="G32" s="6">
        <f t="shared" si="4"/>
        <v>-53.964103999999999</v>
      </c>
      <c r="H32" s="88"/>
      <c r="J32" s="90" t="s">
        <v>19</v>
      </c>
      <c r="K32" s="90" t="s">
        <v>118</v>
      </c>
      <c r="L32" s="90" t="s">
        <v>26</v>
      </c>
      <c r="M32" s="10"/>
      <c r="N32" s="6">
        <f t="shared" si="7"/>
        <v>1.1111111111111001</v>
      </c>
      <c r="O32" s="6">
        <f t="shared" si="5"/>
        <v>-71.217421999999999</v>
      </c>
      <c r="P32" s="88"/>
      <c r="Q32" s="10"/>
    </row>
    <row r="33" spans="2:17" x14ac:dyDescent="0.25">
      <c r="B33" s="90">
        <v>2000000000</v>
      </c>
      <c r="C33" s="90">
        <v>-36.358550999999999</v>
      </c>
      <c r="D33" s="90">
        <v>-28.312521</v>
      </c>
      <c r="E33" s="10"/>
      <c r="F33" s="6">
        <f t="shared" si="6"/>
        <v>1.2222222222221999</v>
      </c>
      <c r="G33" s="6">
        <f t="shared" si="4"/>
        <v>-53.710880000000003</v>
      </c>
      <c r="H33" s="88"/>
      <c r="J33" s="90">
        <v>2000000000</v>
      </c>
      <c r="K33" s="90">
        <v>-37.356257999999997</v>
      </c>
      <c r="L33" s="90">
        <v>-27.360367</v>
      </c>
      <c r="M33" s="10"/>
      <c r="N33" s="6">
        <f t="shared" si="7"/>
        <v>1.2222222222221999</v>
      </c>
      <c r="O33" s="6">
        <f t="shared" si="5"/>
        <v>-74.170883000000003</v>
      </c>
      <c r="P33" s="88"/>
      <c r="Q33" s="10"/>
    </row>
    <row r="34" spans="2:17" x14ac:dyDescent="0.25">
      <c r="B34" s="90">
        <v>2055555555.5555999</v>
      </c>
      <c r="C34" s="90">
        <v>-37.543804000000002</v>
      </c>
      <c r="D34" s="90">
        <v>-29.381602999999998</v>
      </c>
      <c r="E34" s="10"/>
      <c r="F34" s="6">
        <f t="shared" si="6"/>
        <v>1.3333333333333002</v>
      </c>
      <c r="G34" s="6">
        <f t="shared" si="4"/>
        <v>-54.256934999999999</v>
      </c>
      <c r="H34" s="88"/>
      <c r="J34" s="90">
        <v>2055555555.5555999</v>
      </c>
      <c r="K34" s="90">
        <v>-35.906536000000003</v>
      </c>
      <c r="L34" s="90">
        <v>-25.832277000000001</v>
      </c>
      <c r="M34" s="10"/>
      <c r="N34" s="6">
        <f t="shared" si="7"/>
        <v>1.3333333333333002</v>
      </c>
      <c r="O34" s="6">
        <f t="shared" si="5"/>
        <v>-67.745391999999995</v>
      </c>
      <c r="P34" s="88"/>
      <c r="Q34" s="10"/>
    </row>
    <row r="35" spans="2:17" x14ac:dyDescent="0.25">
      <c r="B35" s="90">
        <v>2111111111.1111</v>
      </c>
      <c r="C35" s="90">
        <v>-36.822018</v>
      </c>
      <c r="D35" s="90">
        <v>-28.827287999999999</v>
      </c>
      <c r="E35" s="10"/>
      <c r="F35" s="6">
        <f t="shared" si="6"/>
        <v>1.4444444444444</v>
      </c>
      <c r="G35" s="6">
        <f t="shared" si="4"/>
        <v>-54.689464999999998</v>
      </c>
      <c r="H35" s="88"/>
      <c r="J35" s="90">
        <v>2111111111.1111</v>
      </c>
      <c r="K35" s="90">
        <v>-35.694907999999998</v>
      </c>
      <c r="L35" s="90">
        <v>-25.805696000000001</v>
      </c>
      <c r="M35" s="10"/>
      <c r="N35" s="6">
        <f t="shared" si="7"/>
        <v>1.4444444444444</v>
      </c>
      <c r="O35" s="6">
        <f t="shared" si="5"/>
        <v>-68.237815999999995</v>
      </c>
      <c r="P35" s="88"/>
      <c r="Q35" s="10"/>
    </row>
    <row r="36" spans="2:17" x14ac:dyDescent="0.25">
      <c r="B36" s="90">
        <v>2166666666.6666999</v>
      </c>
      <c r="C36" s="90">
        <v>-37.475887</v>
      </c>
      <c r="D36" s="90">
        <v>-29.218537999999999</v>
      </c>
      <c r="E36" s="10"/>
      <c r="F36" s="6">
        <f t="shared" si="6"/>
        <v>1.5555555555556</v>
      </c>
      <c r="G36" s="6">
        <f t="shared" si="4"/>
        <v>-53.937140999999997</v>
      </c>
      <c r="H36" s="88"/>
      <c r="J36" s="90">
        <v>2166666666.6666999</v>
      </c>
      <c r="K36" s="90">
        <v>-34.186779000000001</v>
      </c>
      <c r="L36" s="90">
        <v>-24.089932999999998</v>
      </c>
      <c r="M36" s="10"/>
      <c r="N36" s="6">
        <f t="shared" si="7"/>
        <v>1.5555555555556</v>
      </c>
      <c r="O36" s="6">
        <f t="shared" si="5"/>
        <v>-72.830841000000007</v>
      </c>
      <c r="P36" s="88"/>
      <c r="Q36" s="10"/>
    </row>
    <row r="37" spans="2:17" x14ac:dyDescent="0.25">
      <c r="B37" s="90">
        <v>2222222222.2221999</v>
      </c>
      <c r="C37" s="90">
        <v>-36.877307999999999</v>
      </c>
      <c r="D37" s="90">
        <v>-28.602667</v>
      </c>
      <c r="E37" s="10"/>
      <c r="F37" s="6">
        <f t="shared" si="6"/>
        <v>1.6666666666666998</v>
      </c>
      <c r="G37" s="6">
        <f t="shared" si="4"/>
        <v>-52.834259000000003</v>
      </c>
      <c r="H37" s="88"/>
      <c r="J37" s="90">
        <v>2222222222.2221999</v>
      </c>
      <c r="K37" s="90">
        <v>-34.263545999999998</v>
      </c>
      <c r="L37" s="90">
        <v>-24.189534999999999</v>
      </c>
      <c r="M37" s="10"/>
      <c r="N37" s="6">
        <f t="shared" si="7"/>
        <v>1.6666666666666998</v>
      </c>
      <c r="O37" s="6">
        <f t="shared" si="5"/>
        <v>-74.611243999999999</v>
      </c>
      <c r="P37" s="88"/>
      <c r="Q37" s="10"/>
    </row>
    <row r="38" spans="2:17" x14ac:dyDescent="0.25">
      <c r="B38" s="90">
        <v>2277777777.7778001</v>
      </c>
      <c r="C38" s="90">
        <v>-37.505156999999997</v>
      </c>
      <c r="D38" s="90">
        <v>-29.144286999999998</v>
      </c>
      <c r="E38" s="10"/>
      <c r="F38" s="6">
        <f t="shared" si="6"/>
        <v>1.7777777777778001</v>
      </c>
      <c r="G38" s="6">
        <f t="shared" si="4"/>
        <v>-51.240417000000001</v>
      </c>
      <c r="H38" s="88"/>
      <c r="J38" s="90">
        <v>2277777777.7778001</v>
      </c>
      <c r="K38" s="90">
        <v>-32.963729999999998</v>
      </c>
      <c r="L38" s="90">
        <v>-22.697645000000001</v>
      </c>
      <c r="M38" s="10"/>
      <c r="N38" s="6">
        <f t="shared" si="7"/>
        <v>1.7777777777778001</v>
      </c>
      <c r="O38" s="6">
        <f t="shared" si="5"/>
        <v>-72.015495000000001</v>
      </c>
      <c r="P38" s="88"/>
      <c r="Q38" s="10"/>
    </row>
    <row r="39" spans="2:17" x14ac:dyDescent="0.25">
      <c r="B39" s="90">
        <v>2333333333.3333001</v>
      </c>
      <c r="C39" s="90">
        <v>-37.957484999999998</v>
      </c>
      <c r="D39" s="90">
        <v>-29.494575999999999</v>
      </c>
      <c r="E39" s="10"/>
      <c r="F39" s="6">
        <f t="shared" si="6"/>
        <v>1.8888888888888999</v>
      </c>
      <c r="G39" s="6">
        <f t="shared" si="4"/>
        <v>-50.019241000000001</v>
      </c>
      <c r="H39" s="88"/>
      <c r="J39" s="90">
        <v>2333333333.3333001</v>
      </c>
      <c r="K39" s="90">
        <v>-32.229152999999997</v>
      </c>
      <c r="L39" s="90">
        <v>-21.923037999999998</v>
      </c>
      <c r="M39" s="10"/>
      <c r="N39" s="6">
        <f t="shared" si="7"/>
        <v>1.8888888888888999</v>
      </c>
      <c r="O39" s="6">
        <f t="shared" si="5"/>
        <v>-69.204041000000004</v>
      </c>
      <c r="P39" s="88"/>
      <c r="Q39" s="10"/>
    </row>
    <row r="40" spans="2:17" x14ac:dyDescent="0.25">
      <c r="B40" s="90">
        <v>2388888888.8888998</v>
      </c>
      <c r="C40" s="90">
        <v>-37.694690999999999</v>
      </c>
      <c r="D40" s="90">
        <v>-29.058903000000001</v>
      </c>
      <c r="E40" s="10"/>
      <c r="F40" s="6">
        <f t="shared" si="6"/>
        <v>2</v>
      </c>
      <c r="G40" s="6">
        <f t="shared" si="4"/>
        <v>-49.145007999999997</v>
      </c>
      <c r="H40" s="88"/>
      <c r="J40" s="90">
        <v>2388888888.8888998</v>
      </c>
      <c r="K40" s="90">
        <v>-31.451468999999999</v>
      </c>
      <c r="L40" s="90">
        <v>-20.975442999999999</v>
      </c>
      <c r="M40" s="10"/>
      <c r="N40" s="6">
        <f t="shared" si="7"/>
        <v>2</v>
      </c>
      <c r="O40" s="6">
        <f t="shared" si="5"/>
        <v>-65.945876999999996</v>
      </c>
      <c r="P40" s="88"/>
      <c r="Q40" s="10"/>
    </row>
    <row r="41" spans="2:17" x14ac:dyDescent="0.25">
      <c r="B41" s="90">
        <v>2444444444.4443998</v>
      </c>
      <c r="C41" s="90">
        <v>-38.024887</v>
      </c>
      <c r="D41" s="90">
        <v>-29.254356000000001</v>
      </c>
      <c r="E41" s="10"/>
      <c r="F41" s="6">
        <f t="shared" si="6"/>
        <v>2.1111111111111001</v>
      </c>
      <c r="G41" s="6">
        <f t="shared" si="4"/>
        <v>-48.309921000000003</v>
      </c>
      <c r="H41" s="88"/>
      <c r="J41" s="90">
        <v>2444444444.4443998</v>
      </c>
      <c r="K41" s="90">
        <v>-30.541861999999998</v>
      </c>
      <c r="L41" s="90">
        <v>-19.936015999999999</v>
      </c>
      <c r="M41" s="10"/>
      <c r="N41" s="6">
        <f t="shared" si="7"/>
        <v>2.1111111111111001</v>
      </c>
      <c r="O41" s="6">
        <f t="shared" si="5"/>
        <v>-69.037391999999997</v>
      </c>
      <c r="P41" s="88"/>
      <c r="Q41" s="10"/>
    </row>
    <row r="42" spans="2:17" x14ac:dyDescent="0.25">
      <c r="B42" s="90">
        <v>2500000000</v>
      </c>
      <c r="C42" s="90">
        <v>-37.974583000000003</v>
      </c>
      <c r="D42" s="90">
        <v>-29.088923000000001</v>
      </c>
      <c r="E42" s="10"/>
      <c r="F42" s="6">
        <f t="shared" si="6"/>
        <v>2.2222222222222001</v>
      </c>
      <c r="G42" s="6">
        <f t="shared" si="4"/>
        <v>-47.515143999999999</v>
      </c>
      <c r="H42" s="88"/>
      <c r="J42" s="90">
        <v>2500000000</v>
      </c>
      <c r="K42" s="90">
        <v>-29.884118999999998</v>
      </c>
      <c r="L42" s="90">
        <v>-19.279816</v>
      </c>
      <c r="M42" s="10"/>
      <c r="N42" s="6">
        <f t="shared" si="7"/>
        <v>2.2222222222222001</v>
      </c>
      <c r="O42" s="6">
        <f t="shared" si="5"/>
        <v>-76.845802000000006</v>
      </c>
      <c r="P42" s="88"/>
      <c r="Q42" s="10"/>
    </row>
    <row r="43" spans="2:17" x14ac:dyDescent="0.25">
      <c r="B43" s="90">
        <v>2555555555.5556002</v>
      </c>
      <c r="C43" s="90">
        <v>-37.461567000000002</v>
      </c>
      <c r="D43" s="90">
        <v>-28.509619000000001</v>
      </c>
      <c r="E43" s="10"/>
      <c r="F43" s="6">
        <f t="shared" si="6"/>
        <v>2.3333333333333002</v>
      </c>
      <c r="G43" s="6">
        <f t="shared" si="4"/>
        <v>-47.204360999999999</v>
      </c>
      <c r="H43" s="88"/>
      <c r="J43" s="90">
        <v>2555555555.5556002</v>
      </c>
      <c r="K43" s="90">
        <v>-28.783701000000001</v>
      </c>
      <c r="L43" s="90">
        <v>-18.171516</v>
      </c>
      <c r="M43" s="10"/>
      <c r="N43" s="6">
        <f t="shared" si="7"/>
        <v>2.3333333333333002</v>
      </c>
      <c r="O43" s="6">
        <f t="shared" si="5"/>
        <v>-70.046340999999998</v>
      </c>
      <c r="P43" s="88"/>
      <c r="Q43" s="10"/>
    </row>
    <row r="44" spans="2:17" x14ac:dyDescent="0.25">
      <c r="B44" s="90">
        <v>2611111111.1111002</v>
      </c>
      <c r="C44" s="90">
        <v>-37.581688</v>
      </c>
      <c r="D44" s="90">
        <v>-28.581509</v>
      </c>
      <c r="E44" s="10"/>
      <c r="F44" s="6">
        <f t="shared" si="6"/>
        <v>2.4444444444443998</v>
      </c>
      <c r="G44" s="6">
        <f t="shared" si="4"/>
        <v>-46.830337999999998</v>
      </c>
      <c r="H44" s="88"/>
      <c r="J44" s="90">
        <v>2611111111.1111002</v>
      </c>
      <c r="K44" s="90">
        <v>-28.229624000000001</v>
      </c>
      <c r="L44" s="90">
        <v>-17.493471</v>
      </c>
      <c r="M44" s="10"/>
      <c r="N44" s="6">
        <f t="shared" si="7"/>
        <v>2.4444444444443998</v>
      </c>
      <c r="O44" s="6">
        <f t="shared" si="5"/>
        <v>-76.635818</v>
      </c>
      <c r="P44" s="88"/>
      <c r="Q44" s="10"/>
    </row>
    <row r="45" spans="2:17" x14ac:dyDescent="0.25">
      <c r="B45" s="90">
        <v>2666666666.6666999</v>
      </c>
      <c r="C45" s="90">
        <v>-37.243094999999997</v>
      </c>
      <c r="D45" s="90">
        <v>-28.116271999999999</v>
      </c>
      <c r="E45" s="10"/>
      <c r="F45" s="6">
        <f t="shared" si="6"/>
        <v>2.5555555555556002</v>
      </c>
      <c r="G45" s="6">
        <f t="shared" si="4"/>
        <v>-46.960917999999999</v>
      </c>
      <c r="H45" s="88"/>
      <c r="J45" s="90">
        <v>2666666666.6666999</v>
      </c>
      <c r="K45" s="90">
        <v>-27.443004999999999</v>
      </c>
      <c r="L45" s="90">
        <v>-16.593070999999998</v>
      </c>
      <c r="M45" s="10"/>
      <c r="N45" s="6">
        <f t="shared" si="7"/>
        <v>2.5555555555556002</v>
      </c>
      <c r="O45" s="6">
        <f t="shared" si="5"/>
        <v>-67.330544000000003</v>
      </c>
      <c r="P45" s="88"/>
      <c r="Q45" s="10"/>
    </row>
    <row r="46" spans="2:17" x14ac:dyDescent="0.25">
      <c r="B46" s="90">
        <v>2722222222.2221999</v>
      </c>
      <c r="C46" s="90">
        <v>-36.152602999999999</v>
      </c>
      <c r="D46" s="90">
        <v>-26.708947999999999</v>
      </c>
      <c r="E46" s="10"/>
      <c r="F46" s="6">
        <f t="shared" si="6"/>
        <v>2.6666666666666998</v>
      </c>
      <c r="G46" s="6">
        <f t="shared" si="4"/>
        <v>-47.357357</v>
      </c>
      <c r="H46" s="88"/>
      <c r="J46" s="90">
        <v>2722222222.2221999</v>
      </c>
      <c r="K46" s="90">
        <v>-26.675650000000001</v>
      </c>
      <c r="L46" s="90">
        <v>-15.847443999999999</v>
      </c>
      <c r="M46" s="10"/>
      <c r="N46" s="6">
        <f t="shared" si="7"/>
        <v>2.6666666666666998</v>
      </c>
      <c r="O46" s="6">
        <f t="shared" si="5"/>
        <v>-64.512489000000002</v>
      </c>
      <c r="P46" s="88"/>
      <c r="Q46" s="10"/>
    </row>
    <row r="47" spans="2:17" x14ac:dyDescent="0.25">
      <c r="B47" s="90">
        <v>2777777777.7778001</v>
      </c>
      <c r="C47" s="90">
        <v>-36.513893000000003</v>
      </c>
      <c r="D47" s="90">
        <v>-26.819808999999999</v>
      </c>
      <c r="E47" s="10"/>
      <c r="F47" s="6">
        <f t="shared" si="6"/>
        <v>2.7777777777777999</v>
      </c>
      <c r="G47" s="6">
        <f t="shared" si="4"/>
        <v>-47.382781999999999</v>
      </c>
      <c r="H47" s="88"/>
      <c r="J47" s="90">
        <v>2777777777.7778001</v>
      </c>
      <c r="K47" s="90">
        <v>-26.050191999999999</v>
      </c>
      <c r="L47" s="90">
        <v>-14.846462000000001</v>
      </c>
      <c r="M47" s="10"/>
      <c r="N47" s="6">
        <f t="shared" si="7"/>
        <v>2.7777777777777999</v>
      </c>
      <c r="O47" s="6">
        <f t="shared" si="5"/>
        <v>-67.910454000000001</v>
      </c>
      <c r="P47" s="88"/>
      <c r="Q47" s="10"/>
    </row>
    <row r="48" spans="2:17" x14ac:dyDescent="0.25">
      <c r="B48" s="90">
        <v>2833333333.3333001</v>
      </c>
      <c r="C48" s="90">
        <v>-35.787959999999998</v>
      </c>
      <c r="D48" s="90">
        <v>-26.022537</v>
      </c>
      <c r="E48" s="10"/>
      <c r="F48" s="6">
        <f t="shared" si="6"/>
        <v>2.8888888888888999</v>
      </c>
      <c r="G48" s="6">
        <f t="shared" si="4"/>
        <v>-46.424487999999997</v>
      </c>
      <c r="H48" s="88"/>
      <c r="J48" s="90">
        <v>2833333333.3333001</v>
      </c>
      <c r="K48" s="90">
        <v>-25.489981</v>
      </c>
      <c r="L48" s="90">
        <v>-13.968830000000001</v>
      </c>
      <c r="M48" s="10"/>
      <c r="N48" s="6">
        <f t="shared" si="7"/>
        <v>2.8888888888888999</v>
      </c>
      <c r="O48" s="6">
        <f t="shared" si="5"/>
        <v>-64.630500999999995</v>
      </c>
      <c r="P48" s="88"/>
      <c r="Q48" s="10"/>
    </row>
    <row r="49" spans="2:17" x14ac:dyDescent="0.25">
      <c r="B49" s="90">
        <v>2888888888.8888998</v>
      </c>
      <c r="C49" s="90">
        <v>-35.878692999999998</v>
      </c>
      <c r="D49" s="90">
        <v>-25.764756999999999</v>
      </c>
      <c r="E49" s="10"/>
      <c r="F49" s="6">
        <f t="shared" si="6"/>
        <v>3</v>
      </c>
      <c r="G49" s="6">
        <f t="shared" si="4"/>
        <v>-45.332549999999998</v>
      </c>
      <c r="H49" s="88"/>
      <c r="J49" s="90">
        <v>2888888888.8888998</v>
      </c>
      <c r="K49" s="90">
        <v>-24.776522</v>
      </c>
      <c r="L49" s="90">
        <v>-12.809995000000001</v>
      </c>
      <c r="M49" s="10"/>
      <c r="N49" s="6">
        <f t="shared" si="7"/>
        <v>3</v>
      </c>
      <c r="O49" s="6">
        <f t="shared" si="5"/>
        <v>-61.948318</v>
      </c>
      <c r="P49" s="88"/>
      <c r="Q49" s="10"/>
    </row>
    <row r="50" spans="2:17" x14ac:dyDescent="0.25">
      <c r="B50" s="90">
        <v>2944444444.4443998</v>
      </c>
      <c r="C50" s="90">
        <v>-35.150623000000003</v>
      </c>
      <c r="D50" s="90">
        <v>-24.590544000000001</v>
      </c>
      <c r="E50" s="10"/>
      <c r="F50" s="6" t="s">
        <v>21</v>
      </c>
      <c r="H50" s="88"/>
      <c r="J50" s="90">
        <v>2944444444.4443998</v>
      </c>
      <c r="K50" s="90">
        <v>-24.279505</v>
      </c>
      <c r="L50" s="90">
        <v>-11.819286999999999</v>
      </c>
      <c r="M50" s="10"/>
      <c r="N50" s="6" t="s">
        <v>21</v>
      </c>
      <c r="P50" s="88"/>
      <c r="Q50" s="10"/>
    </row>
    <row r="51" spans="2:17" x14ac:dyDescent="0.25">
      <c r="B51" s="90">
        <v>3000000000</v>
      </c>
      <c r="C51" s="90">
        <v>-35.208187000000002</v>
      </c>
      <c r="D51" s="90">
        <v>-24.001964999999998</v>
      </c>
      <c r="E51" s="10"/>
      <c r="H51" s="88"/>
      <c r="J51" s="90">
        <v>3000000000</v>
      </c>
      <c r="K51" s="90">
        <v>-23.712451999999999</v>
      </c>
      <c r="L51" s="90">
        <v>-10.704687</v>
      </c>
      <c r="M51" s="10"/>
      <c r="P51" s="88"/>
      <c r="Q51" s="10"/>
    </row>
    <row r="52" spans="2:17" x14ac:dyDescent="0.25">
      <c r="B52" s="90" t="s">
        <v>21</v>
      </c>
      <c r="C52" s="90"/>
      <c r="D52" s="90"/>
      <c r="E52" s="8"/>
      <c r="H52" s="88"/>
      <c r="J52" s="90" t="s">
        <v>21</v>
      </c>
      <c r="K52" s="90"/>
      <c r="L52" s="90"/>
      <c r="M52" s="8"/>
      <c r="P52" s="88"/>
      <c r="Q52" s="8"/>
    </row>
    <row r="53" spans="2:17" x14ac:dyDescent="0.25">
      <c r="B53" s="90"/>
      <c r="C53" s="90"/>
      <c r="D53" s="90"/>
      <c r="E53" s="8"/>
      <c r="F53" s="6" t="s">
        <v>23</v>
      </c>
      <c r="H53" s="88"/>
      <c r="J53" s="90"/>
      <c r="K53" s="90"/>
      <c r="L53" s="90"/>
      <c r="M53" s="8"/>
      <c r="N53" s="6" t="s">
        <v>23</v>
      </c>
      <c r="P53" s="88"/>
      <c r="Q53" s="8"/>
    </row>
    <row r="54" spans="2:17" ht="15.75" x14ac:dyDescent="0.25">
      <c r="B54" s="90"/>
      <c r="C54" s="90"/>
      <c r="D54" s="90"/>
      <c r="E54" s="8"/>
      <c r="F54" s="6" t="s">
        <v>19</v>
      </c>
      <c r="G54" s="6" t="str">
        <f>D80</f>
        <v>3Ix0L dBc Log Mag(dB)</v>
      </c>
      <c r="H54" s="35">
        <v>3</v>
      </c>
      <c r="J54" s="90"/>
      <c r="K54" s="90"/>
      <c r="L54" s="90"/>
      <c r="M54" s="8"/>
      <c r="N54" s="6" t="s">
        <v>19</v>
      </c>
      <c r="O54" s="6" t="str">
        <f>L80</f>
        <v>3Ix0L dBc Log Mag(dB)</v>
      </c>
      <c r="P54" s="35">
        <v>3</v>
      </c>
      <c r="Q54" s="8"/>
    </row>
    <row r="55" spans="2:17" ht="15.75" x14ac:dyDescent="0.25">
      <c r="B55" s="90" t="s">
        <v>22</v>
      </c>
      <c r="C55" s="90"/>
      <c r="D55" s="90"/>
      <c r="E55" s="8"/>
      <c r="F55" s="6">
        <f>B81/1000000000</f>
        <v>2</v>
      </c>
      <c r="G55" s="6">
        <f>D81</f>
        <v>-64.080185</v>
      </c>
      <c r="H55" s="36">
        <f>ABS(AVERAGE(G55:G73)-(H54-1)*15)</f>
        <v>99.697317894736841</v>
      </c>
      <c r="J55" s="90" t="s">
        <v>22</v>
      </c>
      <c r="K55" s="90"/>
      <c r="L55" s="90"/>
      <c r="M55" s="8"/>
      <c r="N55" s="6">
        <f>J81/1000000000</f>
        <v>2</v>
      </c>
      <c r="O55" s="6">
        <f>L81</f>
        <v>-57.842948999999997</v>
      </c>
      <c r="P55" s="36">
        <f>ABS(AVERAGE(O55:O73)-(P54-1)*15)</f>
        <v>83.334405368421045</v>
      </c>
      <c r="Q55" s="8"/>
    </row>
    <row r="56" spans="2:17" x14ac:dyDescent="0.25">
      <c r="B56" s="90" t="s">
        <v>19</v>
      </c>
      <c r="C56" s="90" t="s">
        <v>119</v>
      </c>
      <c r="D56" s="90" t="s">
        <v>27</v>
      </c>
      <c r="E56" s="8"/>
      <c r="F56" s="6">
        <v>19805555555.556</v>
      </c>
      <c r="G56" s="84">
        <f t="shared" ref="G56:G73" si="8">D82</f>
        <v>-63.423636999999999</v>
      </c>
      <c r="H56" s="88"/>
      <c r="J56" s="90" t="s">
        <v>19</v>
      </c>
      <c r="K56" s="90" t="s">
        <v>119</v>
      </c>
      <c r="L56" s="90" t="s">
        <v>27</v>
      </c>
      <c r="M56" s="8"/>
      <c r="N56" s="6">
        <v>19805555555.556</v>
      </c>
      <c r="O56" s="84">
        <f t="shared" ref="O56:O73" si="9">L82</f>
        <v>-55.017887000000002</v>
      </c>
      <c r="P56" s="88"/>
      <c r="Q56" s="8"/>
    </row>
    <row r="57" spans="2:17" x14ac:dyDescent="0.25">
      <c r="B57" s="90">
        <v>1000000000</v>
      </c>
      <c r="C57" s="90">
        <v>-63.191192999999998</v>
      </c>
      <c r="D57" s="90">
        <v>-55.145164000000001</v>
      </c>
      <c r="E57" s="8"/>
      <c r="F57" s="6">
        <v>20111111111.111</v>
      </c>
      <c r="G57" s="84">
        <f t="shared" si="8"/>
        <v>-63.637977999999997</v>
      </c>
      <c r="H57" s="88"/>
      <c r="J57" s="90">
        <v>1000000000</v>
      </c>
      <c r="K57" s="90">
        <v>-80.037659000000005</v>
      </c>
      <c r="L57" s="90">
        <v>-70.041763000000003</v>
      </c>
      <c r="M57" s="8"/>
      <c r="N57" s="6">
        <v>20111111111.111</v>
      </c>
      <c r="O57" s="84">
        <f t="shared" si="9"/>
        <v>-55.323737999999999</v>
      </c>
      <c r="P57" s="88"/>
      <c r="Q57" s="8"/>
    </row>
    <row r="58" spans="2:17" x14ac:dyDescent="0.25">
      <c r="B58" s="90">
        <v>1111111111.1111</v>
      </c>
      <c r="C58" s="90">
        <v>-62.126305000000002</v>
      </c>
      <c r="D58" s="90">
        <v>-53.964103999999999</v>
      </c>
      <c r="E58" s="8"/>
      <c r="F58" s="6">
        <v>20416666666.667</v>
      </c>
      <c r="G58" s="84">
        <f t="shared" si="8"/>
        <v>-64.067634999999996</v>
      </c>
      <c r="H58" s="88"/>
      <c r="J58" s="90">
        <v>1111111111.1111</v>
      </c>
      <c r="K58" s="90">
        <v>-81.291686999999996</v>
      </c>
      <c r="L58" s="90">
        <v>-71.217421999999999</v>
      </c>
      <c r="M58" s="8"/>
      <c r="N58" s="6">
        <v>20416666666.667</v>
      </c>
      <c r="O58" s="84">
        <f t="shared" si="9"/>
        <v>-53.696475999999997</v>
      </c>
      <c r="P58" s="88"/>
      <c r="Q58" s="8"/>
    </row>
    <row r="59" spans="2:17" x14ac:dyDescent="0.25">
      <c r="B59" s="90">
        <v>1222222222.2221999</v>
      </c>
      <c r="C59" s="90">
        <v>-61.705612000000002</v>
      </c>
      <c r="D59" s="90">
        <v>-53.710880000000003</v>
      </c>
      <c r="E59" s="8"/>
      <c r="F59" s="6">
        <v>20722222222.222</v>
      </c>
      <c r="G59" s="84">
        <f t="shared" si="8"/>
        <v>-62.463242000000001</v>
      </c>
      <c r="H59" s="88"/>
      <c r="J59" s="90">
        <v>1222222222.2221999</v>
      </c>
      <c r="K59" s="90">
        <v>-84.060096999999999</v>
      </c>
      <c r="L59" s="90">
        <v>-74.170883000000003</v>
      </c>
      <c r="M59" s="8"/>
      <c r="N59" s="6">
        <v>20722222222.222</v>
      </c>
      <c r="O59" s="84">
        <f t="shared" si="9"/>
        <v>-55.418227999999999</v>
      </c>
      <c r="P59" s="88"/>
      <c r="Q59" s="8"/>
    </row>
    <row r="60" spans="2:17" x14ac:dyDescent="0.25">
      <c r="B60" s="90">
        <v>1333333333.3333001</v>
      </c>
      <c r="C60" s="90">
        <v>-62.514285999999998</v>
      </c>
      <c r="D60" s="90">
        <v>-54.256934999999999</v>
      </c>
      <c r="E60" s="8"/>
      <c r="F60" s="6">
        <v>21027777777.778</v>
      </c>
      <c r="G60" s="84">
        <f t="shared" si="8"/>
        <v>-65.474357999999995</v>
      </c>
      <c r="H60" s="88"/>
      <c r="J60" s="90">
        <v>1333333333.3333001</v>
      </c>
      <c r="K60" s="90">
        <v>-77.842231999999996</v>
      </c>
      <c r="L60" s="90">
        <v>-67.745391999999995</v>
      </c>
      <c r="M60" s="8"/>
      <c r="N60" s="6">
        <v>21027777777.778</v>
      </c>
      <c r="O60" s="84">
        <f t="shared" si="9"/>
        <v>-53.572529000000003</v>
      </c>
      <c r="P60" s="88"/>
      <c r="Q60" s="8"/>
    </row>
    <row r="61" spans="2:17" x14ac:dyDescent="0.25">
      <c r="B61" s="90">
        <v>1444444444.4444001</v>
      </c>
      <c r="C61" s="90">
        <v>-62.964108000000003</v>
      </c>
      <c r="D61" s="90">
        <v>-54.689464999999998</v>
      </c>
      <c r="E61" s="8"/>
      <c r="F61" s="6">
        <v>21333333333.333</v>
      </c>
      <c r="G61" s="84">
        <f t="shared" si="8"/>
        <v>-66.989174000000006</v>
      </c>
      <c r="H61" s="88"/>
      <c r="J61" s="90">
        <v>1444444444.4444001</v>
      </c>
      <c r="K61" s="90">
        <v>-78.311829000000003</v>
      </c>
      <c r="L61" s="90">
        <v>-68.237815999999995</v>
      </c>
      <c r="M61" s="8"/>
      <c r="N61" s="6">
        <v>21333333333.333</v>
      </c>
      <c r="O61" s="84">
        <f t="shared" si="9"/>
        <v>-52.989348999999997</v>
      </c>
      <c r="P61" s="88"/>
      <c r="Q61" s="8"/>
    </row>
    <row r="62" spans="2:17" x14ac:dyDescent="0.25">
      <c r="B62" s="90">
        <v>1555555555.5555999</v>
      </c>
      <c r="C62" s="90">
        <v>-62.298008000000003</v>
      </c>
      <c r="D62" s="90">
        <v>-53.937140999999997</v>
      </c>
      <c r="E62" s="8"/>
      <c r="F62" s="6">
        <v>21638888888.889</v>
      </c>
      <c r="G62" s="84">
        <f t="shared" si="8"/>
        <v>-67.849815000000007</v>
      </c>
      <c r="H62" s="88"/>
      <c r="J62" s="90">
        <v>1555555555.5555999</v>
      </c>
      <c r="K62" s="90">
        <v>-83.096924000000001</v>
      </c>
      <c r="L62" s="90">
        <v>-72.830841000000007</v>
      </c>
      <c r="M62" s="8"/>
      <c r="N62" s="6">
        <v>21638888888.889</v>
      </c>
      <c r="O62" s="84">
        <f t="shared" si="9"/>
        <v>-54.935676999999998</v>
      </c>
      <c r="P62" s="88"/>
      <c r="Q62" s="8"/>
    </row>
    <row r="63" spans="2:17" x14ac:dyDescent="0.25">
      <c r="B63" s="90">
        <v>1666666666.6666999</v>
      </c>
      <c r="C63" s="90">
        <v>-61.297165</v>
      </c>
      <c r="D63" s="90">
        <v>-52.834259000000003</v>
      </c>
      <c r="E63" s="8"/>
      <c r="F63" s="6">
        <v>21944444444.444</v>
      </c>
      <c r="G63" s="84">
        <f t="shared" si="8"/>
        <v>-67.389899999999997</v>
      </c>
      <c r="H63" s="88"/>
      <c r="J63" s="90">
        <v>1666666666.6666999</v>
      </c>
      <c r="K63" s="90">
        <v>-84.917357999999993</v>
      </c>
      <c r="L63" s="90">
        <v>-74.611243999999999</v>
      </c>
      <c r="M63" s="8"/>
      <c r="N63" s="6">
        <v>21944444444.444</v>
      </c>
      <c r="O63" s="84">
        <f t="shared" si="9"/>
        <v>-55.693226000000003</v>
      </c>
      <c r="P63" s="88"/>
      <c r="Q63" s="8"/>
    </row>
    <row r="64" spans="2:17" x14ac:dyDescent="0.25">
      <c r="B64" s="90">
        <v>1777777777.7778001</v>
      </c>
      <c r="C64" s="90">
        <v>-59.876204999999999</v>
      </c>
      <c r="D64" s="90">
        <v>-51.240417000000001</v>
      </c>
      <c r="E64" s="8"/>
      <c r="F64" s="6">
        <v>22250000000</v>
      </c>
      <c r="G64" s="84">
        <f t="shared" si="8"/>
        <v>-67.518844999999999</v>
      </c>
      <c r="H64" s="88"/>
      <c r="J64" s="90">
        <v>1777777777.7778001</v>
      </c>
      <c r="K64" s="90">
        <v>-82.491516000000004</v>
      </c>
      <c r="L64" s="90">
        <v>-72.015495000000001</v>
      </c>
      <c r="M64" s="8"/>
      <c r="N64" s="6">
        <v>22250000000</v>
      </c>
      <c r="O64" s="84">
        <f t="shared" si="9"/>
        <v>-56.324432000000002</v>
      </c>
      <c r="P64" s="88"/>
      <c r="Q64" s="8"/>
    </row>
    <row r="65" spans="2:17" x14ac:dyDescent="0.25">
      <c r="B65" s="90">
        <v>1888888888.8889</v>
      </c>
      <c r="C65" s="90">
        <v>-58.789771999999999</v>
      </c>
      <c r="D65" s="90">
        <v>-50.019241000000001</v>
      </c>
      <c r="E65" s="8"/>
      <c r="F65" s="6">
        <v>22555555555.556</v>
      </c>
      <c r="G65" s="84">
        <f t="shared" si="8"/>
        <v>-73.402443000000005</v>
      </c>
      <c r="H65" s="88"/>
      <c r="J65" s="90">
        <v>1888888888.8889</v>
      </c>
      <c r="K65" s="90">
        <v>-79.809882999999999</v>
      </c>
      <c r="L65" s="90">
        <v>-69.204041000000004</v>
      </c>
      <c r="M65" s="8"/>
      <c r="N65" s="6">
        <v>22555555555.556</v>
      </c>
      <c r="O65" s="84">
        <f t="shared" si="9"/>
        <v>-52.480423000000002</v>
      </c>
      <c r="P65" s="88"/>
      <c r="Q65" s="8"/>
    </row>
    <row r="66" spans="2:17" x14ac:dyDescent="0.25">
      <c r="B66" s="90">
        <v>2000000000</v>
      </c>
      <c r="C66" s="90">
        <v>-58.030670000000001</v>
      </c>
      <c r="D66" s="90">
        <v>-49.145007999999997</v>
      </c>
      <c r="E66" s="8"/>
      <c r="F66" s="6">
        <v>22861111111.111</v>
      </c>
      <c r="G66" s="84">
        <f t="shared" si="8"/>
        <v>-72.493149000000003</v>
      </c>
      <c r="H66" s="88"/>
      <c r="J66" s="90">
        <v>2000000000</v>
      </c>
      <c r="K66" s="90">
        <v>-76.550185999999997</v>
      </c>
      <c r="L66" s="90">
        <v>-65.945876999999996</v>
      </c>
      <c r="M66" s="8"/>
      <c r="N66" s="6">
        <v>22861111111.111</v>
      </c>
      <c r="O66" s="84">
        <f t="shared" si="9"/>
        <v>-51.906509</v>
      </c>
      <c r="P66" s="88"/>
      <c r="Q66" s="8"/>
    </row>
    <row r="67" spans="2:17" x14ac:dyDescent="0.25">
      <c r="B67" s="90">
        <v>2111111111.1111</v>
      </c>
      <c r="C67" s="90">
        <v>-57.261870999999999</v>
      </c>
      <c r="D67" s="90">
        <v>-48.309921000000003</v>
      </c>
      <c r="E67" s="8"/>
      <c r="F67" s="6">
        <v>23166666666.667</v>
      </c>
      <c r="G67" s="84">
        <f t="shared" si="8"/>
        <v>-73.894362999999998</v>
      </c>
      <c r="H67" s="88"/>
      <c r="J67" s="90">
        <v>2111111111.1111</v>
      </c>
      <c r="K67" s="90">
        <v>-79.649581999999995</v>
      </c>
      <c r="L67" s="90">
        <v>-69.037391999999997</v>
      </c>
      <c r="M67" s="8"/>
      <c r="N67" s="6">
        <v>23166666666.667</v>
      </c>
      <c r="O67" s="84">
        <f t="shared" si="9"/>
        <v>-53.985413000000001</v>
      </c>
      <c r="P67" s="88"/>
      <c r="Q67" s="8"/>
    </row>
    <row r="68" spans="2:17" x14ac:dyDescent="0.25">
      <c r="B68" s="90">
        <v>2222222222.2221999</v>
      </c>
      <c r="C68" s="90">
        <v>-56.515324</v>
      </c>
      <c r="D68" s="90">
        <v>-47.515143999999999</v>
      </c>
      <c r="E68" s="8"/>
      <c r="F68" s="6">
        <v>23472222222.222</v>
      </c>
      <c r="G68" s="84">
        <f t="shared" si="8"/>
        <v>-72.370804000000007</v>
      </c>
      <c r="H68" s="88"/>
      <c r="J68" s="90">
        <v>2222222222.2221999</v>
      </c>
      <c r="K68" s="90">
        <v>-87.581954999999994</v>
      </c>
      <c r="L68" s="90">
        <v>-76.845802000000006</v>
      </c>
      <c r="M68" s="8"/>
      <c r="N68" s="6">
        <v>23472222222.222</v>
      </c>
      <c r="O68" s="84">
        <f t="shared" si="9"/>
        <v>-52.437579999999997</v>
      </c>
      <c r="P68" s="88"/>
      <c r="Q68" s="8"/>
    </row>
    <row r="69" spans="2:17" x14ac:dyDescent="0.25">
      <c r="B69" s="90">
        <v>2333333333.3333001</v>
      </c>
      <c r="C69" s="90">
        <v>-56.331184</v>
      </c>
      <c r="D69" s="90">
        <v>-47.204360999999999</v>
      </c>
      <c r="E69" s="8"/>
      <c r="F69" s="6">
        <v>23777777777.778</v>
      </c>
      <c r="G69" s="84">
        <f t="shared" si="8"/>
        <v>-75.030411000000001</v>
      </c>
      <c r="H69" s="88"/>
      <c r="J69" s="90">
        <v>2333333333.3333001</v>
      </c>
      <c r="K69" s="90">
        <v>-80.896277999999995</v>
      </c>
      <c r="L69" s="90">
        <v>-70.046340999999998</v>
      </c>
      <c r="M69" s="8"/>
      <c r="N69" s="6">
        <v>23777777777.778</v>
      </c>
      <c r="O69" s="84">
        <f t="shared" si="9"/>
        <v>-51.745334999999997</v>
      </c>
      <c r="P69" s="88"/>
      <c r="Q69" s="8"/>
    </row>
    <row r="70" spans="2:17" x14ac:dyDescent="0.25">
      <c r="B70" s="90">
        <v>2444444444.4443998</v>
      </c>
      <c r="C70" s="90">
        <v>-56.273994000000002</v>
      </c>
      <c r="D70" s="90">
        <v>-46.830337999999998</v>
      </c>
      <c r="E70" s="8"/>
      <c r="F70" s="6">
        <v>24083333333.333</v>
      </c>
      <c r="G70" s="84">
        <f t="shared" si="8"/>
        <v>-84.348968999999997</v>
      </c>
      <c r="H70" s="88"/>
      <c r="J70" s="90">
        <v>2444444444.4443998</v>
      </c>
      <c r="K70" s="90">
        <v>-87.464027000000002</v>
      </c>
      <c r="L70" s="90">
        <v>-76.635818</v>
      </c>
      <c r="M70" s="8"/>
      <c r="N70" s="6">
        <v>24083333333.333</v>
      </c>
      <c r="O70" s="84">
        <f t="shared" si="9"/>
        <v>-49.804546000000002</v>
      </c>
      <c r="P70" s="88"/>
      <c r="Q70" s="8"/>
    </row>
    <row r="71" spans="2:17" x14ac:dyDescent="0.25">
      <c r="B71" s="90">
        <v>2555555555.5556002</v>
      </c>
      <c r="C71" s="90">
        <v>-56.655003000000001</v>
      </c>
      <c r="D71" s="90">
        <v>-46.960917999999999</v>
      </c>
      <c r="E71" s="8"/>
      <c r="F71" s="6">
        <v>24388888888.889</v>
      </c>
      <c r="G71" s="84">
        <f t="shared" si="8"/>
        <v>-74.235054000000005</v>
      </c>
      <c r="H71" s="88"/>
      <c r="J71" s="90">
        <v>2555555555.5556002</v>
      </c>
      <c r="K71" s="90">
        <v>-78.534278999999998</v>
      </c>
      <c r="L71" s="90">
        <v>-67.330544000000003</v>
      </c>
      <c r="M71" s="8"/>
      <c r="N71" s="6">
        <v>24388888888.889</v>
      </c>
      <c r="O71" s="84">
        <f t="shared" si="9"/>
        <v>-51.055748000000001</v>
      </c>
      <c r="P71" s="88"/>
      <c r="Q71" s="8"/>
    </row>
    <row r="72" spans="2:17" x14ac:dyDescent="0.25">
      <c r="B72" s="90">
        <v>2666666666.6666999</v>
      </c>
      <c r="C72" s="90">
        <v>-57.122776000000002</v>
      </c>
      <c r="D72" s="90">
        <v>-47.357357</v>
      </c>
      <c r="E72" s="8"/>
      <c r="F72" s="6">
        <v>24694444444.444</v>
      </c>
      <c r="G72" s="84">
        <f t="shared" si="8"/>
        <v>-74.643317999999994</v>
      </c>
      <c r="H72" s="88"/>
      <c r="J72" s="90">
        <v>2666666666.6666999</v>
      </c>
      <c r="K72" s="90">
        <v>-76.033637999999996</v>
      </c>
      <c r="L72" s="90">
        <v>-64.512489000000002</v>
      </c>
      <c r="M72" s="8"/>
      <c r="N72" s="6">
        <v>24694444444.444</v>
      </c>
      <c r="O72" s="84">
        <f t="shared" si="9"/>
        <v>-50.131217999999997</v>
      </c>
      <c r="P72" s="88"/>
      <c r="Q72" s="8"/>
    </row>
    <row r="73" spans="2:17" x14ac:dyDescent="0.25">
      <c r="B73" s="90">
        <v>2777777777.7778001</v>
      </c>
      <c r="C73" s="90">
        <v>-57.496718999999999</v>
      </c>
      <c r="D73" s="90">
        <v>-47.382781999999999</v>
      </c>
      <c r="E73" s="8"/>
      <c r="F73" s="6">
        <v>25000000000</v>
      </c>
      <c r="G73" s="84">
        <f t="shared" si="8"/>
        <v>-70.935760000000002</v>
      </c>
      <c r="H73" s="88"/>
      <c r="J73" s="90">
        <v>2777777777.7778001</v>
      </c>
      <c r="K73" s="90">
        <v>-79.876983999999993</v>
      </c>
      <c r="L73" s="90">
        <v>-67.910454000000001</v>
      </c>
      <c r="M73" s="8"/>
      <c r="N73" s="6">
        <v>25000000000</v>
      </c>
      <c r="O73" s="84">
        <f t="shared" si="9"/>
        <v>-48.992438999999997</v>
      </c>
      <c r="P73" s="88"/>
      <c r="Q73" s="8"/>
    </row>
    <row r="74" spans="2:17" x14ac:dyDescent="0.25">
      <c r="B74" s="90">
        <v>2888888888.8888998</v>
      </c>
      <c r="C74" s="90">
        <v>-56.984569999999998</v>
      </c>
      <c r="D74" s="90">
        <v>-46.424487999999997</v>
      </c>
      <c r="E74" s="8"/>
      <c r="F74" s="6" t="s">
        <v>21</v>
      </c>
      <c r="H74" s="88"/>
      <c r="J74" s="90">
        <v>2888888888.8888998</v>
      </c>
      <c r="K74" s="90">
        <v>-77.090721000000002</v>
      </c>
      <c r="L74" s="90">
        <v>-64.630500999999995</v>
      </c>
      <c r="M74" s="8"/>
      <c r="N74" s="6" t="s">
        <v>21</v>
      </c>
      <c r="P74" s="88"/>
      <c r="Q74" s="8"/>
    </row>
    <row r="75" spans="2:17" x14ac:dyDescent="0.25">
      <c r="B75" s="90">
        <v>3000000000</v>
      </c>
      <c r="C75" s="90">
        <v>-56.538772999999999</v>
      </c>
      <c r="D75" s="90">
        <v>-45.332549999999998</v>
      </c>
      <c r="H75" s="88"/>
      <c r="J75" s="90">
        <v>3000000000</v>
      </c>
      <c r="K75" s="90">
        <v>-74.956085000000002</v>
      </c>
      <c r="L75" s="90">
        <v>-61.948318</v>
      </c>
      <c r="P75" s="88"/>
    </row>
    <row r="76" spans="2:17" x14ac:dyDescent="0.25">
      <c r="B76" s="90" t="s">
        <v>21</v>
      </c>
      <c r="C76" s="90"/>
      <c r="D76" s="90"/>
      <c r="H76" s="88"/>
      <c r="J76" s="90" t="s">
        <v>21</v>
      </c>
      <c r="K76" s="90"/>
      <c r="L76" s="90"/>
      <c r="P76" s="88"/>
    </row>
    <row r="77" spans="2:17" x14ac:dyDescent="0.25">
      <c r="B77" s="90"/>
      <c r="C77" s="90"/>
      <c r="D77" s="90"/>
      <c r="F77" s="6" t="s">
        <v>24</v>
      </c>
      <c r="H77" s="88"/>
      <c r="J77" s="90"/>
      <c r="K77" s="90"/>
      <c r="L77" s="90"/>
      <c r="N77" s="6" t="s">
        <v>24</v>
      </c>
      <c r="P77" s="88"/>
    </row>
    <row r="78" spans="2:17" ht="15.75" x14ac:dyDescent="0.25">
      <c r="B78" s="90"/>
      <c r="C78" s="90"/>
      <c r="D78" s="90"/>
      <c r="F78" s="6" t="s">
        <v>19</v>
      </c>
      <c r="G78" s="6" t="str">
        <f t="shared" ref="G78:G97" si="10">D104</f>
        <v>4Ix0L dBc Log Mag(dB)</v>
      </c>
      <c r="H78" s="35">
        <v>4</v>
      </c>
      <c r="J78" s="90"/>
      <c r="K78" s="90"/>
      <c r="L78" s="90"/>
      <c r="N78" s="6" t="s">
        <v>19</v>
      </c>
      <c r="O78" s="6" t="str">
        <f t="shared" ref="O78:O97" si="11">L104</f>
        <v>4Ix0L dBc Log Mag(dB)</v>
      </c>
      <c r="P78" s="35">
        <v>4</v>
      </c>
    </row>
    <row r="79" spans="2:17" ht="15.75" x14ac:dyDescent="0.25">
      <c r="B79" s="90" t="s">
        <v>23</v>
      </c>
      <c r="C79" s="90"/>
      <c r="D79" s="90"/>
      <c r="F79" s="6">
        <f t="shared" ref="F79:F97" si="12">B105/1000000000</f>
        <v>0.5</v>
      </c>
      <c r="G79" s="6">
        <f t="shared" si="10"/>
        <v>-68.837517000000005</v>
      </c>
      <c r="H79" s="36">
        <f>ABS(AVERAGE(G79:G97)-(H78-1)*15)</f>
        <v>117.65202294736842</v>
      </c>
      <c r="J79" s="90" t="s">
        <v>23</v>
      </c>
      <c r="K79" s="90"/>
      <c r="L79" s="90"/>
      <c r="N79" s="6">
        <f t="shared" ref="N79:N97" si="13">J105/1000000000</f>
        <v>0.5</v>
      </c>
      <c r="O79" s="6">
        <f t="shared" si="11"/>
        <v>-68.410576000000006</v>
      </c>
      <c r="P79" s="36">
        <f>ABS(AVERAGE(O79:O97)-(P78-1)*15)</f>
        <v>119.38202621052631</v>
      </c>
    </row>
    <row r="80" spans="2:17" x14ac:dyDescent="0.25">
      <c r="B80" s="90" t="s">
        <v>19</v>
      </c>
      <c r="C80" s="90" t="s">
        <v>120</v>
      </c>
      <c r="D80" s="90" t="s">
        <v>28</v>
      </c>
      <c r="F80" s="6">
        <f t="shared" si="12"/>
        <v>0.63888888888889006</v>
      </c>
      <c r="G80" s="6">
        <f t="shared" si="10"/>
        <v>-64.952217000000005</v>
      </c>
      <c r="H80" s="88"/>
      <c r="J80" s="90" t="s">
        <v>19</v>
      </c>
      <c r="K80" s="90" t="s">
        <v>120</v>
      </c>
      <c r="L80" s="90" t="s">
        <v>28</v>
      </c>
      <c r="N80" s="6">
        <f t="shared" si="13"/>
        <v>0.63888888888889006</v>
      </c>
      <c r="O80" s="6">
        <f t="shared" si="11"/>
        <v>-68.917152000000002</v>
      </c>
      <c r="P80" s="88"/>
    </row>
    <row r="81" spans="2:16" x14ac:dyDescent="0.25">
      <c r="B81" s="90">
        <v>2000000000</v>
      </c>
      <c r="C81" s="90">
        <v>-72.126213000000007</v>
      </c>
      <c r="D81" s="90">
        <v>-64.080185</v>
      </c>
      <c r="F81" s="6">
        <f t="shared" si="12"/>
        <v>0.77777777777778001</v>
      </c>
      <c r="G81" s="6">
        <f t="shared" si="10"/>
        <v>-66.317374999999998</v>
      </c>
      <c r="H81" s="88"/>
      <c r="J81" s="90">
        <v>2000000000</v>
      </c>
      <c r="K81" s="90">
        <v>-67.838843999999995</v>
      </c>
      <c r="L81" s="90">
        <v>-57.842948999999997</v>
      </c>
      <c r="N81" s="6">
        <f t="shared" si="13"/>
        <v>0.77777777777778001</v>
      </c>
      <c r="O81" s="6">
        <f t="shared" si="11"/>
        <v>-68.854561000000004</v>
      </c>
      <c r="P81" s="88"/>
    </row>
    <row r="82" spans="2:16" x14ac:dyDescent="0.25">
      <c r="B82" s="90">
        <v>2055555555.5555999</v>
      </c>
      <c r="C82" s="90">
        <v>-71.585837999999995</v>
      </c>
      <c r="D82" s="90">
        <v>-63.423636999999999</v>
      </c>
      <c r="F82" s="6">
        <f t="shared" si="12"/>
        <v>0.91666666666666996</v>
      </c>
      <c r="G82" s="6">
        <f t="shared" si="10"/>
        <v>-70.355750999999998</v>
      </c>
      <c r="H82" s="88"/>
      <c r="J82" s="90">
        <v>2055555555.5555999</v>
      </c>
      <c r="K82" s="90">
        <v>-65.092147999999995</v>
      </c>
      <c r="L82" s="90">
        <v>-55.017887000000002</v>
      </c>
      <c r="N82" s="6">
        <f t="shared" si="13"/>
        <v>0.91666666666666996</v>
      </c>
      <c r="O82" s="6">
        <f t="shared" si="11"/>
        <v>-69.109604000000004</v>
      </c>
      <c r="P82" s="88"/>
    </row>
    <row r="83" spans="2:16" x14ac:dyDescent="0.25">
      <c r="B83" s="90">
        <v>2111111111.1111</v>
      </c>
      <c r="C83" s="90">
        <v>-71.632705999999999</v>
      </c>
      <c r="D83" s="90">
        <v>-63.637977999999997</v>
      </c>
      <c r="F83" s="6">
        <f t="shared" si="12"/>
        <v>1.0555555555556</v>
      </c>
      <c r="G83" s="6">
        <f t="shared" si="10"/>
        <v>-72.788360999999995</v>
      </c>
      <c r="H83" s="88"/>
      <c r="J83" s="90">
        <v>2111111111.1111</v>
      </c>
      <c r="K83" s="90">
        <v>-65.212943999999993</v>
      </c>
      <c r="L83" s="90">
        <v>-55.323737999999999</v>
      </c>
      <c r="N83" s="6">
        <f t="shared" si="13"/>
        <v>1.0555555555556</v>
      </c>
      <c r="O83" s="6">
        <f t="shared" si="11"/>
        <v>-71.802109000000002</v>
      </c>
      <c r="P83" s="88"/>
    </row>
    <row r="84" spans="2:16" x14ac:dyDescent="0.25">
      <c r="B84" s="90">
        <v>2166666666.6666999</v>
      </c>
      <c r="C84" s="90">
        <v>-72.324982000000006</v>
      </c>
      <c r="D84" s="90">
        <v>-64.067634999999996</v>
      </c>
      <c r="F84" s="6">
        <f t="shared" si="12"/>
        <v>1.1944444444444</v>
      </c>
      <c r="G84" s="6">
        <f t="shared" si="10"/>
        <v>-71.736419999999995</v>
      </c>
      <c r="H84" s="88"/>
      <c r="J84" s="90">
        <v>2166666666.6666999</v>
      </c>
      <c r="K84" s="90">
        <v>-63.793323999999998</v>
      </c>
      <c r="L84" s="90">
        <v>-53.696475999999997</v>
      </c>
      <c r="N84" s="6">
        <f t="shared" si="13"/>
        <v>1.1944444444444</v>
      </c>
      <c r="O84" s="6">
        <f t="shared" si="11"/>
        <v>-72.625930999999994</v>
      </c>
      <c r="P84" s="88"/>
    </row>
    <row r="85" spans="2:16" x14ac:dyDescent="0.25">
      <c r="B85" s="90">
        <v>2222222222.2221999</v>
      </c>
      <c r="C85" s="90">
        <v>-70.737885000000006</v>
      </c>
      <c r="D85" s="90">
        <v>-62.463242000000001</v>
      </c>
      <c r="F85" s="6">
        <f t="shared" si="12"/>
        <v>1.3333333333333002</v>
      </c>
      <c r="G85" s="6">
        <f t="shared" si="10"/>
        <v>-73.322417999999999</v>
      </c>
      <c r="H85" s="88"/>
      <c r="J85" s="90">
        <v>2222222222.2221999</v>
      </c>
      <c r="K85" s="90">
        <v>-65.492232999999999</v>
      </c>
      <c r="L85" s="90">
        <v>-55.418227999999999</v>
      </c>
      <c r="N85" s="6">
        <f t="shared" si="13"/>
        <v>1.3333333333333002</v>
      </c>
      <c r="O85" s="6">
        <f t="shared" si="11"/>
        <v>-69.483917000000005</v>
      </c>
      <c r="P85" s="88"/>
    </row>
    <row r="86" spans="2:16" x14ac:dyDescent="0.25">
      <c r="B86" s="90">
        <v>2277777777.7778001</v>
      </c>
      <c r="C86" s="90">
        <v>-73.835228000000001</v>
      </c>
      <c r="D86" s="90">
        <v>-65.474357999999995</v>
      </c>
      <c r="F86" s="6">
        <f t="shared" si="12"/>
        <v>1.4722222222221999</v>
      </c>
      <c r="G86" s="6">
        <f t="shared" si="10"/>
        <v>-74.321404000000001</v>
      </c>
      <c r="H86" s="88"/>
      <c r="J86" s="90">
        <v>2277777777.7778001</v>
      </c>
      <c r="K86" s="90">
        <v>-63.838614999999997</v>
      </c>
      <c r="L86" s="90">
        <v>-53.572529000000003</v>
      </c>
      <c r="N86" s="6">
        <f t="shared" si="13"/>
        <v>1.4722222222221999</v>
      </c>
      <c r="O86" s="6">
        <f t="shared" si="11"/>
        <v>-71.361801</v>
      </c>
      <c r="P86" s="88"/>
    </row>
    <row r="87" spans="2:16" x14ac:dyDescent="0.25">
      <c r="B87" s="90">
        <v>2333333333.3333001</v>
      </c>
      <c r="C87" s="90">
        <v>-75.452079999999995</v>
      </c>
      <c r="D87" s="90">
        <v>-66.989174000000006</v>
      </c>
      <c r="F87" s="6">
        <f t="shared" si="12"/>
        <v>1.6111111111111001</v>
      </c>
      <c r="G87" s="6">
        <f t="shared" si="10"/>
        <v>-72.755050999999995</v>
      </c>
      <c r="H87" s="88"/>
      <c r="J87" s="90">
        <v>2333333333.3333001</v>
      </c>
      <c r="K87" s="90">
        <v>-63.295464000000003</v>
      </c>
      <c r="L87" s="90">
        <v>-52.989348999999997</v>
      </c>
      <c r="N87" s="6">
        <f t="shared" si="13"/>
        <v>1.6111111111111001</v>
      </c>
      <c r="O87" s="6">
        <f t="shared" si="11"/>
        <v>-71.896407999999994</v>
      </c>
      <c r="P87" s="88"/>
    </row>
    <row r="88" spans="2:16" x14ac:dyDescent="0.25">
      <c r="B88" s="90">
        <v>2388888888.8888998</v>
      </c>
      <c r="C88" s="90">
        <v>-76.485602999999998</v>
      </c>
      <c r="D88" s="90">
        <v>-67.849815000000007</v>
      </c>
      <c r="F88" s="6">
        <f t="shared" si="12"/>
        <v>1.75</v>
      </c>
      <c r="G88" s="6">
        <f t="shared" si="10"/>
        <v>-76.928451999999993</v>
      </c>
      <c r="H88" s="88"/>
      <c r="J88" s="90">
        <v>2388888888.8888998</v>
      </c>
      <c r="K88" s="90">
        <v>-65.411704999999998</v>
      </c>
      <c r="L88" s="90">
        <v>-54.935676999999998</v>
      </c>
      <c r="N88" s="6">
        <f t="shared" si="13"/>
        <v>1.75</v>
      </c>
      <c r="O88" s="6">
        <f t="shared" si="11"/>
        <v>-76.161002999999994</v>
      </c>
      <c r="P88" s="88"/>
    </row>
    <row r="89" spans="2:16" x14ac:dyDescent="0.25">
      <c r="B89" s="90">
        <v>2444444444.4443998</v>
      </c>
      <c r="C89" s="90">
        <v>-76.160431000000003</v>
      </c>
      <c r="D89" s="90">
        <v>-67.389899999999997</v>
      </c>
      <c r="F89" s="6">
        <f t="shared" si="12"/>
        <v>1.8888888888888999</v>
      </c>
      <c r="G89" s="6">
        <f t="shared" si="10"/>
        <v>-68.662422000000007</v>
      </c>
      <c r="H89" s="88"/>
      <c r="J89" s="90">
        <v>2444444444.4443998</v>
      </c>
      <c r="K89" s="90">
        <v>-66.299071999999995</v>
      </c>
      <c r="L89" s="90">
        <v>-55.693226000000003</v>
      </c>
      <c r="N89" s="6">
        <f t="shared" si="13"/>
        <v>1.8888888888888999</v>
      </c>
      <c r="O89" s="6">
        <f t="shared" si="11"/>
        <v>-75.586639000000005</v>
      </c>
      <c r="P89" s="88"/>
    </row>
    <row r="90" spans="2:16" x14ac:dyDescent="0.25">
      <c r="B90" s="90">
        <v>2500000000</v>
      </c>
      <c r="C90" s="90">
        <v>-76.404510000000002</v>
      </c>
      <c r="D90" s="90">
        <v>-67.518844999999999</v>
      </c>
      <c r="F90" s="6">
        <f t="shared" si="12"/>
        <v>2.0277777777777999</v>
      </c>
      <c r="G90" s="6">
        <f t="shared" si="10"/>
        <v>-67.281891000000002</v>
      </c>
      <c r="H90" s="88"/>
      <c r="J90" s="90">
        <v>2500000000</v>
      </c>
      <c r="K90" s="90">
        <v>-66.928734000000006</v>
      </c>
      <c r="L90" s="90">
        <v>-56.324432000000002</v>
      </c>
      <c r="N90" s="6">
        <f t="shared" si="13"/>
        <v>2.0277777777777999</v>
      </c>
      <c r="O90" s="6">
        <f t="shared" si="11"/>
        <v>-73.331421000000006</v>
      </c>
      <c r="P90" s="88"/>
    </row>
    <row r="91" spans="2:16" x14ac:dyDescent="0.25">
      <c r="B91" s="90">
        <v>2555555555.5556002</v>
      </c>
      <c r="C91" s="90">
        <v>-82.354393000000002</v>
      </c>
      <c r="D91" s="90">
        <v>-73.402443000000005</v>
      </c>
      <c r="F91" s="6">
        <f t="shared" si="12"/>
        <v>2.1666666666666998</v>
      </c>
      <c r="G91" s="6">
        <f t="shared" si="10"/>
        <v>-71.056404000000001</v>
      </c>
      <c r="H91" s="88"/>
      <c r="J91" s="90">
        <v>2555555555.5556002</v>
      </c>
      <c r="K91" s="90">
        <v>-63.092606000000004</v>
      </c>
      <c r="L91" s="90">
        <v>-52.480423000000002</v>
      </c>
      <c r="N91" s="6">
        <f t="shared" si="13"/>
        <v>2.1666666666666998</v>
      </c>
      <c r="O91" s="6">
        <f t="shared" si="11"/>
        <v>-76.389792999999997</v>
      </c>
      <c r="P91" s="88"/>
    </row>
    <row r="92" spans="2:16" x14ac:dyDescent="0.25">
      <c r="B92" s="90">
        <v>2611111111.1111002</v>
      </c>
      <c r="C92" s="90">
        <v>-81.493331999999995</v>
      </c>
      <c r="D92" s="90">
        <v>-72.493149000000003</v>
      </c>
      <c r="F92" s="6">
        <f t="shared" si="12"/>
        <v>2.3055555555556002</v>
      </c>
      <c r="G92" s="6">
        <f t="shared" si="10"/>
        <v>-75.170081999999994</v>
      </c>
      <c r="H92" s="88"/>
      <c r="J92" s="90">
        <v>2611111111.1111002</v>
      </c>
      <c r="K92" s="90">
        <v>-62.642662000000001</v>
      </c>
      <c r="L92" s="90">
        <v>-51.906509</v>
      </c>
      <c r="N92" s="6">
        <f t="shared" si="13"/>
        <v>2.3055555555556002</v>
      </c>
      <c r="O92" s="6">
        <f t="shared" si="11"/>
        <v>-83.481392</v>
      </c>
      <c r="P92" s="88"/>
    </row>
    <row r="93" spans="2:16" x14ac:dyDescent="0.25">
      <c r="B93" s="90">
        <v>2666666666.6666999</v>
      </c>
      <c r="C93" s="90">
        <v>-83.021186999999998</v>
      </c>
      <c r="D93" s="90">
        <v>-73.894362999999998</v>
      </c>
      <c r="F93" s="6">
        <f t="shared" si="12"/>
        <v>2.4444444444443998</v>
      </c>
      <c r="G93" s="6">
        <f t="shared" si="10"/>
        <v>-73.786102</v>
      </c>
      <c r="H93" s="88"/>
      <c r="J93" s="90">
        <v>2666666666.6666999</v>
      </c>
      <c r="K93" s="90">
        <v>-64.835341999999997</v>
      </c>
      <c r="L93" s="90">
        <v>-53.985413000000001</v>
      </c>
      <c r="N93" s="6">
        <f t="shared" si="13"/>
        <v>2.4444444444443998</v>
      </c>
      <c r="O93" s="6">
        <f t="shared" si="11"/>
        <v>-91.842026000000004</v>
      </c>
      <c r="P93" s="88"/>
    </row>
    <row r="94" spans="2:16" x14ac:dyDescent="0.25">
      <c r="B94" s="90">
        <v>2722222222.2221999</v>
      </c>
      <c r="C94" s="90">
        <v>-81.814468000000005</v>
      </c>
      <c r="D94" s="90">
        <v>-72.370804000000007</v>
      </c>
      <c r="F94" s="6">
        <f t="shared" si="12"/>
        <v>2.5833333333333002</v>
      </c>
      <c r="G94" s="6">
        <f t="shared" si="10"/>
        <v>-75.449691999999999</v>
      </c>
      <c r="H94" s="88"/>
      <c r="J94" s="90">
        <v>2722222222.2221999</v>
      </c>
      <c r="K94" s="90">
        <v>-63.265785000000001</v>
      </c>
      <c r="L94" s="90">
        <v>-52.437579999999997</v>
      </c>
      <c r="N94" s="6">
        <f t="shared" si="13"/>
        <v>2.5833333333333002</v>
      </c>
      <c r="O94" s="6">
        <f t="shared" si="11"/>
        <v>-83.389183000000003</v>
      </c>
      <c r="P94" s="88"/>
    </row>
    <row r="95" spans="2:16" x14ac:dyDescent="0.25">
      <c r="B95" s="90">
        <v>2777777777.7778001</v>
      </c>
      <c r="C95" s="90">
        <v>-84.724495000000005</v>
      </c>
      <c r="D95" s="90">
        <v>-75.030411000000001</v>
      </c>
      <c r="F95" s="6">
        <f t="shared" si="12"/>
        <v>2.7222222222222001</v>
      </c>
      <c r="G95" s="6">
        <f t="shared" si="10"/>
        <v>-77.435417000000001</v>
      </c>
      <c r="H95" s="88"/>
      <c r="J95" s="90">
        <v>2777777777.7778001</v>
      </c>
      <c r="K95" s="90">
        <v>-62.949061999999998</v>
      </c>
      <c r="L95" s="90">
        <v>-51.745334999999997</v>
      </c>
      <c r="N95" s="6">
        <f t="shared" si="13"/>
        <v>2.7222222222222001</v>
      </c>
      <c r="O95" s="6">
        <f t="shared" si="11"/>
        <v>-76.503021000000004</v>
      </c>
      <c r="P95" s="88"/>
    </row>
    <row r="96" spans="2:16" x14ac:dyDescent="0.25">
      <c r="B96" s="90">
        <v>2833333333.3333001</v>
      </c>
      <c r="C96" s="90">
        <v>-94.114395000000002</v>
      </c>
      <c r="D96" s="90">
        <v>-84.348968999999997</v>
      </c>
      <c r="F96" s="6">
        <f t="shared" si="12"/>
        <v>2.8611111111111001</v>
      </c>
      <c r="G96" s="6">
        <f t="shared" si="10"/>
        <v>-82.794937000000004</v>
      </c>
      <c r="H96" s="88"/>
      <c r="J96" s="90">
        <v>2833333333.3333001</v>
      </c>
      <c r="K96" s="90">
        <v>-61.325695000000003</v>
      </c>
      <c r="L96" s="90">
        <v>-49.804546000000002</v>
      </c>
      <c r="N96" s="6">
        <f t="shared" si="13"/>
        <v>2.8611111111111001</v>
      </c>
      <c r="O96" s="6">
        <f t="shared" si="11"/>
        <v>-72.616187999999994</v>
      </c>
      <c r="P96" s="88"/>
    </row>
    <row r="97" spans="2:16" x14ac:dyDescent="0.25">
      <c r="B97" s="90">
        <v>2888888888.8888998</v>
      </c>
      <c r="C97" s="90">
        <v>-84.348990999999998</v>
      </c>
      <c r="D97" s="90">
        <v>-74.235054000000005</v>
      </c>
      <c r="F97" s="6">
        <f t="shared" si="12"/>
        <v>3</v>
      </c>
      <c r="G97" s="6">
        <f t="shared" si="10"/>
        <v>-76.436522999999994</v>
      </c>
      <c r="H97" s="88"/>
      <c r="J97" s="90">
        <v>2888888888.8888998</v>
      </c>
      <c r="K97" s="90">
        <v>-63.022274000000003</v>
      </c>
      <c r="L97" s="90">
        <v>-51.055748000000001</v>
      </c>
      <c r="N97" s="6">
        <f t="shared" si="13"/>
        <v>3</v>
      </c>
      <c r="O97" s="6">
        <f t="shared" si="11"/>
        <v>-71.495773</v>
      </c>
      <c r="P97" s="88"/>
    </row>
    <row r="98" spans="2:16" x14ac:dyDescent="0.25">
      <c r="B98" s="90">
        <v>2944444444.4443998</v>
      </c>
      <c r="C98" s="90">
        <v>-85.203400000000002</v>
      </c>
      <c r="D98" s="90">
        <v>-74.643317999999994</v>
      </c>
      <c r="F98" s="6" t="s">
        <v>21</v>
      </c>
      <c r="H98" s="88"/>
      <c r="J98" s="90">
        <v>2944444444.4443998</v>
      </c>
      <c r="K98" s="90">
        <v>-62.591437999999997</v>
      </c>
      <c r="L98" s="90">
        <v>-50.131217999999997</v>
      </c>
      <c r="N98" s="6" t="s">
        <v>21</v>
      </c>
      <c r="P98" s="88"/>
    </row>
    <row r="99" spans="2:16" x14ac:dyDescent="0.25">
      <c r="B99" s="90">
        <v>3000000000</v>
      </c>
      <c r="C99" s="90">
        <v>-82.141982999999996</v>
      </c>
      <c r="D99" s="90">
        <v>-70.935760000000002</v>
      </c>
      <c r="H99" s="88"/>
      <c r="J99" s="90">
        <v>3000000000</v>
      </c>
      <c r="K99" s="90">
        <v>-62.000205999999999</v>
      </c>
      <c r="L99" s="90">
        <v>-48.992438999999997</v>
      </c>
      <c r="P99" s="88"/>
    </row>
    <row r="100" spans="2:16" x14ac:dyDescent="0.25">
      <c r="B100" s="90" t="s">
        <v>21</v>
      </c>
      <c r="C100" s="90"/>
      <c r="D100" s="90"/>
      <c r="H100" s="88"/>
      <c r="J100" s="90" t="s">
        <v>21</v>
      </c>
      <c r="K100" s="90"/>
      <c r="L100" s="90"/>
      <c r="P100" s="88"/>
    </row>
    <row r="101" spans="2:16" x14ac:dyDescent="0.25">
      <c r="B101" s="90"/>
      <c r="C101" s="90"/>
      <c r="D101" s="90"/>
      <c r="F101" s="6" t="s">
        <v>25</v>
      </c>
      <c r="H101" s="88"/>
      <c r="J101" s="90"/>
      <c r="K101" s="90"/>
      <c r="L101" s="90"/>
      <c r="N101" s="6" t="s">
        <v>25</v>
      </c>
      <c r="P101" s="88"/>
    </row>
    <row r="102" spans="2:16" ht="15.75" x14ac:dyDescent="0.25">
      <c r="B102" s="90"/>
      <c r="C102" s="90"/>
      <c r="D102" s="90"/>
      <c r="F102" s="6" t="s">
        <v>19</v>
      </c>
      <c r="G102" s="6" t="str">
        <f t="shared" ref="G102:G121" si="14">D128</f>
        <v>5Ix0L dBc Log Mag(dB)</v>
      </c>
      <c r="H102" s="35">
        <v>5</v>
      </c>
      <c r="J102" s="90"/>
      <c r="K102" s="90"/>
      <c r="L102" s="90"/>
      <c r="N102" s="6" t="s">
        <v>19</v>
      </c>
      <c r="O102" s="6" t="str">
        <f t="shared" ref="O102:O121" si="15">L128</f>
        <v>5Ix0L dBc Log Mag(dB)</v>
      </c>
      <c r="P102" s="35">
        <v>5</v>
      </c>
    </row>
    <row r="103" spans="2:16" ht="15.75" x14ac:dyDescent="0.25">
      <c r="B103" s="90" t="s">
        <v>24</v>
      </c>
      <c r="C103" s="90"/>
      <c r="D103" s="90"/>
      <c r="F103" s="6">
        <f t="shared" ref="F103:F121" si="16">B129/1000000000</f>
        <v>0.4</v>
      </c>
      <c r="G103" s="6">
        <f t="shared" si="14"/>
        <v>-83.673500000000004</v>
      </c>
      <c r="H103" s="36">
        <f>ABS(AVERAGE(G103:G121)-(H102-1)*15)</f>
        <v>143.08283557894737</v>
      </c>
      <c r="J103" s="90" t="s">
        <v>24</v>
      </c>
      <c r="K103" s="90"/>
      <c r="L103" s="90"/>
      <c r="N103" s="6">
        <f t="shared" ref="N103:N121" si="17">J129/1000000000</f>
        <v>0.4</v>
      </c>
      <c r="O103" s="6">
        <f t="shared" si="15"/>
        <v>-79.904731999999996</v>
      </c>
      <c r="P103" s="36">
        <f>ABS(AVERAGE(O103:O121)-(P102-1)*15)</f>
        <v>138.10934205263158</v>
      </c>
    </row>
    <row r="104" spans="2:16" x14ac:dyDescent="0.25">
      <c r="B104" s="90" t="s">
        <v>19</v>
      </c>
      <c r="C104" s="90" t="s">
        <v>121</v>
      </c>
      <c r="D104" s="90" t="s">
        <v>29</v>
      </c>
      <c r="F104" s="6">
        <f t="shared" si="16"/>
        <v>0.51111111111110996</v>
      </c>
      <c r="G104" s="6">
        <f t="shared" si="14"/>
        <v>-95.216224999999994</v>
      </c>
      <c r="J104" s="90" t="s">
        <v>19</v>
      </c>
      <c r="K104" s="90" t="s">
        <v>121</v>
      </c>
      <c r="L104" s="90" t="s">
        <v>29</v>
      </c>
      <c r="N104" s="6">
        <f t="shared" si="17"/>
        <v>0.51111111111110996</v>
      </c>
      <c r="O104" s="6">
        <f t="shared" si="15"/>
        <v>-82.668861000000007</v>
      </c>
    </row>
    <row r="105" spans="2:16" x14ac:dyDescent="0.25">
      <c r="B105" s="90">
        <v>500000000</v>
      </c>
      <c r="C105" s="90">
        <v>-76.883553000000006</v>
      </c>
      <c r="D105" s="90">
        <v>-68.837517000000005</v>
      </c>
      <c r="F105" s="6">
        <f t="shared" si="16"/>
        <v>0.6222222222222199</v>
      </c>
      <c r="G105" s="6">
        <f t="shared" si="14"/>
        <v>-81.408607000000003</v>
      </c>
      <c r="J105" s="90">
        <v>500000000</v>
      </c>
      <c r="K105" s="90">
        <v>-78.406470999999996</v>
      </c>
      <c r="L105" s="90">
        <v>-68.410576000000006</v>
      </c>
      <c r="N105" s="6">
        <f t="shared" si="17"/>
        <v>0.6222222222222199</v>
      </c>
      <c r="O105" s="6">
        <f t="shared" si="15"/>
        <v>-77.859763999999998</v>
      </c>
    </row>
    <row r="106" spans="2:16" x14ac:dyDescent="0.25">
      <c r="B106" s="90">
        <v>638888888.88889003</v>
      </c>
      <c r="C106" s="90">
        <v>-73.114418000000001</v>
      </c>
      <c r="D106" s="90">
        <v>-64.952217000000005</v>
      </c>
      <c r="F106" s="6">
        <f t="shared" si="16"/>
        <v>0.73333333333333006</v>
      </c>
      <c r="G106" s="6">
        <f t="shared" si="14"/>
        <v>-80.962684999999993</v>
      </c>
      <c r="J106" s="90">
        <v>638888888.88889003</v>
      </c>
      <c r="K106" s="90">
        <v>-78.991409000000004</v>
      </c>
      <c r="L106" s="90">
        <v>-68.917152000000002</v>
      </c>
      <c r="N106" s="6">
        <f t="shared" si="17"/>
        <v>0.73333333333333006</v>
      </c>
      <c r="O106" s="6">
        <f t="shared" si="15"/>
        <v>-79.808448999999996</v>
      </c>
    </row>
    <row r="107" spans="2:16" x14ac:dyDescent="0.25">
      <c r="B107" s="90">
        <v>777777777.77778006</v>
      </c>
      <c r="C107" s="90">
        <v>-74.312102999999993</v>
      </c>
      <c r="D107" s="90">
        <v>-66.317374999999998</v>
      </c>
      <c r="F107" s="6">
        <f t="shared" si="16"/>
        <v>0.84444444444444</v>
      </c>
      <c r="G107" s="6">
        <f t="shared" si="14"/>
        <v>-86.347335999999999</v>
      </c>
      <c r="J107" s="90">
        <v>777777777.77778006</v>
      </c>
      <c r="K107" s="90">
        <v>-78.743774000000002</v>
      </c>
      <c r="L107" s="90">
        <v>-68.854561000000004</v>
      </c>
      <c r="N107" s="6">
        <f t="shared" si="17"/>
        <v>0.84444444444444</v>
      </c>
      <c r="O107" s="6">
        <f t="shared" si="15"/>
        <v>-78.499129999999994</v>
      </c>
    </row>
    <row r="108" spans="2:16" x14ac:dyDescent="0.25">
      <c r="B108" s="90">
        <v>916666666.66666996</v>
      </c>
      <c r="C108" s="90">
        <v>-78.613097999999994</v>
      </c>
      <c r="D108" s="90">
        <v>-70.355750999999998</v>
      </c>
      <c r="F108" s="6">
        <f t="shared" si="16"/>
        <v>0.95555555555556004</v>
      </c>
      <c r="G108" s="6">
        <f t="shared" si="14"/>
        <v>-81.241714000000002</v>
      </c>
      <c r="J108" s="90">
        <v>916666666.66666996</v>
      </c>
      <c r="K108" s="90">
        <v>-79.206451000000001</v>
      </c>
      <c r="L108" s="90">
        <v>-69.109604000000004</v>
      </c>
      <c r="N108" s="6">
        <f t="shared" si="17"/>
        <v>0.95555555555556004</v>
      </c>
      <c r="O108" s="6">
        <f t="shared" si="15"/>
        <v>-79.258476000000002</v>
      </c>
    </row>
    <row r="109" spans="2:16" x14ac:dyDescent="0.25">
      <c r="B109" s="90">
        <v>1055555555.5556</v>
      </c>
      <c r="C109" s="90">
        <v>-81.062995999999998</v>
      </c>
      <c r="D109" s="90">
        <v>-72.788360999999995</v>
      </c>
      <c r="F109" s="6">
        <f t="shared" si="16"/>
        <v>1.0666666666667</v>
      </c>
      <c r="G109" s="6">
        <f t="shared" si="14"/>
        <v>-81.959121999999994</v>
      </c>
      <c r="J109" s="90">
        <v>1055555555.5556</v>
      </c>
      <c r="K109" s="90">
        <v>-81.876114000000001</v>
      </c>
      <c r="L109" s="90">
        <v>-71.802109000000002</v>
      </c>
      <c r="N109" s="6">
        <f t="shared" si="17"/>
        <v>1.0666666666667</v>
      </c>
      <c r="O109" s="6">
        <f t="shared" si="15"/>
        <v>-75.725112999999993</v>
      </c>
    </row>
    <row r="110" spans="2:16" x14ac:dyDescent="0.25">
      <c r="B110" s="90">
        <v>1194444444.4444001</v>
      </c>
      <c r="C110" s="90">
        <v>-80.097290000000001</v>
      </c>
      <c r="D110" s="90">
        <v>-71.736419999999995</v>
      </c>
      <c r="F110" s="6">
        <f t="shared" si="16"/>
        <v>1.1777777777778</v>
      </c>
      <c r="G110" s="6">
        <f t="shared" si="14"/>
        <v>-87.088256999999999</v>
      </c>
      <c r="J110" s="90">
        <v>1194444444.4444001</v>
      </c>
      <c r="K110" s="90">
        <v>-82.892014000000003</v>
      </c>
      <c r="L110" s="90">
        <v>-72.625930999999994</v>
      </c>
      <c r="N110" s="6">
        <f t="shared" si="17"/>
        <v>1.1777777777778</v>
      </c>
      <c r="O110" s="6">
        <f t="shared" si="15"/>
        <v>-78.993262999999999</v>
      </c>
    </row>
    <row r="111" spans="2:16" x14ac:dyDescent="0.25">
      <c r="B111" s="90">
        <v>1333333333.3333001</v>
      </c>
      <c r="C111" s="90">
        <v>-81.785324000000003</v>
      </c>
      <c r="D111" s="90">
        <v>-73.322417999999999</v>
      </c>
      <c r="F111" s="6">
        <f t="shared" si="16"/>
        <v>1.2888888888889001</v>
      </c>
      <c r="G111" s="6">
        <f t="shared" si="14"/>
        <v>-89.584320000000005</v>
      </c>
      <c r="J111" s="90">
        <v>1333333333.3333001</v>
      </c>
      <c r="K111" s="90">
        <v>-79.790030999999999</v>
      </c>
      <c r="L111" s="90">
        <v>-69.483917000000005</v>
      </c>
      <c r="N111" s="6">
        <f t="shared" si="17"/>
        <v>1.2888888888889001</v>
      </c>
      <c r="O111" s="6">
        <f t="shared" si="15"/>
        <v>-78.250702000000004</v>
      </c>
    </row>
    <row r="112" spans="2:16" x14ac:dyDescent="0.25">
      <c r="B112" s="90">
        <v>1472222222.2221999</v>
      </c>
      <c r="C112" s="90">
        <v>-82.957190999999995</v>
      </c>
      <c r="D112" s="90">
        <v>-74.321404000000001</v>
      </c>
      <c r="F112" s="6">
        <f t="shared" si="16"/>
        <v>1.4</v>
      </c>
      <c r="G112" s="6">
        <f t="shared" si="14"/>
        <v>-86.233993999999996</v>
      </c>
      <c r="J112" s="90">
        <v>1472222222.2221999</v>
      </c>
      <c r="K112" s="90">
        <v>-81.837829999999997</v>
      </c>
      <c r="L112" s="90">
        <v>-71.361801</v>
      </c>
      <c r="N112" s="6">
        <f t="shared" si="17"/>
        <v>1.4</v>
      </c>
      <c r="O112" s="6">
        <f t="shared" si="15"/>
        <v>-77.773375999999999</v>
      </c>
    </row>
    <row r="113" spans="2:15" x14ac:dyDescent="0.25">
      <c r="B113" s="90">
        <v>1611111111.1111</v>
      </c>
      <c r="C113" s="90">
        <v>-81.525581000000003</v>
      </c>
      <c r="D113" s="90">
        <v>-72.755050999999995</v>
      </c>
      <c r="F113" s="6">
        <f t="shared" si="16"/>
        <v>1.5111111111111</v>
      </c>
      <c r="G113" s="6">
        <f t="shared" si="14"/>
        <v>-82.493354999999994</v>
      </c>
      <c r="J113" s="90">
        <v>1611111111.1111</v>
      </c>
      <c r="K113" s="90">
        <v>-82.502257999999998</v>
      </c>
      <c r="L113" s="90">
        <v>-71.896407999999994</v>
      </c>
      <c r="N113" s="6">
        <f t="shared" si="17"/>
        <v>1.5111111111111</v>
      </c>
      <c r="O113" s="6">
        <f t="shared" si="15"/>
        <v>-82.903351000000001</v>
      </c>
    </row>
    <row r="114" spans="2:15" x14ac:dyDescent="0.25">
      <c r="B114" s="90">
        <v>1750000000</v>
      </c>
      <c r="C114" s="90">
        <v>-85.814116999999996</v>
      </c>
      <c r="D114" s="90">
        <v>-76.928451999999993</v>
      </c>
      <c r="F114" s="6">
        <f t="shared" si="16"/>
        <v>1.6222222222222</v>
      </c>
      <c r="G114" s="6">
        <f t="shared" si="14"/>
        <v>-81.224800000000002</v>
      </c>
      <c r="J114" s="90">
        <v>1750000000</v>
      </c>
      <c r="K114" s="90">
        <v>-86.765311999999994</v>
      </c>
      <c r="L114" s="90">
        <v>-76.161002999999994</v>
      </c>
      <c r="N114" s="6">
        <f t="shared" si="17"/>
        <v>1.6222222222222</v>
      </c>
      <c r="O114" s="6">
        <f t="shared" si="15"/>
        <v>-82.922684000000004</v>
      </c>
    </row>
    <row r="115" spans="2:15" x14ac:dyDescent="0.25">
      <c r="B115" s="90">
        <v>1888888888.8889</v>
      </c>
      <c r="C115" s="90">
        <v>-77.614372000000003</v>
      </c>
      <c r="D115" s="90">
        <v>-68.662422000000007</v>
      </c>
      <c r="F115" s="6">
        <f t="shared" si="16"/>
        <v>1.7333333333333001</v>
      </c>
      <c r="G115" s="6">
        <f t="shared" si="14"/>
        <v>-83.594345000000004</v>
      </c>
      <c r="J115" s="90">
        <v>1888888888.8889</v>
      </c>
      <c r="K115" s="90">
        <v>-86.198822000000007</v>
      </c>
      <c r="L115" s="90">
        <v>-75.586639000000005</v>
      </c>
      <c r="N115" s="6">
        <f t="shared" si="17"/>
        <v>1.7333333333333001</v>
      </c>
      <c r="O115" s="6">
        <f t="shared" si="15"/>
        <v>-80.328216999999995</v>
      </c>
    </row>
    <row r="116" spans="2:15" x14ac:dyDescent="0.25">
      <c r="B116" s="90">
        <v>2027777777.7778001</v>
      </c>
      <c r="C116" s="90">
        <v>-76.282066</v>
      </c>
      <c r="D116" s="90">
        <v>-67.281891000000002</v>
      </c>
      <c r="F116" s="6">
        <f t="shared" si="16"/>
        <v>1.8444444444444001</v>
      </c>
      <c r="G116" s="6">
        <f t="shared" si="14"/>
        <v>-83.921249000000003</v>
      </c>
      <c r="J116" s="90">
        <v>2027777777.7778001</v>
      </c>
      <c r="K116" s="90">
        <v>-84.067573999999993</v>
      </c>
      <c r="L116" s="90">
        <v>-73.331421000000006</v>
      </c>
      <c r="N116" s="6">
        <f t="shared" si="17"/>
        <v>1.8444444444444001</v>
      </c>
      <c r="O116" s="6">
        <f t="shared" si="15"/>
        <v>-79.196929999999995</v>
      </c>
    </row>
    <row r="117" spans="2:15" x14ac:dyDescent="0.25">
      <c r="B117" s="90">
        <v>2166666666.6666999</v>
      </c>
      <c r="C117" s="90">
        <v>-80.183228</v>
      </c>
      <c r="D117" s="90">
        <v>-71.056404000000001</v>
      </c>
      <c r="F117" s="6">
        <f t="shared" si="16"/>
        <v>1.9555555555555999</v>
      </c>
      <c r="G117" s="6">
        <f t="shared" si="14"/>
        <v>-83.739684999999994</v>
      </c>
      <c r="J117" s="90">
        <v>2166666666.6666999</v>
      </c>
      <c r="K117" s="90">
        <v>-87.239731000000006</v>
      </c>
      <c r="L117" s="90">
        <v>-76.389792999999997</v>
      </c>
      <c r="N117" s="6">
        <f t="shared" si="17"/>
        <v>1.9555555555555999</v>
      </c>
      <c r="O117" s="6">
        <f t="shared" si="15"/>
        <v>-79.158775000000006</v>
      </c>
    </row>
    <row r="118" spans="2:15" x14ac:dyDescent="0.25">
      <c r="B118" s="90">
        <v>2305555555.5556002</v>
      </c>
      <c r="C118" s="90">
        <v>-84.613738999999995</v>
      </c>
      <c r="D118" s="90">
        <v>-75.170081999999994</v>
      </c>
      <c r="F118" s="6">
        <f t="shared" si="16"/>
        <v>2.0666666666666997</v>
      </c>
      <c r="G118" s="6">
        <f t="shared" si="14"/>
        <v>-80.629142999999999</v>
      </c>
      <c r="J118" s="90">
        <v>2305555555.5556002</v>
      </c>
      <c r="K118" s="90">
        <v>-94.309593000000007</v>
      </c>
      <c r="L118" s="90">
        <v>-83.481392</v>
      </c>
      <c r="N118" s="6">
        <f t="shared" si="17"/>
        <v>2.0666666666666997</v>
      </c>
      <c r="O118" s="6">
        <f t="shared" si="15"/>
        <v>-77.807175000000001</v>
      </c>
    </row>
    <row r="119" spans="2:15" x14ac:dyDescent="0.25">
      <c r="B119" s="90">
        <v>2444444444.4443998</v>
      </c>
      <c r="C119" s="90">
        <v>-83.480186000000003</v>
      </c>
      <c r="D119" s="90">
        <v>-73.786102</v>
      </c>
      <c r="F119" s="6">
        <f t="shared" si="16"/>
        <v>2.1777777777778002</v>
      </c>
      <c r="G119" s="6">
        <f t="shared" si="14"/>
        <v>-76.640822999999997</v>
      </c>
      <c r="J119" s="90">
        <v>2444444444.4443998</v>
      </c>
      <c r="K119" s="90">
        <v>-103.04575</v>
      </c>
      <c r="L119" s="90">
        <v>-91.842026000000004</v>
      </c>
      <c r="N119" s="6">
        <f t="shared" si="17"/>
        <v>2.1777777777778002</v>
      </c>
      <c r="O119" s="6">
        <f t="shared" si="15"/>
        <v>-72.017311000000007</v>
      </c>
    </row>
    <row r="120" spans="2:15" x14ac:dyDescent="0.25">
      <c r="B120" s="90">
        <v>2583333333.3333001</v>
      </c>
      <c r="C120" s="90">
        <v>-85.215118000000004</v>
      </c>
      <c r="D120" s="90">
        <v>-75.449691999999999</v>
      </c>
      <c r="F120" s="6">
        <f t="shared" si="16"/>
        <v>2.2888888888888999</v>
      </c>
      <c r="G120" s="6">
        <f t="shared" si="14"/>
        <v>-75.605637000000002</v>
      </c>
      <c r="J120" s="90">
        <v>2583333333.3333001</v>
      </c>
      <c r="K120" s="90">
        <v>-94.910338999999993</v>
      </c>
      <c r="L120" s="90">
        <v>-83.389183000000003</v>
      </c>
      <c r="N120" s="6">
        <f t="shared" si="17"/>
        <v>2.2888888888888999</v>
      </c>
      <c r="O120" s="6">
        <f t="shared" si="15"/>
        <v>-69.709190000000007</v>
      </c>
    </row>
    <row r="121" spans="2:15" x14ac:dyDescent="0.25">
      <c r="B121" s="90">
        <v>2722222222.2221999</v>
      </c>
      <c r="C121" s="90">
        <v>-87.549355000000006</v>
      </c>
      <c r="D121" s="90">
        <v>-77.435417000000001</v>
      </c>
      <c r="F121" s="6">
        <f t="shared" si="16"/>
        <v>2.4</v>
      </c>
      <c r="G121" s="6">
        <f t="shared" si="14"/>
        <v>-77.009079</v>
      </c>
      <c r="J121" s="90">
        <v>2722222222.2221999</v>
      </c>
      <c r="K121" s="90">
        <v>-88.469550999999996</v>
      </c>
      <c r="L121" s="90">
        <v>-76.503021000000004</v>
      </c>
      <c r="N121" s="6">
        <f t="shared" si="17"/>
        <v>2.4</v>
      </c>
      <c r="O121" s="6">
        <f t="shared" si="15"/>
        <v>-71.292000000000002</v>
      </c>
    </row>
    <row r="122" spans="2:15" x14ac:dyDescent="0.25">
      <c r="B122" s="90">
        <v>2861111111.1111002</v>
      </c>
      <c r="C122" s="90">
        <v>-93.355018999999999</v>
      </c>
      <c r="D122" s="90">
        <v>-82.794937000000004</v>
      </c>
      <c r="F122" s="6" t="s">
        <v>21</v>
      </c>
      <c r="J122" s="90">
        <v>2861111111.1111002</v>
      </c>
      <c r="K122" s="90">
        <v>-85.076408000000001</v>
      </c>
      <c r="L122" s="90">
        <v>-72.616187999999994</v>
      </c>
      <c r="N122" s="6" t="s">
        <v>21</v>
      </c>
    </row>
    <row r="123" spans="2:15" x14ac:dyDescent="0.25">
      <c r="B123" s="90">
        <v>3000000000</v>
      </c>
      <c r="C123" s="90">
        <v>-87.642746000000002</v>
      </c>
      <c r="D123" s="90">
        <v>-76.436522999999994</v>
      </c>
      <c r="J123" s="90">
        <v>3000000000</v>
      </c>
      <c r="K123" s="90">
        <v>-84.503540000000001</v>
      </c>
      <c r="L123" s="90">
        <v>-71.495773</v>
      </c>
    </row>
    <row r="124" spans="2:15" x14ac:dyDescent="0.25">
      <c r="B124" s="90" t="s">
        <v>21</v>
      </c>
      <c r="C124" s="90"/>
      <c r="D124" s="90"/>
      <c r="J124" s="90" t="s">
        <v>21</v>
      </c>
      <c r="K124" s="90"/>
      <c r="L124" s="90"/>
    </row>
    <row r="125" spans="2:15" x14ac:dyDescent="0.25">
      <c r="B125" s="90"/>
      <c r="C125" s="90"/>
      <c r="D125" s="90"/>
      <c r="J125" s="90"/>
      <c r="K125" s="90"/>
      <c r="L125" s="90"/>
    </row>
    <row r="126" spans="2:15" x14ac:dyDescent="0.25">
      <c r="B126" s="90"/>
      <c r="C126" s="90"/>
      <c r="D126" s="90"/>
      <c r="J126" s="90"/>
      <c r="K126" s="90"/>
      <c r="L126" s="90"/>
    </row>
    <row r="127" spans="2:15" x14ac:dyDescent="0.25">
      <c r="B127" s="90" t="s">
        <v>25</v>
      </c>
      <c r="C127" s="90"/>
      <c r="D127" s="90"/>
      <c r="J127" s="90" t="s">
        <v>25</v>
      </c>
      <c r="K127" s="90"/>
      <c r="L127" s="90"/>
    </row>
    <row r="128" spans="2:15" x14ac:dyDescent="0.25">
      <c r="B128" s="90" t="s">
        <v>19</v>
      </c>
      <c r="C128" s="90" t="s">
        <v>122</v>
      </c>
      <c r="D128" s="90" t="s">
        <v>30</v>
      </c>
      <c r="J128" s="90" t="s">
        <v>19</v>
      </c>
      <c r="K128" s="90" t="s">
        <v>122</v>
      </c>
      <c r="L128" s="90" t="s">
        <v>30</v>
      </c>
    </row>
    <row r="129" spans="2:12" x14ac:dyDescent="0.25">
      <c r="B129" s="90">
        <v>400000000</v>
      </c>
      <c r="C129" s="90">
        <v>-91.719527999999997</v>
      </c>
      <c r="D129" s="90">
        <v>-83.673500000000004</v>
      </c>
      <c r="J129" s="90">
        <v>400000000</v>
      </c>
      <c r="K129" s="90">
        <v>-89.900620000000004</v>
      </c>
      <c r="L129" s="90">
        <v>-79.904731999999996</v>
      </c>
    </row>
    <row r="130" spans="2:12" x14ac:dyDescent="0.25">
      <c r="B130" s="90">
        <v>511111111.11110997</v>
      </c>
      <c r="C130" s="90">
        <v>-103.37842999999999</v>
      </c>
      <c r="D130" s="90">
        <v>-95.216224999999994</v>
      </c>
      <c r="J130" s="90">
        <v>511111111.11110997</v>
      </c>
      <c r="K130" s="90">
        <v>-92.743126000000004</v>
      </c>
      <c r="L130" s="90">
        <v>-82.668861000000007</v>
      </c>
    </row>
    <row r="131" spans="2:12" x14ac:dyDescent="0.25">
      <c r="B131" s="90">
        <v>622222222.22221994</v>
      </c>
      <c r="C131" s="90">
        <v>-89.403335999999996</v>
      </c>
      <c r="D131" s="90">
        <v>-81.408607000000003</v>
      </c>
      <c r="J131" s="90">
        <v>622222222.22221994</v>
      </c>
      <c r="K131" s="90">
        <v>-87.74897</v>
      </c>
      <c r="L131" s="90">
        <v>-77.859763999999998</v>
      </c>
    </row>
    <row r="132" spans="2:12" x14ac:dyDescent="0.25">
      <c r="B132" s="90">
        <v>733333333.33333004</v>
      </c>
      <c r="C132" s="90">
        <v>-89.220032000000003</v>
      </c>
      <c r="D132" s="90">
        <v>-80.962684999999993</v>
      </c>
      <c r="J132" s="90">
        <v>733333333.33333004</v>
      </c>
      <c r="K132" s="90">
        <v>-89.905296000000007</v>
      </c>
      <c r="L132" s="90">
        <v>-79.808448999999996</v>
      </c>
    </row>
    <row r="133" spans="2:12" x14ac:dyDescent="0.25">
      <c r="B133" s="90">
        <v>844444444.44444001</v>
      </c>
      <c r="C133" s="90">
        <v>-94.621971000000002</v>
      </c>
      <c r="D133" s="90">
        <v>-86.347335999999999</v>
      </c>
      <c r="J133" s="90">
        <v>844444444.44444001</v>
      </c>
      <c r="K133" s="90">
        <v>-88.573143000000002</v>
      </c>
      <c r="L133" s="90">
        <v>-78.499129999999994</v>
      </c>
    </row>
    <row r="134" spans="2:12" x14ac:dyDescent="0.25">
      <c r="B134" s="90">
        <v>955555555.55555999</v>
      </c>
      <c r="C134" s="90">
        <v>-89.602585000000005</v>
      </c>
      <c r="D134" s="90">
        <v>-81.241714000000002</v>
      </c>
      <c r="J134" s="90">
        <v>955555555.55555999</v>
      </c>
      <c r="K134" s="90">
        <v>-89.524567000000005</v>
      </c>
      <c r="L134" s="90">
        <v>-79.258476000000002</v>
      </c>
    </row>
    <row r="135" spans="2:12" x14ac:dyDescent="0.25">
      <c r="B135" s="90">
        <v>1066666666.6667</v>
      </c>
      <c r="C135" s="90">
        <v>-90.422027999999997</v>
      </c>
      <c r="D135" s="90">
        <v>-81.959121999999994</v>
      </c>
      <c r="J135" s="90">
        <v>1066666666.6667</v>
      </c>
      <c r="K135" s="90">
        <v>-86.031227000000001</v>
      </c>
      <c r="L135" s="90">
        <v>-75.725112999999993</v>
      </c>
    </row>
    <row r="136" spans="2:12" x14ac:dyDescent="0.25">
      <c r="B136" s="90">
        <v>1177777777.7778001</v>
      </c>
      <c r="C136" s="90">
        <v>-95.724045000000004</v>
      </c>
      <c r="D136" s="90">
        <v>-87.088256999999999</v>
      </c>
      <c r="J136" s="90">
        <v>1177777777.7778001</v>
      </c>
      <c r="K136" s="90">
        <v>-89.469291999999996</v>
      </c>
      <c r="L136" s="90">
        <v>-78.993262999999999</v>
      </c>
    </row>
    <row r="137" spans="2:12" x14ac:dyDescent="0.25">
      <c r="B137" s="90">
        <v>1288888888.8889</v>
      </c>
      <c r="C137" s="90">
        <v>-98.354850999999996</v>
      </c>
      <c r="D137" s="90">
        <v>-89.584320000000005</v>
      </c>
      <c r="J137" s="90">
        <v>1288888888.8889</v>
      </c>
      <c r="K137" s="90">
        <v>-88.856551999999994</v>
      </c>
      <c r="L137" s="90">
        <v>-78.250702000000004</v>
      </c>
    </row>
    <row r="138" spans="2:12" x14ac:dyDescent="0.25">
      <c r="B138" s="90">
        <v>1400000000</v>
      </c>
      <c r="C138" s="90">
        <v>-95.119658999999999</v>
      </c>
      <c r="D138" s="90">
        <v>-86.233993999999996</v>
      </c>
      <c r="J138" s="90">
        <v>1400000000</v>
      </c>
      <c r="K138" s="90">
        <v>-88.377678000000003</v>
      </c>
      <c r="L138" s="90">
        <v>-77.773375999999999</v>
      </c>
    </row>
    <row r="139" spans="2:12" x14ac:dyDescent="0.25">
      <c r="B139" s="90">
        <v>1511111111.1111</v>
      </c>
      <c r="C139" s="90">
        <v>-91.445305000000005</v>
      </c>
      <c r="D139" s="90">
        <v>-82.493354999999994</v>
      </c>
      <c r="J139" s="90">
        <v>1511111111.1111</v>
      </c>
      <c r="K139" s="90">
        <v>-93.515533000000005</v>
      </c>
      <c r="L139" s="90">
        <v>-82.903351000000001</v>
      </c>
    </row>
    <row r="140" spans="2:12" x14ac:dyDescent="0.25">
      <c r="B140" s="90">
        <v>1622222222.2221999</v>
      </c>
      <c r="C140" s="90">
        <v>-90.224975999999998</v>
      </c>
      <c r="D140" s="90">
        <v>-81.224800000000002</v>
      </c>
      <c r="J140" s="90">
        <v>1622222222.2221999</v>
      </c>
      <c r="K140" s="90">
        <v>-93.658835999999994</v>
      </c>
      <c r="L140" s="90">
        <v>-82.922684000000004</v>
      </c>
    </row>
    <row r="141" spans="2:12" x14ac:dyDescent="0.25">
      <c r="B141" s="90">
        <v>1733333333.3333001</v>
      </c>
      <c r="C141" s="90">
        <v>-92.721176</v>
      </c>
      <c r="D141" s="90">
        <v>-83.594345000000004</v>
      </c>
      <c r="J141" s="90">
        <v>1733333333.3333001</v>
      </c>
      <c r="K141" s="90">
        <v>-91.178154000000006</v>
      </c>
      <c r="L141" s="90">
        <v>-80.328216999999995</v>
      </c>
    </row>
    <row r="142" spans="2:12" x14ac:dyDescent="0.25">
      <c r="B142" s="90">
        <v>1844444444.4444001</v>
      </c>
      <c r="C142" s="90">
        <v>-93.364906000000005</v>
      </c>
      <c r="D142" s="90">
        <v>-83.921249000000003</v>
      </c>
      <c r="J142" s="90">
        <v>1844444444.4444001</v>
      </c>
      <c r="K142" s="90">
        <v>-90.025138999999996</v>
      </c>
      <c r="L142" s="90">
        <v>-79.196929999999995</v>
      </c>
    </row>
    <row r="143" spans="2:12" x14ac:dyDescent="0.25">
      <c r="B143" s="90">
        <v>1955555555.5555999</v>
      </c>
      <c r="C143" s="90">
        <v>-93.433768999999998</v>
      </c>
      <c r="D143" s="90">
        <v>-83.739684999999994</v>
      </c>
      <c r="J143" s="90">
        <v>1955555555.5555999</v>
      </c>
      <c r="K143" s="90">
        <v>-90.362510999999998</v>
      </c>
      <c r="L143" s="90">
        <v>-79.158775000000006</v>
      </c>
    </row>
    <row r="144" spans="2:12" x14ac:dyDescent="0.25">
      <c r="B144" s="90">
        <v>2066666666.6666999</v>
      </c>
      <c r="C144" s="90">
        <v>-90.394561999999993</v>
      </c>
      <c r="D144" s="90">
        <v>-80.629142999999999</v>
      </c>
      <c r="J144" s="90">
        <v>2066666666.6666999</v>
      </c>
      <c r="K144" s="90">
        <v>-89.328322999999997</v>
      </c>
      <c r="L144" s="90">
        <v>-77.807175000000001</v>
      </c>
    </row>
    <row r="145" spans="2:12" x14ac:dyDescent="0.25">
      <c r="B145" s="90">
        <v>2177777777.7778001</v>
      </c>
      <c r="C145" s="90">
        <v>-86.754761000000002</v>
      </c>
      <c r="D145" s="90">
        <v>-76.640822999999997</v>
      </c>
      <c r="J145" s="90">
        <v>2177777777.7778001</v>
      </c>
      <c r="K145" s="90">
        <v>-83.983833000000004</v>
      </c>
      <c r="L145" s="90">
        <v>-72.017311000000007</v>
      </c>
    </row>
    <row r="146" spans="2:12" x14ac:dyDescent="0.25">
      <c r="B146" s="90">
        <v>2288888888.8888998</v>
      </c>
      <c r="C146" s="90">
        <v>-86.165717999999998</v>
      </c>
      <c r="D146" s="90">
        <v>-75.605637000000002</v>
      </c>
      <c r="J146" s="90">
        <v>2288888888.8888998</v>
      </c>
      <c r="K146" s="90">
        <v>-82.169410999999997</v>
      </c>
      <c r="L146" s="90">
        <v>-69.709190000000007</v>
      </c>
    </row>
    <row r="147" spans="2:12" x14ac:dyDescent="0.25">
      <c r="B147" s="90">
        <v>2400000000</v>
      </c>
      <c r="C147" s="90">
        <v>-88.215294</v>
      </c>
      <c r="D147" s="90">
        <v>-77.009079</v>
      </c>
      <c r="J147" s="90">
        <v>2400000000</v>
      </c>
      <c r="K147" s="90">
        <v>-84.299767000000003</v>
      </c>
      <c r="L147" s="90">
        <v>-71.292000000000002</v>
      </c>
    </row>
    <row r="148" spans="2:12" x14ac:dyDescent="0.25">
      <c r="B148" s="90" t="s">
        <v>21</v>
      </c>
      <c r="C148" s="90"/>
      <c r="D148" s="90"/>
      <c r="J148" s="90" t="s">
        <v>21</v>
      </c>
      <c r="K148" s="90"/>
      <c r="L148" s="9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604"/>
  <sheetViews>
    <sheetView workbookViewId="0">
      <selection activeCell="J1" sqref="J1:L604"/>
    </sheetView>
  </sheetViews>
  <sheetFormatPr defaultRowHeight="15" x14ac:dyDescent="0.25"/>
  <cols>
    <col min="1" max="1" width="13.7109375" style="40" customWidth="1"/>
    <col min="2" max="4" width="9.140625" style="87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88" bestFit="1" customWidth="1"/>
    <col min="9" max="9" width="13.7109375" style="40" customWidth="1"/>
    <col min="10" max="12" width="9.140625" style="87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8" bestFit="1" customWidth="1"/>
    <col min="17" max="17" width="2" style="7" customWidth="1"/>
  </cols>
  <sheetData>
    <row r="1" spans="1:17" x14ac:dyDescent="0.25">
      <c r="B1" s="90" t="s">
        <v>95</v>
      </c>
      <c r="C1" s="90"/>
      <c r="D1" s="90"/>
      <c r="E1" s="10"/>
      <c r="G1" s="6" t="s">
        <v>16</v>
      </c>
      <c r="J1" s="90" t="s">
        <v>95</v>
      </c>
      <c r="K1" s="90"/>
      <c r="L1" s="90"/>
      <c r="M1" s="10"/>
      <c r="O1" s="6" t="s">
        <v>17</v>
      </c>
      <c r="Q1" s="10"/>
    </row>
    <row r="2" spans="1:17" x14ac:dyDescent="0.25">
      <c r="A2" s="50" t="s">
        <v>111</v>
      </c>
      <c r="B2" s="90" t="s">
        <v>257</v>
      </c>
      <c r="C2" s="90" t="s">
        <v>275</v>
      </c>
      <c r="D2" s="90" t="s">
        <v>276</v>
      </c>
      <c r="E2" s="10"/>
      <c r="F2" s="15"/>
      <c r="G2" s="82" t="s">
        <v>293</v>
      </c>
      <c r="I2" s="50" t="s">
        <v>108</v>
      </c>
      <c r="J2" s="90" t="s">
        <v>257</v>
      </c>
      <c r="K2" s="90" t="s">
        <v>275</v>
      </c>
      <c r="L2" s="90" t="s">
        <v>276</v>
      </c>
      <c r="M2" s="10"/>
      <c r="N2" s="15"/>
      <c r="O2" s="82" t="s">
        <v>293</v>
      </c>
      <c r="Q2" s="10"/>
    </row>
    <row r="3" spans="1:17" x14ac:dyDescent="0.25">
      <c r="B3" s="90" t="s">
        <v>283</v>
      </c>
      <c r="C3" s="90" t="s">
        <v>297</v>
      </c>
      <c r="D3" s="90" t="s">
        <v>310</v>
      </c>
      <c r="E3" s="10"/>
      <c r="F3" s="15"/>
      <c r="G3" s="13"/>
      <c r="J3" s="90" t="s">
        <v>283</v>
      </c>
      <c r="K3" s="90" t="s">
        <v>297</v>
      </c>
      <c r="L3" s="90" t="s">
        <v>311</v>
      </c>
      <c r="M3" s="10"/>
      <c r="N3" s="15"/>
      <c r="O3" s="13"/>
      <c r="Q3" s="10"/>
    </row>
    <row r="4" spans="1:17" x14ac:dyDescent="0.25">
      <c r="B4" s="90" t="s">
        <v>98</v>
      </c>
      <c r="C4" s="90"/>
      <c r="D4" s="90"/>
      <c r="E4" s="10"/>
      <c r="G4" s="41" t="s">
        <v>20</v>
      </c>
      <c r="J4" s="90" t="s">
        <v>98</v>
      </c>
      <c r="K4" s="90"/>
      <c r="L4" s="90"/>
      <c r="M4" s="10"/>
      <c r="O4" s="41" t="s">
        <v>20</v>
      </c>
      <c r="Q4" s="10"/>
    </row>
    <row r="5" spans="1:17" x14ac:dyDescent="0.25">
      <c r="B5" s="90"/>
      <c r="C5" s="90"/>
      <c r="D5" s="90"/>
      <c r="E5" s="10"/>
      <c r="F5" s="6" t="s">
        <v>18</v>
      </c>
      <c r="J5" s="90"/>
      <c r="K5" s="90"/>
      <c r="L5" s="90"/>
      <c r="M5" s="10"/>
      <c r="N5" s="6" t="s">
        <v>18</v>
      </c>
      <c r="Q5" s="10"/>
    </row>
    <row r="6" spans="1:17" ht="15.75" x14ac:dyDescent="0.25">
      <c r="B6" s="90"/>
      <c r="C6" s="90"/>
      <c r="D6" s="90"/>
      <c r="E6" s="10"/>
      <c r="F6" s="6" t="s">
        <v>19</v>
      </c>
      <c r="G6" s="6" t="str">
        <f t="shared" ref="G6:G25" si="0">D32</f>
        <v>1Ix2L dBc Log Mag(dB)</v>
      </c>
      <c r="H6" s="35">
        <v>1</v>
      </c>
      <c r="J6" s="90"/>
      <c r="K6" s="90"/>
      <c r="L6" s="90"/>
      <c r="M6" s="10"/>
      <c r="N6" s="6" t="s">
        <v>19</v>
      </c>
      <c r="O6" s="6" t="str">
        <f t="shared" ref="O6:O25" si="1">L32</f>
        <v>1Ix2L dBc Log Mag(dB)</v>
      </c>
      <c r="P6" s="35">
        <v>1</v>
      </c>
      <c r="Q6" s="10"/>
    </row>
    <row r="7" spans="1:17" ht="15.75" x14ac:dyDescent="0.25">
      <c r="B7" s="90" t="s">
        <v>99</v>
      </c>
      <c r="C7" s="90"/>
      <c r="D7" s="90"/>
      <c r="E7" s="10"/>
      <c r="F7" s="6">
        <f t="shared" ref="F7:F25" si="2">B33/1000000000</f>
        <v>3.9089999999999998</v>
      </c>
      <c r="G7" s="6">
        <f t="shared" si="0"/>
        <v>-34.158169000000001</v>
      </c>
      <c r="H7" s="36">
        <f>ABS(AVERAGE(G7:G25)-(H6-1)*5)</f>
        <v>34.962407789473687</v>
      </c>
      <c r="J7" s="90" t="s">
        <v>99</v>
      </c>
      <c r="K7" s="90"/>
      <c r="L7" s="90"/>
      <c r="M7" s="10"/>
      <c r="N7" s="6">
        <f t="shared" ref="N7:N25" si="3">J33/1000000000</f>
        <v>3.9089999999999998</v>
      </c>
      <c r="O7" s="6">
        <f t="shared" si="1"/>
        <v>-29.371807</v>
      </c>
      <c r="P7" s="36">
        <f>ABS(AVERAGE(O7:O25)-(P6-1)*5)</f>
        <v>33.903163000000006</v>
      </c>
      <c r="Q7" s="10"/>
    </row>
    <row r="8" spans="1:17" x14ac:dyDescent="0.25">
      <c r="B8" s="90" t="s">
        <v>19</v>
      </c>
      <c r="C8" s="90" t="s">
        <v>116</v>
      </c>
      <c r="D8" s="90"/>
      <c r="E8" s="10"/>
      <c r="F8" s="6">
        <f t="shared" si="2"/>
        <v>4.3585000000000003</v>
      </c>
      <c r="G8" s="6">
        <f t="shared" si="0"/>
        <v>-46.529483999999997</v>
      </c>
      <c r="J8" s="90" t="s">
        <v>19</v>
      </c>
      <c r="K8" s="90" t="s">
        <v>116</v>
      </c>
      <c r="L8" s="90"/>
      <c r="M8" s="10"/>
      <c r="N8" s="6">
        <f t="shared" si="3"/>
        <v>4.3585000000000003</v>
      </c>
      <c r="O8" s="6">
        <f t="shared" si="1"/>
        <v>-31.406279000000001</v>
      </c>
      <c r="Q8" s="10"/>
    </row>
    <row r="9" spans="1:17" x14ac:dyDescent="0.25">
      <c r="B9" s="90">
        <v>2000000000</v>
      </c>
      <c r="C9" s="90">
        <v>-5.9525613999999996</v>
      </c>
      <c r="D9" s="90"/>
      <c r="E9" s="10"/>
      <c r="F9" s="6">
        <f t="shared" si="2"/>
        <v>4.8079999999999998</v>
      </c>
      <c r="G9" s="6">
        <f t="shared" si="0"/>
        <v>-41.422061999999997</v>
      </c>
      <c r="J9" s="90">
        <v>2000000000</v>
      </c>
      <c r="K9" s="90">
        <v>-9.8776797999999992</v>
      </c>
      <c r="L9" s="90"/>
      <c r="M9" s="10"/>
      <c r="N9" s="6">
        <f t="shared" si="3"/>
        <v>4.8079999999999998</v>
      </c>
      <c r="O9" s="6">
        <f t="shared" si="1"/>
        <v>-31.693045000000001</v>
      </c>
      <c r="Q9" s="10"/>
    </row>
    <row r="10" spans="1:17" x14ac:dyDescent="0.25">
      <c r="B10" s="90">
        <v>2555555555.5556002</v>
      </c>
      <c r="C10" s="90">
        <v>-6.9835929999999999</v>
      </c>
      <c r="D10" s="90"/>
      <c r="E10" s="10"/>
      <c r="F10" s="6">
        <f t="shared" si="2"/>
        <v>5.2575000000000003</v>
      </c>
      <c r="G10" s="6">
        <f t="shared" si="0"/>
        <v>-38.947932999999999</v>
      </c>
      <c r="J10" s="90">
        <v>2555555555.5556002</v>
      </c>
      <c r="K10" s="90">
        <v>-6.5993966999999998</v>
      </c>
      <c r="L10" s="90"/>
      <c r="M10" s="10"/>
      <c r="N10" s="6">
        <f t="shared" si="3"/>
        <v>5.2575000000000003</v>
      </c>
      <c r="O10" s="6">
        <f t="shared" si="1"/>
        <v>-29.846662999999999</v>
      </c>
      <c r="Q10" s="10"/>
    </row>
    <row r="11" spans="1:17" x14ac:dyDescent="0.25">
      <c r="B11" s="90">
        <v>3111111111.1111002</v>
      </c>
      <c r="C11" s="90">
        <v>-7.4513635999999996</v>
      </c>
      <c r="D11" s="90"/>
      <c r="E11" s="10"/>
      <c r="F11" s="6">
        <f t="shared" si="2"/>
        <v>5.7069999999999999</v>
      </c>
      <c r="G11" s="6">
        <f t="shared" si="0"/>
        <v>-37.510586000000004</v>
      </c>
      <c r="J11" s="90">
        <v>3111111111.1111002</v>
      </c>
      <c r="K11" s="90">
        <v>-6.8170080000000004</v>
      </c>
      <c r="L11" s="90"/>
      <c r="M11" s="10"/>
      <c r="N11" s="6">
        <f t="shared" si="3"/>
        <v>5.7069999999999999</v>
      </c>
      <c r="O11" s="6">
        <f t="shared" si="1"/>
        <v>-30.905868999999999</v>
      </c>
      <c r="Q11" s="10"/>
    </row>
    <row r="12" spans="1:17" x14ac:dyDescent="0.25">
      <c r="B12" s="90">
        <v>3666666666.6666999</v>
      </c>
      <c r="C12" s="90">
        <v>-7.3806167</v>
      </c>
      <c r="D12" s="90"/>
      <c r="E12" s="10"/>
      <c r="F12" s="6">
        <f t="shared" si="2"/>
        <v>6.1565000000000003</v>
      </c>
      <c r="G12" s="6">
        <f t="shared" si="0"/>
        <v>-33.205531999999998</v>
      </c>
      <c r="J12" s="90">
        <v>3666666666.6666999</v>
      </c>
      <c r="K12" s="90">
        <v>-7.4597726</v>
      </c>
      <c r="L12" s="90"/>
      <c r="M12" s="10"/>
      <c r="N12" s="6">
        <f t="shared" si="3"/>
        <v>6.1565000000000003</v>
      </c>
      <c r="O12" s="6">
        <f t="shared" si="1"/>
        <v>-35.502377000000003</v>
      </c>
      <c r="Q12" s="10"/>
    </row>
    <row r="13" spans="1:17" x14ac:dyDescent="0.25">
      <c r="B13" s="90">
        <v>4222222222.2221999</v>
      </c>
      <c r="C13" s="90">
        <v>-7.2849893999999997</v>
      </c>
      <c r="D13" s="90"/>
      <c r="E13" s="10"/>
      <c r="F13" s="6">
        <f t="shared" si="2"/>
        <v>6.6059999999999999</v>
      </c>
      <c r="G13" s="6">
        <f t="shared" si="0"/>
        <v>-32.844909999999999</v>
      </c>
      <c r="J13" s="90">
        <v>4222222222.2221999</v>
      </c>
      <c r="K13" s="90">
        <v>-7.9576425999999998</v>
      </c>
      <c r="L13" s="90"/>
      <c r="M13" s="10"/>
      <c r="N13" s="6">
        <f t="shared" si="3"/>
        <v>6.6059999999999999</v>
      </c>
      <c r="O13" s="6">
        <f t="shared" si="1"/>
        <v>-38.605961000000001</v>
      </c>
      <c r="Q13" s="10"/>
    </row>
    <row r="14" spans="1:17" x14ac:dyDescent="0.25">
      <c r="B14" s="90">
        <v>4777777777.7777996</v>
      </c>
      <c r="C14" s="90">
        <v>-7.3097795999999997</v>
      </c>
      <c r="D14" s="90"/>
      <c r="E14" s="10"/>
      <c r="F14" s="6">
        <f t="shared" si="2"/>
        <v>7.0555000000000003</v>
      </c>
      <c r="G14" s="6">
        <f t="shared" si="0"/>
        <v>-32.613574999999997</v>
      </c>
      <c r="J14" s="90">
        <v>4777777777.7777996</v>
      </c>
      <c r="K14" s="90">
        <v>-8.2121543999999993</v>
      </c>
      <c r="L14" s="90"/>
      <c r="M14" s="10"/>
      <c r="N14" s="6">
        <f t="shared" si="3"/>
        <v>7.0555000000000003</v>
      </c>
      <c r="O14" s="6">
        <f t="shared" si="1"/>
        <v>-34.138592000000003</v>
      </c>
      <c r="Q14" s="10"/>
    </row>
    <row r="15" spans="1:17" x14ac:dyDescent="0.25">
      <c r="B15" s="90">
        <v>5333333333.3332996</v>
      </c>
      <c r="C15" s="90">
        <v>-7.1205778000000004</v>
      </c>
      <c r="D15" s="90"/>
      <c r="E15" s="10"/>
      <c r="F15" s="6">
        <f t="shared" si="2"/>
        <v>7.5049999999999999</v>
      </c>
      <c r="G15" s="6">
        <f t="shared" si="0"/>
        <v>-31.771435</v>
      </c>
      <c r="J15" s="90">
        <v>5333333333.3332996</v>
      </c>
      <c r="K15" s="90">
        <v>-8.7551641</v>
      </c>
      <c r="L15" s="90"/>
      <c r="M15" s="10"/>
      <c r="N15" s="6">
        <f t="shared" si="3"/>
        <v>7.5049999999999999</v>
      </c>
      <c r="O15" s="6">
        <f t="shared" si="1"/>
        <v>-35.553260999999999</v>
      </c>
      <c r="Q15" s="10"/>
    </row>
    <row r="16" spans="1:17" x14ac:dyDescent="0.25">
      <c r="B16" s="90">
        <v>5888888888.8888998</v>
      </c>
      <c r="C16" s="90">
        <v>-7.5485534999999997</v>
      </c>
      <c r="D16" s="90"/>
      <c r="E16" s="10"/>
      <c r="F16" s="6">
        <f t="shared" si="2"/>
        <v>7.9545000000000003</v>
      </c>
      <c r="G16" s="6">
        <f t="shared" si="0"/>
        <v>-32.149590000000003</v>
      </c>
      <c r="J16" s="90">
        <v>5888888888.8888998</v>
      </c>
      <c r="K16" s="90">
        <v>-9.1079329999999992</v>
      </c>
      <c r="L16" s="90"/>
      <c r="M16" s="10"/>
      <c r="N16" s="6">
        <f t="shared" si="3"/>
        <v>7.9545000000000003</v>
      </c>
      <c r="O16" s="6">
        <f t="shared" si="1"/>
        <v>-37.080708000000001</v>
      </c>
      <c r="Q16" s="10"/>
    </row>
    <row r="17" spans="2:17" x14ac:dyDescent="0.25">
      <c r="B17" s="90">
        <v>6444444444.4443998</v>
      </c>
      <c r="C17" s="90">
        <v>-7.9701285000000004</v>
      </c>
      <c r="D17" s="90"/>
      <c r="E17" s="10"/>
      <c r="F17" s="6">
        <f t="shared" si="2"/>
        <v>8.4039999999999999</v>
      </c>
      <c r="G17" s="6">
        <f t="shared" si="0"/>
        <v>-32.970970000000001</v>
      </c>
      <c r="J17" s="90">
        <v>6444444444.4443998</v>
      </c>
      <c r="K17" s="90">
        <v>-9.1685304999999993</v>
      </c>
      <c r="L17" s="90"/>
      <c r="M17" s="10"/>
      <c r="N17" s="6">
        <f t="shared" si="3"/>
        <v>8.4039999999999999</v>
      </c>
      <c r="O17" s="6">
        <f t="shared" si="1"/>
        <v>-36.371699999999997</v>
      </c>
      <c r="Q17" s="10"/>
    </row>
    <row r="18" spans="2:17" x14ac:dyDescent="0.25">
      <c r="B18" s="90">
        <v>7000000000</v>
      </c>
      <c r="C18" s="90">
        <v>-8.0917300999999995</v>
      </c>
      <c r="D18" s="90"/>
      <c r="E18" s="10"/>
      <c r="F18" s="6">
        <f t="shared" si="2"/>
        <v>8.8535000000000004</v>
      </c>
      <c r="G18" s="6">
        <f t="shared" si="0"/>
        <v>-33.870677999999998</v>
      </c>
      <c r="J18" s="90">
        <v>7000000000</v>
      </c>
      <c r="K18" s="90">
        <v>-9.5062379999999997</v>
      </c>
      <c r="L18" s="90"/>
      <c r="M18" s="10"/>
      <c r="N18" s="6">
        <f t="shared" si="3"/>
        <v>8.8535000000000004</v>
      </c>
      <c r="O18" s="6">
        <f t="shared" si="1"/>
        <v>-37.786605999999999</v>
      </c>
      <c r="Q18" s="10"/>
    </row>
    <row r="19" spans="2:17" x14ac:dyDescent="0.25">
      <c r="B19" s="90">
        <v>7555555555.5556002</v>
      </c>
      <c r="C19" s="90">
        <v>-8.2524729000000008</v>
      </c>
      <c r="D19" s="90"/>
      <c r="E19" s="10"/>
      <c r="F19" s="6">
        <f t="shared" si="2"/>
        <v>9.3030000000000008</v>
      </c>
      <c r="G19" s="6">
        <f t="shared" si="0"/>
        <v>-34.212978</v>
      </c>
      <c r="J19" s="90">
        <v>7555555555.5556002</v>
      </c>
      <c r="K19" s="90">
        <v>-9.6206455000000002</v>
      </c>
      <c r="L19" s="90"/>
      <c r="M19" s="10"/>
      <c r="N19" s="6">
        <f t="shared" si="3"/>
        <v>9.3030000000000008</v>
      </c>
      <c r="O19" s="6">
        <f t="shared" si="1"/>
        <v>-35.876347000000003</v>
      </c>
      <c r="Q19" s="10"/>
    </row>
    <row r="20" spans="2:17" x14ac:dyDescent="0.25">
      <c r="B20" s="90">
        <v>8111111111.1111002</v>
      </c>
      <c r="C20" s="90">
        <v>-8.0993910000000007</v>
      </c>
      <c r="D20" s="90"/>
      <c r="E20" s="10"/>
      <c r="F20" s="6">
        <f t="shared" si="2"/>
        <v>9.7524999999999995</v>
      </c>
      <c r="G20" s="6">
        <f t="shared" si="0"/>
        <v>-35.072575000000001</v>
      </c>
      <c r="J20" s="90">
        <v>8111111111.1111002</v>
      </c>
      <c r="K20" s="90">
        <v>-9.8502492999999998</v>
      </c>
      <c r="L20" s="90"/>
      <c r="M20" s="10"/>
      <c r="N20" s="6">
        <f t="shared" si="3"/>
        <v>9.7524999999999995</v>
      </c>
      <c r="O20" s="6">
        <f t="shared" si="1"/>
        <v>-31.327915000000001</v>
      </c>
      <c r="Q20" s="10"/>
    </row>
    <row r="21" spans="2:17" x14ac:dyDescent="0.25">
      <c r="B21" s="90">
        <v>8666666666.6667004</v>
      </c>
      <c r="C21" s="90">
        <v>-8.4360476000000002</v>
      </c>
      <c r="D21" s="90"/>
      <c r="E21" s="10"/>
      <c r="F21" s="6">
        <f t="shared" si="2"/>
        <v>10.202</v>
      </c>
      <c r="G21" s="6">
        <f t="shared" si="0"/>
        <v>-36.580196000000001</v>
      </c>
      <c r="J21" s="90">
        <v>8666666666.6667004</v>
      </c>
      <c r="K21" s="90">
        <v>-10.301766000000001</v>
      </c>
      <c r="L21" s="90"/>
      <c r="M21" s="10"/>
      <c r="N21" s="6">
        <f t="shared" si="3"/>
        <v>10.202</v>
      </c>
      <c r="O21" s="6">
        <f t="shared" si="1"/>
        <v>-32.043190000000003</v>
      </c>
      <c r="Q21" s="10"/>
    </row>
    <row r="22" spans="2:17" x14ac:dyDescent="0.25">
      <c r="B22" s="90">
        <v>9222222222.2222004</v>
      </c>
      <c r="C22" s="90">
        <v>-8.2289466999999998</v>
      </c>
      <c r="D22" s="90"/>
      <c r="E22" s="10"/>
      <c r="F22" s="6">
        <f t="shared" si="2"/>
        <v>10.6515</v>
      </c>
      <c r="G22" s="6">
        <f t="shared" si="0"/>
        <v>-33.164932</v>
      </c>
      <c r="J22" s="90">
        <v>9222222222.2222004</v>
      </c>
      <c r="K22" s="90">
        <v>-10.234534999999999</v>
      </c>
      <c r="L22" s="90"/>
      <c r="M22" s="10"/>
      <c r="N22" s="6">
        <f t="shared" si="3"/>
        <v>10.6515</v>
      </c>
      <c r="O22" s="6">
        <f t="shared" si="1"/>
        <v>-32.580489999999998</v>
      </c>
      <c r="Q22" s="10"/>
    </row>
    <row r="23" spans="2:17" x14ac:dyDescent="0.25">
      <c r="B23" s="90">
        <v>9777777777.7777996</v>
      </c>
      <c r="C23" s="90">
        <v>-8.2286853999999998</v>
      </c>
      <c r="D23" s="90"/>
      <c r="E23" s="10"/>
      <c r="F23" s="6">
        <f t="shared" si="2"/>
        <v>11.101000000000001</v>
      </c>
      <c r="G23" s="6">
        <f t="shared" si="0"/>
        <v>-31.931885000000001</v>
      </c>
      <c r="J23" s="90">
        <v>9777777777.7777996</v>
      </c>
      <c r="K23" s="90">
        <v>-10.195523</v>
      </c>
      <c r="L23" s="90"/>
      <c r="M23" s="10"/>
      <c r="N23" s="6">
        <f t="shared" si="3"/>
        <v>11.101000000000001</v>
      </c>
      <c r="O23" s="6">
        <f t="shared" si="1"/>
        <v>-34.274566999999998</v>
      </c>
      <c r="Q23" s="10"/>
    </row>
    <row r="24" spans="2:17" x14ac:dyDescent="0.25">
      <c r="B24" s="90">
        <v>10333333333.333</v>
      </c>
      <c r="C24" s="90">
        <v>-8.1834822000000003</v>
      </c>
      <c r="D24" s="90"/>
      <c r="E24" s="10"/>
      <c r="F24" s="6">
        <f t="shared" si="2"/>
        <v>11.5505</v>
      </c>
      <c r="G24" s="6">
        <f t="shared" si="0"/>
        <v>-32.770480999999997</v>
      </c>
      <c r="J24" s="90">
        <v>10333333333.333</v>
      </c>
      <c r="K24" s="90">
        <v>-10.036296</v>
      </c>
      <c r="L24" s="90"/>
      <c r="M24" s="10"/>
      <c r="N24" s="6">
        <f t="shared" si="3"/>
        <v>11.5505</v>
      </c>
      <c r="O24" s="6">
        <f t="shared" si="1"/>
        <v>-34.978862999999997</v>
      </c>
      <c r="Q24" s="10"/>
    </row>
    <row r="25" spans="2:17" x14ac:dyDescent="0.25">
      <c r="B25" s="90">
        <v>10888888888.889</v>
      </c>
      <c r="C25" s="90">
        <v>-8.6036625000000004</v>
      </c>
      <c r="D25" s="90"/>
      <c r="E25" s="10"/>
      <c r="F25" s="6">
        <f t="shared" si="2"/>
        <v>12</v>
      </c>
      <c r="G25" s="6">
        <f t="shared" si="0"/>
        <v>-32.557777000000002</v>
      </c>
      <c r="J25" s="90">
        <v>10888888888.889</v>
      </c>
      <c r="K25" s="90">
        <v>-9.7598114000000002</v>
      </c>
      <c r="L25" s="90"/>
      <c r="M25" s="10"/>
      <c r="N25" s="6">
        <f t="shared" si="3"/>
        <v>12</v>
      </c>
      <c r="O25" s="6">
        <f t="shared" si="1"/>
        <v>-34.815857000000001</v>
      </c>
      <c r="Q25" s="10"/>
    </row>
    <row r="26" spans="2:17" x14ac:dyDescent="0.25">
      <c r="B26" s="90">
        <v>11444444444.444</v>
      </c>
      <c r="C26" s="90">
        <v>-8.9828814999999995</v>
      </c>
      <c r="D26" s="90"/>
      <c r="E26" s="10"/>
      <c r="F26" s="6" t="s">
        <v>21</v>
      </c>
      <c r="J26" s="90">
        <v>11444444444.444</v>
      </c>
      <c r="K26" s="90">
        <v>-9.1681471000000005</v>
      </c>
      <c r="L26" s="90"/>
      <c r="M26" s="10"/>
      <c r="N26" s="6" t="s">
        <v>21</v>
      </c>
      <c r="Q26" s="10"/>
    </row>
    <row r="27" spans="2:17" x14ac:dyDescent="0.25">
      <c r="B27" s="90">
        <v>12000000000</v>
      </c>
      <c r="C27" s="90">
        <v>-10.3833</v>
      </c>
      <c r="D27" s="90"/>
      <c r="E27" s="10"/>
      <c r="J27" s="90">
        <v>12000000000</v>
      </c>
      <c r="K27" s="90">
        <v>-9.0876321999999998</v>
      </c>
      <c r="L27" s="90"/>
      <c r="M27" s="10"/>
      <c r="Q27" s="10"/>
    </row>
    <row r="28" spans="2:17" x14ac:dyDescent="0.25">
      <c r="B28" s="90" t="s">
        <v>21</v>
      </c>
      <c r="C28" s="90"/>
      <c r="D28" s="90"/>
      <c r="E28" s="10"/>
      <c r="J28" s="90" t="s">
        <v>21</v>
      </c>
      <c r="K28" s="90"/>
      <c r="L28" s="90"/>
      <c r="M28" s="10"/>
      <c r="Q28" s="10"/>
    </row>
    <row r="29" spans="2:17" x14ac:dyDescent="0.25">
      <c r="B29" s="90"/>
      <c r="C29" s="90"/>
      <c r="D29" s="90"/>
      <c r="E29" s="10"/>
      <c r="F29" s="6" t="s">
        <v>22</v>
      </c>
      <c r="J29" s="90"/>
      <c r="K29" s="90"/>
      <c r="L29" s="90"/>
      <c r="M29" s="10"/>
      <c r="N29" s="6" t="s">
        <v>22</v>
      </c>
      <c r="Q29" s="10"/>
    </row>
    <row r="30" spans="2:17" ht="15.75" x14ac:dyDescent="0.25">
      <c r="B30" s="90"/>
      <c r="C30" s="90"/>
      <c r="D30" s="90"/>
      <c r="E30" s="10"/>
      <c r="F30" s="6" t="s">
        <v>19</v>
      </c>
      <c r="G30" s="6" t="str">
        <f t="shared" ref="G30:G49" si="4">D56</f>
        <v>1Ix3L dBc Log Mag(dB)</v>
      </c>
      <c r="H30" s="35">
        <v>1</v>
      </c>
      <c r="J30" s="90"/>
      <c r="K30" s="90"/>
      <c r="L30" s="90"/>
      <c r="M30" s="10"/>
      <c r="N30" s="6" t="s">
        <v>19</v>
      </c>
      <c r="O30" s="6" t="str">
        <f t="shared" ref="O30:O49" si="5">L56</f>
        <v>1Ix3L dBc Log Mag(dB)</v>
      </c>
      <c r="P30" s="35">
        <v>1</v>
      </c>
      <c r="Q30" s="10"/>
    </row>
    <row r="31" spans="2:17" ht="15.75" x14ac:dyDescent="0.25">
      <c r="B31" s="90" t="s">
        <v>18</v>
      </c>
      <c r="C31" s="90"/>
      <c r="D31" s="90"/>
      <c r="E31" s="10"/>
      <c r="F31" s="6">
        <f t="shared" ref="F31:F49" si="6">B57/1000000000</f>
        <v>5.9089999999999998</v>
      </c>
      <c r="G31" s="6">
        <f t="shared" si="4"/>
        <v>-9.1945447999999992</v>
      </c>
      <c r="H31" s="36">
        <f>ABS(AVERAGE(G31:G49)-(H30-1)*5)</f>
        <v>11.137532657894738</v>
      </c>
      <c r="J31" s="90" t="s">
        <v>18</v>
      </c>
      <c r="K31" s="90"/>
      <c r="L31" s="90"/>
      <c r="M31" s="10"/>
      <c r="N31" s="6">
        <f t="shared" ref="N31:N49" si="7">J57/1000000000</f>
        <v>5.9089999999999998</v>
      </c>
      <c r="O31" s="6">
        <f t="shared" si="5"/>
        <v>-5.3862966999999999</v>
      </c>
      <c r="P31" s="36">
        <f>ABS(AVERAGE(O31:O49)-(P30-1)*5)</f>
        <v>11.777253068421052</v>
      </c>
      <c r="Q31" s="10"/>
    </row>
    <row r="32" spans="2:17" x14ac:dyDescent="0.25">
      <c r="B32" s="90" t="s">
        <v>19</v>
      </c>
      <c r="C32" s="90" t="s">
        <v>146</v>
      </c>
      <c r="D32" s="90" t="s">
        <v>72</v>
      </c>
      <c r="E32" s="10"/>
      <c r="F32" s="6">
        <f t="shared" si="6"/>
        <v>6.2473888888889002</v>
      </c>
      <c r="G32" s="6">
        <f t="shared" si="4"/>
        <v>-11.726661999999999</v>
      </c>
      <c r="J32" s="90" t="s">
        <v>19</v>
      </c>
      <c r="K32" s="90" t="s">
        <v>146</v>
      </c>
      <c r="L32" s="90" t="s">
        <v>72</v>
      </c>
      <c r="M32" s="10"/>
      <c r="N32" s="6">
        <f t="shared" si="7"/>
        <v>6.2473888888889002</v>
      </c>
      <c r="O32" s="6">
        <f t="shared" si="5"/>
        <v>-9.5548266999999996</v>
      </c>
      <c r="Q32" s="10"/>
    </row>
    <row r="33" spans="2:17" x14ac:dyDescent="0.25">
      <c r="B33" s="90">
        <v>3909000000</v>
      </c>
      <c r="C33" s="90">
        <v>-40.110728999999999</v>
      </c>
      <c r="D33" s="90">
        <v>-34.158169000000001</v>
      </c>
      <c r="E33" s="10"/>
      <c r="F33" s="6">
        <f t="shared" si="6"/>
        <v>6.5857777777777997</v>
      </c>
      <c r="G33" s="6">
        <f t="shared" si="4"/>
        <v>-13.875007</v>
      </c>
      <c r="J33" s="90">
        <v>3909000000</v>
      </c>
      <c r="K33" s="90">
        <v>-39.249488999999997</v>
      </c>
      <c r="L33" s="90">
        <v>-29.371807</v>
      </c>
      <c r="M33" s="10"/>
      <c r="N33" s="6">
        <f t="shared" si="7"/>
        <v>6.5857777777777997</v>
      </c>
      <c r="O33" s="6">
        <f t="shared" si="5"/>
        <v>-10.819061</v>
      </c>
      <c r="Q33" s="10"/>
    </row>
    <row r="34" spans="2:17" x14ac:dyDescent="0.25">
      <c r="B34" s="90">
        <v>4358500000</v>
      </c>
      <c r="C34" s="90">
        <v>-53.513077000000003</v>
      </c>
      <c r="D34" s="90">
        <v>-46.529483999999997</v>
      </c>
      <c r="E34" s="10"/>
      <c r="F34" s="6">
        <f t="shared" si="6"/>
        <v>6.9241666666667001</v>
      </c>
      <c r="G34" s="6">
        <f t="shared" si="4"/>
        <v>-14.72898</v>
      </c>
      <c r="J34" s="90">
        <v>4358500000</v>
      </c>
      <c r="K34" s="90">
        <v>-38.005676000000001</v>
      </c>
      <c r="L34" s="90">
        <v>-31.406279000000001</v>
      </c>
      <c r="M34" s="10"/>
      <c r="N34" s="6">
        <f t="shared" si="7"/>
        <v>6.9241666666667001</v>
      </c>
      <c r="O34" s="6">
        <f t="shared" si="5"/>
        <v>-11.658234999999999</v>
      </c>
      <c r="Q34" s="10"/>
    </row>
    <row r="35" spans="2:17" x14ac:dyDescent="0.25">
      <c r="B35" s="90">
        <v>4808000000</v>
      </c>
      <c r="C35" s="90">
        <v>-48.873424999999997</v>
      </c>
      <c r="D35" s="90">
        <v>-41.422061999999997</v>
      </c>
      <c r="E35" s="10"/>
      <c r="F35" s="6">
        <f t="shared" si="6"/>
        <v>7.2625555555556005</v>
      </c>
      <c r="G35" s="6">
        <f t="shared" si="4"/>
        <v>-13.251858</v>
      </c>
      <c r="J35" s="90">
        <v>4808000000</v>
      </c>
      <c r="K35" s="90">
        <v>-38.510052000000002</v>
      </c>
      <c r="L35" s="90">
        <v>-31.693045000000001</v>
      </c>
      <c r="M35" s="10"/>
      <c r="N35" s="6">
        <f t="shared" si="7"/>
        <v>7.2625555555556005</v>
      </c>
      <c r="O35" s="6">
        <f t="shared" si="5"/>
        <v>-13.227978999999999</v>
      </c>
      <c r="Q35" s="10"/>
    </row>
    <row r="36" spans="2:17" x14ac:dyDescent="0.25">
      <c r="B36" s="90">
        <v>5257500000</v>
      </c>
      <c r="C36" s="90">
        <v>-46.328547999999998</v>
      </c>
      <c r="D36" s="90">
        <v>-38.947932999999999</v>
      </c>
      <c r="E36" s="10"/>
      <c r="F36" s="6">
        <f t="shared" si="6"/>
        <v>7.6009444444443997</v>
      </c>
      <c r="G36" s="6">
        <f t="shared" si="4"/>
        <v>-12.162573999999999</v>
      </c>
      <c r="J36" s="90">
        <v>5257500000</v>
      </c>
      <c r="K36" s="90">
        <v>-37.306435</v>
      </c>
      <c r="L36" s="90">
        <v>-29.846662999999999</v>
      </c>
      <c r="M36" s="10"/>
      <c r="N36" s="6">
        <f t="shared" si="7"/>
        <v>7.6009444444443997</v>
      </c>
      <c r="O36" s="6">
        <f t="shared" si="5"/>
        <v>-14.747328</v>
      </c>
      <c r="Q36" s="10"/>
    </row>
    <row r="37" spans="2:17" x14ac:dyDescent="0.25">
      <c r="B37" s="90">
        <v>5707000000</v>
      </c>
      <c r="C37" s="90">
        <v>-44.795574000000002</v>
      </c>
      <c r="D37" s="90">
        <v>-37.510586000000004</v>
      </c>
      <c r="E37" s="10"/>
      <c r="F37" s="6">
        <f t="shared" si="6"/>
        <v>7.9393333333333</v>
      </c>
      <c r="G37" s="6">
        <f t="shared" si="4"/>
        <v>-11.640943999999999</v>
      </c>
      <c r="J37" s="90">
        <v>5707000000</v>
      </c>
      <c r="K37" s="90">
        <v>-38.863509999999998</v>
      </c>
      <c r="L37" s="90">
        <v>-30.905868999999999</v>
      </c>
      <c r="M37" s="10"/>
      <c r="N37" s="6">
        <f t="shared" si="7"/>
        <v>7.9393333333333</v>
      </c>
      <c r="O37" s="6">
        <f t="shared" si="5"/>
        <v>-15.5115</v>
      </c>
      <c r="Q37" s="10"/>
    </row>
    <row r="38" spans="2:17" x14ac:dyDescent="0.25">
      <c r="B38" s="90">
        <v>6156500000</v>
      </c>
      <c r="C38" s="90">
        <v>-40.515307999999997</v>
      </c>
      <c r="D38" s="90">
        <v>-33.205531999999998</v>
      </c>
      <c r="E38" s="10"/>
      <c r="F38" s="6">
        <f t="shared" si="6"/>
        <v>8.2777222222222004</v>
      </c>
      <c r="G38" s="6">
        <f t="shared" si="4"/>
        <v>-10.928338</v>
      </c>
      <c r="J38" s="90">
        <v>6156500000</v>
      </c>
      <c r="K38" s="90">
        <v>-43.714531000000001</v>
      </c>
      <c r="L38" s="90">
        <v>-35.502377000000003</v>
      </c>
      <c r="M38" s="10"/>
      <c r="N38" s="6">
        <f t="shared" si="7"/>
        <v>8.2777222222222004</v>
      </c>
      <c r="O38" s="6">
        <f t="shared" si="5"/>
        <v>-15.386831000000001</v>
      </c>
      <c r="Q38" s="10"/>
    </row>
    <row r="39" spans="2:17" x14ac:dyDescent="0.25">
      <c r="B39" s="90">
        <v>6606000000</v>
      </c>
      <c r="C39" s="90">
        <v>-39.965488000000001</v>
      </c>
      <c r="D39" s="90">
        <v>-32.844909999999999</v>
      </c>
      <c r="E39" s="10"/>
      <c r="F39" s="6">
        <f t="shared" si="6"/>
        <v>8.6161111111110991</v>
      </c>
      <c r="G39" s="6">
        <f t="shared" si="4"/>
        <v>-9.9786739000000004</v>
      </c>
      <c r="J39" s="90">
        <v>6606000000</v>
      </c>
      <c r="K39" s="90">
        <v>-47.361125999999999</v>
      </c>
      <c r="L39" s="90">
        <v>-38.605961000000001</v>
      </c>
      <c r="M39" s="10"/>
      <c r="N39" s="6">
        <f t="shared" si="7"/>
        <v>8.6161111111110991</v>
      </c>
      <c r="O39" s="6">
        <f t="shared" si="5"/>
        <v>-15.687013</v>
      </c>
      <c r="Q39" s="10"/>
    </row>
    <row r="40" spans="2:17" x14ac:dyDescent="0.25">
      <c r="B40" s="90">
        <v>7055500000</v>
      </c>
      <c r="C40" s="90">
        <v>-40.162128000000003</v>
      </c>
      <c r="D40" s="90">
        <v>-32.613574999999997</v>
      </c>
      <c r="E40" s="10"/>
      <c r="F40" s="6">
        <f t="shared" si="6"/>
        <v>8.9544999999999995</v>
      </c>
      <c r="G40" s="6">
        <f t="shared" si="4"/>
        <v>-11.29402</v>
      </c>
      <c r="J40" s="90">
        <v>7055500000</v>
      </c>
      <c r="K40" s="90">
        <v>-43.246524999999998</v>
      </c>
      <c r="L40" s="90">
        <v>-34.138592000000003</v>
      </c>
      <c r="M40" s="10"/>
      <c r="N40" s="6">
        <f t="shared" si="7"/>
        <v>8.9544999999999995</v>
      </c>
      <c r="O40" s="6">
        <f t="shared" si="5"/>
        <v>-15.928606</v>
      </c>
      <c r="Q40" s="10"/>
    </row>
    <row r="41" spans="2:17" x14ac:dyDescent="0.25">
      <c r="B41" s="90">
        <v>7505000000</v>
      </c>
      <c r="C41" s="90">
        <v>-39.741562000000002</v>
      </c>
      <c r="D41" s="90">
        <v>-31.771435</v>
      </c>
      <c r="E41" s="10"/>
      <c r="F41" s="6">
        <f t="shared" si="6"/>
        <v>9.2928888888889016</v>
      </c>
      <c r="G41" s="6">
        <f t="shared" si="4"/>
        <v>-11.107317</v>
      </c>
      <c r="J41" s="90">
        <v>7505000000</v>
      </c>
      <c r="K41" s="90">
        <v>-44.721789999999999</v>
      </c>
      <c r="L41" s="90">
        <v>-35.553260999999999</v>
      </c>
      <c r="M41" s="10"/>
      <c r="N41" s="6">
        <f t="shared" si="7"/>
        <v>9.2928888888889016</v>
      </c>
      <c r="O41" s="6">
        <f t="shared" si="5"/>
        <v>-14.831393</v>
      </c>
      <c r="Q41" s="10"/>
    </row>
    <row r="42" spans="2:17" x14ac:dyDescent="0.25">
      <c r="B42" s="90">
        <v>7954500000</v>
      </c>
      <c r="C42" s="90">
        <v>-40.241321999999997</v>
      </c>
      <c r="D42" s="90">
        <v>-32.149590000000003</v>
      </c>
      <c r="E42" s="10"/>
      <c r="F42" s="6">
        <f t="shared" si="6"/>
        <v>9.6312777777778003</v>
      </c>
      <c r="G42" s="6">
        <f t="shared" si="4"/>
        <v>-10.538701</v>
      </c>
      <c r="J42" s="90">
        <v>7954500000</v>
      </c>
      <c r="K42" s="90">
        <v>-46.586945</v>
      </c>
      <c r="L42" s="90">
        <v>-37.080708000000001</v>
      </c>
      <c r="M42" s="10"/>
      <c r="N42" s="6">
        <f t="shared" si="7"/>
        <v>9.6312777777778003</v>
      </c>
      <c r="O42" s="6">
        <f t="shared" si="5"/>
        <v>-12.734951000000001</v>
      </c>
      <c r="Q42" s="10"/>
    </row>
    <row r="43" spans="2:17" x14ac:dyDescent="0.25">
      <c r="B43" s="90">
        <v>8404000000</v>
      </c>
      <c r="C43" s="90">
        <v>-41.223441999999999</v>
      </c>
      <c r="D43" s="90">
        <v>-32.970970000000001</v>
      </c>
      <c r="E43" s="10"/>
      <c r="F43" s="6">
        <f t="shared" si="6"/>
        <v>9.9696666666667006</v>
      </c>
      <c r="G43" s="6">
        <f t="shared" si="4"/>
        <v>-10.060200999999999</v>
      </c>
      <c r="J43" s="90">
        <v>8404000000</v>
      </c>
      <c r="K43" s="90">
        <v>-45.992348</v>
      </c>
      <c r="L43" s="90">
        <v>-36.371699999999997</v>
      </c>
      <c r="M43" s="10"/>
      <c r="N43" s="6">
        <f t="shared" si="7"/>
        <v>9.9696666666667006</v>
      </c>
      <c r="O43" s="6">
        <f t="shared" si="5"/>
        <v>-11.120226000000001</v>
      </c>
      <c r="Q43" s="10"/>
    </row>
    <row r="44" spans="2:17" x14ac:dyDescent="0.25">
      <c r="B44" s="90">
        <v>8853500000</v>
      </c>
      <c r="C44" s="90">
        <v>-41.97007</v>
      </c>
      <c r="D44" s="90">
        <v>-33.870677999999998</v>
      </c>
      <c r="E44" s="10"/>
      <c r="F44" s="6">
        <f t="shared" si="6"/>
        <v>10.308055555555999</v>
      </c>
      <c r="G44" s="6">
        <f t="shared" si="4"/>
        <v>-10.019641</v>
      </c>
      <c r="J44" s="90">
        <v>8853500000</v>
      </c>
      <c r="K44" s="90">
        <v>-47.636856000000002</v>
      </c>
      <c r="L44" s="90">
        <v>-37.786605999999999</v>
      </c>
      <c r="M44" s="10"/>
      <c r="N44" s="6">
        <f t="shared" si="7"/>
        <v>10.308055555555999</v>
      </c>
      <c r="O44" s="6">
        <f t="shared" si="5"/>
        <v>-10.345105</v>
      </c>
      <c r="Q44" s="10"/>
    </row>
    <row r="45" spans="2:17" x14ac:dyDescent="0.25">
      <c r="B45" s="90">
        <v>9303000000</v>
      </c>
      <c r="C45" s="90">
        <v>-42.649025000000002</v>
      </c>
      <c r="D45" s="90">
        <v>-34.212978</v>
      </c>
      <c r="E45" s="10"/>
      <c r="F45" s="6">
        <f t="shared" si="6"/>
        <v>10.646444444444001</v>
      </c>
      <c r="G45" s="6">
        <f t="shared" si="4"/>
        <v>-10.121686</v>
      </c>
      <c r="J45" s="90">
        <v>9303000000</v>
      </c>
      <c r="K45" s="90">
        <v>-46.178111999999999</v>
      </c>
      <c r="L45" s="90">
        <v>-35.876347000000003</v>
      </c>
      <c r="M45" s="10"/>
      <c r="N45" s="6">
        <f t="shared" si="7"/>
        <v>10.646444444444001</v>
      </c>
      <c r="O45" s="6">
        <f t="shared" si="5"/>
        <v>-9.6460761999999995</v>
      </c>
      <c r="Q45" s="10"/>
    </row>
    <row r="46" spans="2:17" x14ac:dyDescent="0.25">
      <c r="B46" s="90">
        <v>9752500000</v>
      </c>
      <c r="C46" s="90">
        <v>-43.301516999999997</v>
      </c>
      <c r="D46" s="90">
        <v>-35.072575000000001</v>
      </c>
      <c r="E46" s="10"/>
      <c r="F46" s="6">
        <f t="shared" si="6"/>
        <v>10.984833333333</v>
      </c>
      <c r="G46" s="6">
        <f t="shared" si="4"/>
        <v>-10.186655999999999</v>
      </c>
      <c r="J46" s="90">
        <v>9752500000</v>
      </c>
      <c r="K46" s="90">
        <v>-41.562449999999998</v>
      </c>
      <c r="L46" s="90">
        <v>-31.327915000000001</v>
      </c>
      <c r="M46" s="10"/>
      <c r="N46" s="6">
        <f t="shared" si="7"/>
        <v>10.984833333333</v>
      </c>
      <c r="O46" s="6">
        <f t="shared" si="5"/>
        <v>-9.5603446999999999</v>
      </c>
      <c r="Q46" s="10"/>
    </row>
    <row r="47" spans="2:17" x14ac:dyDescent="0.25">
      <c r="B47" s="90">
        <v>10202000000</v>
      </c>
      <c r="C47" s="90">
        <v>-44.808880000000002</v>
      </c>
      <c r="D47" s="90">
        <v>-36.580196000000001</v>
      </c>
      <c r="E47" s="10"/>
      <c r="F47" s="6">
        <f t="shared" si="6"/>
        <v>11.323222222222</v>
      </c>
      <c r="G47" s="6">
        <f t="shared" si="4"/>
        <v>-10.249496000000001</v>
      </c>
      <c r="J47" s="90">
        <v>10202000000</v>
      </c>
      <c r="K47" s="90">
        <v>-42.238712</v>
      </c>
      <c r="L47" s="90">
        <v>-32.043190000000003</v>
      </c>
      <c r="M47" s="10"/>
      <c r="N47" s="6">
        <f t="shared" si="7"/>
        <v>11.323222222222</v>
      </c>
      <c r="O47" s="6">
        <f t="shared" si="5"/>
        <v>-8.9268599000000002</v>
      </c>
      <c r="Q47" s="10"/>
    </row>
    <row r="48" spans="2:17" x14ac:dyDescent="0.25">
      <c r="B48" s="90">
        <v>10651500000</v>
      </c>
      <c r="C48" s="90">
        <v>-41.348415000000003</v>
      </c>
      <c r="D48" s="90">
        <v>-33.164932</v>
      </c>
      <c r="E48" s="10"/>
      <c r="F48" s="6">
        <f t="shared" si="6"/>
        <v>11.661611111111</v>
      </c>
      <c r="G48" s="6">
        <f t="shared" si="4"/>
        <v>-10.591131000000001</v>
      </c>
      <c r="J48" s="90">
        <v>10651500000</v>
      </c>
      <c r="K48" s="90">
        <v>-42.616787000000002</v>
      </c>
      <c r="L48" s="90">
        <v>-32.580489999999998</v>
      </c>
      <c r="M48" s="10"/>
      <c r="N48" s="6">
        <f t="shared" si="7"/>
        <v>11.661611111111</v>
      </c>
      <c r="O48" s="6">
        <f t="shared" si="5"/>
        <v>-9.2109442000000001</v>
      </c>
      <c r="Q48" s="10"/>
    </row>
    <row r="49" spans="2:17" x14ac:dyDescent="0.25">
      <c r="B49" s="90">
        <v>11101000000</v>
      </c>
      <c r="C49" s="90">
        <v>-40.535549000000003</v>
      </c>
      <c r="D49" s="90">
        <v>-31.931885000000001</v>
      </c>
      <c r="E49" s="10"/>
      <c r="F49" s="6">
        <f t="shared" si="6"/>
        <v>12</v>
      </c>
      <c r="G49" s="6">
        <f t="shared" si="4"/>
        <v>-9.9566897999999995</v>
      </c>
      <c r="J49" s="90">
        <v>11101000000</v>
      </c>
      <c r="K49" s="90">
        <v>-44.034377999999997</v>
      </c>
      <c r="L49" s="90">
        <v>-34.274566999999998</v>
      </c>
      <c r="M49" s="10"/>
      <c r="N49" s="6">
        <f t="shared" si="7"/>
        <v>12</v>
      </c>
      <c r="O49" s="6">
        <f t="shared" si="5"/>
        <v>-9.4842318999999993</v>
      </c>
      <c r="Q49" s="10"/>
    </row>
    <row r="50" spans="2:17" x14ac:dyDescent="0.25">
      <c r="B50" s="90">
        <v>11550500000</v>
      </c>
      <c r="C50" s="90">
        <v>-41.753360999999998</v>
      </c>
      <c r="D50" s="90">
        <v>-32.770480999999997</v>
      </c>
      <c r="E50" s="10"/>
      <c r="F50" s="6" t="s">
        <v>21</v>
      </c>
      <c r="J50" s="90">
        <v>11550500000</v>
      </c>
      <c r="K50" s="90">
        <v>-44.147010999999999</v>
      </c>
      <c r="L50" s="90">
        <v>-34.978862999999997</v>
      </c>
      <c r="M50" s="10"/>
      <c r="N50" s="6" t="s">
        <v>21</v>
      </c>
      <c r="Q50" s="10"/>
    </row>
    <row r="51" spans="2:17" x14ac:dyDescent="0.25">
      <c r="B51" s="90">
        <v>12000000000</v>
      </c>
      <c r="C51" s="90">
        <v>-42.941074</v>
      </c>
      <c r="D51" s="90">
        <v>-32.557777000000002</v>
      </c>
      <c r="E51" s="10"/>
      <c r="J51" s="90">
        <v>12000000000</v>
      </c>
      <c r="K51" s="90">
        <v>-43.903492</v>
      </c>
      <c r="L51" s="90">
        <v>-34.815857000000001</v>
      </c>
      <c r="M51" s="10"/>
      <c r="Q51" s="10"/>
    </row>
    <row r="52" spans="2:17" x14ac:dyDescent="0.25">
      <c r="B52" s="90" t="s">
        <v>21</v>
      </c>
      <c r="C52" s="90"/>
      <c r="D52" s="90"/>
      <c r="E52" s="8"/>
      <c r="J52" s="90" t="s">
        <v>21</v>
      </c>
      <c r="K52" s="90"/>
      <c r="L52" s="90"/>
      <c r="M52" s="8"/>
      <c r="Q52" s="8"/>
    </row>
    <row r="53" spans="2:17" x14ac:dyDescent="0.25">
      <c r="B53" s="90"/>
      <c r="C53" s="90"/>
      <c r="D53" s="90"/>
      <c r="E53" s="8"/>
      <c r="F53" s="6" t="s">
        <v>23</v>
      </c>
      <c r="J53" s="90"/>
      <c r="K53" s="90"/>
      <c r="L53" s="90"/>
      <c r="M53" s="8"/>
      <c r="N53" s="6" t="s">
        <v>23</v>
      </c>
      <c r="Q53" s="8"/>
    </row>
    <row r="54" spans="2:17" ht="15.75" x14ac:dyDescent="0.25">
      <c r="B54" s="90"/>
      <c r="C54" s="90"/>
      <c r="D54" s="90"/>
      <c r="E54" s="8"/>
      <c r="F54" s="6" t="s">
        <v>19</v>
      </c>
      <c r="G54" s="6" t="str">
        <f t="shared" ref="G54:G73" si="8">D80</f>
        <v>1Ix4L dBc Log Mag(dB)</v>
      </c>
      <c r="H54" s="35">
        <v>1</v>
      </c>
      <c r="J54" s="90"/>
      <c r="K54" s="90"/>
      <c r="L54" s="90"/>
      <c r="M54" s="8"/>
      <c r="N54" s="6" t="s">
        <v>19</v>
      </c>
      <c r="O54" s="6" t="str">
        <f t="shared" ref="O54:O73" si="9">L80</f>
        <v>1Ix4L dBc Log Mag(dB)</v>
      </c>
      <c r="P54" s="35">
        <v>1</v>
      </c>
      <c r="Q54" s="8"/>
    </row>
    <row r="55" spans="2:17" ht="15.75" x14ac:dyDescent="0.25">
      <c r="B55" s="90" t="s">
        <v>22</v>
      </c>
      <c r="C55" s="90"/>
      <c r="D55" s="90"/>
      <c r="E55" s="8"/>
      <c r="F55" s="6">
        <f t="shared" ref="F55:F73" si="10">B81/1000000000</f>
        <v>7.9089999999999998</v>
      </c>
      <c r="G55" s="6">
        <f t="shared" si="8"/>
        <v>-42.609310000000001</v>
      </c>
      <c r="H55" s="36">
        <f>ABS(AVERAGE(G55:G73)-(H54-1)*5)</f>
        <v>43.392561578947365</v>
      </c>
      <c r="J55" s="90" t="s">
        <v>22</v>
      </c>
      <c r="K55" s="90"/>
      <c r="L55" s="90"/>
      <c r="M55" s="8"/>
      <c r="N55" s="6">
        <f t="shared" ref="N55:N73" si="11">J81/1000000000</f>
        <v>7.9089999999999998</v>
      </c>
      <c r="O55" s="6">
        <f t="shared" si="9"/>
        <v>-39.789611999999998</v>
      </c>
      <c r="P55" s="36">
        <f>ABS(AVERAGE(O55:O73)-(P54-1)*5)</f>
        <v>38.709855105263166</v>
      </c>
      <c r="Q55" s="8"/>
    </row>
    <row r="56" spans="2:17" x14ac:dyDescent="0.25">
      <c r="B56" s="90" t="s">
        <v>19</v>
      </c>
      <c r="C56" s="90" t="s">
        <v>147</v>
      </c>
      <c r="D56" s="90" t="s">
        <v>73</v>
      </c>
      <c r="E56" s="8"/>
      <c r="F56" s="6">
        <f t="shared" si="10"/>
        <v>8.1362777777777993</v>
      </c>
      <c r="G56" s="6">
        <f t="shared" si="8"/>
        <v>-44.960681999999998</v>
      </c>
      <c r="J56" s="90" t="s">
        <v>19</v>
      </c>
      <c r="K56" s="90" t="s">
        <v>147</v>
      </c>
      <c r="L56" s="90" t="s">
        <v>73</v>
      </c>
      <c r="M56" s="8"/>
      <c r="N56" s="6">
        <f t="shared" si="11"/>
        <v>8.1362777777777993</v>
      </c>
      <c r="O56" s="6">
        <f t="shared" si="9"/>
        <v>-42.889423000000001</v>
      </c>
      <c r="Q56" s="8"/>
    </row>
    <row r="57" spans="2:17" x14ac:dyDescent="0.25">
      <c r="B57" s="90">
        <v>5909000000</v>
      </c>
      <c r="C57" s="90">
        <v>-15.147106000000001</v>
      </c>
      <c r="D57" s="90">
        <v>-9.1945447999999992</v>
      </c>
      <c r="E57" s="8"/>
      <c r="F57" s="6">
        <f t="shared" si="10"/>
        <v>8.3635555555555996</v>
      </c>
      <c r="G57" s="6">
        <f t="shared" si="8"/>
        <v>-44.060138999999999</v>
      </c>
      <c r="J57" s="90">
        <v>5909000000</v>
      </c>
      <c r="K57" s="90">
        <v>-15.263976</v>
      </c>
      <c r="L57" s="90">
        <v>-5.3862966999999999</v>
      </c>
      <c r="M57" s="8"/>
      <c r="N57" s="6">
        <f t="shared" si="11"/>
        <v>8.3635555555555996</v>
      </c>
      <c r="O57" s="6">
        <f t="shared" si="9"/>
        <v>-41.533169000000001</v>
      </c>
      <c r="Q57" s="8"/>
    </row>
    <row r="58" spans="2:17" x14ac:dyDescent="0.25">
      <c r="B58" s="90">
        <v>6247388888.8888998</v>
      </c>
      <c r="C58" s="90">
        <v>-18.710255</v>
      </c>
      <c r="D58" s="90">
        <v>-11.726661999999999</v>
      </c>
      <c r="E58" s="8"/>
      <c r="F58" s="6">
        <f t="shared" si="10"/>
        <v>8.5908333333333005</v>
      </c>
      <c r="G58" s="6">
        <f t="shared" si="8"/>
        <v>-44.970210999999999</v>
      </c>
      <c r="J58" s="90">
        <v>6247388888.8888998</v>
      </c>
      <c r="K58" s="90">
        <v>-16.154222000000001</v>
      </c>
      <c r="L58" s="90">
        <v>-9.5548266999999996</v>
      </c>
      <c r="M58" s="8"/>
      <c r="N58" s="6">
        <f t="shared" si="11"/>
        <v>8.5908333333333005</v>
      </c>
      <c r="O58" s="6">
        <f t="shared" si="9"/>
        <v>-41.485401000000003</v>
      </c>
      <c r="Q58" s="8"/>
    </row>
    <row r="59" spans="2:17" x14ac:dyDescent="0.25">
      <c r="B59" s="90">
        <v>6585777777.7777996</v>
      </c>
      <c r="C59" s="90">
        <v>-21.326370000000001</v>
      </c>
      <c r="D59" s="90">
        <v>-13.875007</v>
      </c>
      <c r="E59" s="8"/>
      <c r="F59" s="6">
        <f t="shared" si="10"/>
        <v>8.818111111111099</v>
      </c>
      <c r="G59" s="6">
        <f t="shared" si="8"/>
        <v>-47.923591999999999</v>
      </c>
      <c r="J59" s="90">
        <v>6585777777.7777996</v>
      </c>
      <c r="K59" s="90">
        <v>-17.63607</v>
      </c>
      <c r="L59" s="90">
        <v>-10.819061</v>
      </c>
      <c r="M59" s="8"/>
      <c r="N59" s="6">
        <f t="shared" si="11"/>
        <v>8.818111111111099</v>
      </c>
      <c r="O59" s="6">
        <f t="shared" si="9"/>
        <v>-41.638531</v>
      </c>
      <c r="Q59" s="8"/>
    </row>
    <row r="60" spans="2:17" x14ac:dyDescent="0.25">
      <c r="B60" s="90">
        <v>6924166666.6667004</v>
      </c>
      <c r="C60" s="90">
        <v>-22.109596</v>
      </c>
      <c r="D60" s="90">
        <v>-14.72898</v>
      </c>
      <c r="E60" s="8"/>
      <c r="F60" s="6">
        <f t="shared" si="10"/>
        <v>9.0453888888889011</v>
      </c>
      <c r="G60" s="6">
        <f t="shared" si="8"/>
        <v>-46.915554</v>
      </c>
      <c r="J60" s="90">
        <v>6924166666.6667004</v>
      </c>
      <c r="K60" s="90">
        <v>-19.118006000000001</v>
      </c>
      <c r="L60" s="90">
        <v>-11.658234999999999</v>
      </c>
      <c r="M60" s="8"/>
      <c r="N60" s="6">
        <f t="shared" si="11"/>
        <v>9.0453888888889011</v>
      </c>
      <c r="O60" s="6">
        <f t="shared" si="9"/>
        <v>-41.877563000000002</v>
      </c>
      <c r="Q60" s="8"/>
    </row>
    <row r="61" spans="2:17" x14ac:dyDescent="0.25">
      <c r="B61" s="90">
        <v>7262555555.5556002</v>
      </c>
      <c r="C61" s="90">
        <v>-20.536846000000001</v>
      </c>
      <c r="D61" s="90">
        <v>-13.251858</v>
      </c>
      <c r="E61" s="8"/>
      <c r="F61" s="6">
        <f t="shared" si="10"/>
        <v>9.2726666666666997</v>
      </c>
      <c r="G61" s="6">
        <f t="shared" si="8"/>
        <v>-54.896296999999997</v>
      </c>
      <c r="J61" s="90">
        <v>7262555555.5556002</v>
      </c>
      <c r="K61" s="90">
        <v>-21.185621000000001</v>
      </c>
      <c r="L61" s="90">
        <v>-13.227978999999999</v>
      </c>
      <c r="M61" s="8"/>
      <c r="N61" s="6">
        <f t="shared" si="11"/>
        <v>9.2726666666666997</v>
      </c>
      <c r="O61" s="6">
        <f t="shared" si="9"/>
        <v>-39.31673</v>
      </c>
      <c r="Q61" s="8"/>
    </row>
    <row r="62" spans="2:17" x14ac:dyDescent="0.25">
      <c r="B62" s="90">
        <v>7600944444.4443998</v>
      </c>
      <c r="C62" s="90">
        <v>-19.472352999999998</v>
      </c>
      <c r="D62" s="90">
        <v>-12.162573999999999</v>
      </c>
      <c r="E62" s="8"/>
      <c r="F62" s="6">
        <f t="shared" si="10"/>
        <v>9.4999444444444006</v>
      </c>
      <c r="G62" s="6">
        <f t="shared" si="8"/>
        <v>-52.656719000000002</v>
      </c>
      <c r="J62" s="90">
        <v>7600944444.4443998</v>
      </c>
      <c r="K62" s="90">
        <v>-22.959482000000001</v>
      </c>
      <c r="L62" s="90">
        <v>-14.747328</v>
      </c>
      <c r="M62" s="8"/>
      <c r="N62" s="6">
        <f t="shared" si="11"/>
        <v>9.4999444444444006</v>
      </c>
      <c r="O62" s="6">
        <f t="shared" si="9"/>
        <v>-38.076878000000001</v>
      </c>
      <c r="Q62" s="8"/>
    </row>
    <row r="63" spans="2:17" x14ac:dyDescent="0.25">
      <c r="B63" s="90">
        <v>7939333333.3332996</v>
      </c>
      <c r="C63" s="90">
        <v>-18.761521999999999</v>
      </c>
      <c r="D63" s="90">
        <v>-11.640943999999999</v>
      </c>
      <c r="E63" s="8"/>
      <c r="F63" s="6">
        <f t="shared" si="10"/>
        <v>9.7272222222222009</v>
      </c>
      <c r="G63" s="6">
        <f t="shared" si="8"/>
        <v>-49.400570000000002</v>
      </c>
      <c r="J63" s="90">
        <v>7939333333.3332996</v>
      </c>
      <c r="K63" s="90">
        <v>-24.266665</v>
      </c>
      <c r="L63" s="90">
        <v>-15.5115</v>
      </c>
      <c r="M63" s="8"/>
      <c r="N63" s="6">
        <f t="shared" si="11"/>
        <v>9.7272222222222009</v>
      </c>
      <c r="O63" s="6">
        <f t="shared" si="9"/>
        <v>-38.233756999999997</v>
      </c>
      <c r="Q63" s="8"/>
    </row>
    <row r="64" spans="2:17" x14ac:dyDescent="0.25">
      <c r="B64" s="90">
        <v>8277722222.2222004</v>
      </c>
      <c r="C64" s="90">
        <v>-18.476891999999999</v>
      </c>
      <c r="D64" s="90">
        <v>-10.928338</v>
      </c>
      <c r="E64" s="8"/>
      <c r="F64" s="6">
        <f t="shared" si="10"/>
        <v>9.9544999999999995</v>
      </c>
      <c r="G64" s="6">
        <f t="shared" si="8"/>
        <v>-47.941509000000003</v>
      </c>
      <c r="J64" s="90">
        <v>8277722222.2222004</v>
      </c>
      <c r="K64" s="90">
        <v>-24.494764</v>
      </c>
      <c r="L64" s="90">
        <v>-15.386831000000001</v>
      </c>
      <c r="M64" s="8"/>
      <c r="N64" s="6">
        <f t="shared" si="11"/>
        <v>9.9544999999999995</v>
      </c>
      <c r="O64" s="6">
        <f t="shared" si="9"/>
        <v>-36.462074000000001</v>
      </c>
      <c r="Q64" s="8"/>
    </row>
    <row r="65" spans="2:17" x14ac:dyDescent="0.25">
      <c r="B65" s="90">
        <v>8616111111.1110992</v>
      </c>
      <c r="C65" s="90">
        <v>-17.948803000000002</v>
      </c>
      <c r="D65" s="90">
        <v>-9.9786739000000004</v>
      </c>
      <c r="E65" s="8"/>
      <c r="F65" s="6">
        <f t="shared" si="10"/>
        <v>10.181777777778001</v>
      </c>
      <c r="G65" s="6">
        <f t="shared" si="8"/>
        <v>-43.904452999999997</v>
      </c>
      <c r="J65" s="90">
        <v>8616111111.1110992</v>
      </c>
      <c r="K65" s="90">
        <v>-24.855543000000001</v>
      </c>
      <c r="L65" s="90">
        <v>-15.687013</v>
      </c>
      <c r="M65" s="8"/>
      <c r="N65" s="6">
        <f t="shared" si="11"/>
        <v>10.181777777778001</v>
      </c>
      <c r="O65" s="6">
        <f t="shared" si="9"/>
        <v>-37.031506</v>
      </c>
      <c r="Q65" s="8"/>
    </row>
    <row r="66" spans="2:17" x14ac:dyDescent="0.25">
      <c r="B66" s="90">
        <v>8954500000</v>
      </c>
      <c r="C66" s="90">
        <v>-19.385750000000002</v>
      </c>
      <c r="D66" s="90">
        <v>-11.29402</v>
      </c>
      <c r="E66" s="8"/>
      <c r="F66" s="6">
        <f t="shared" si="10"/>
        <v>10.409055555556</v>
      </c>
      <c r="G66" s="6">
        <f t="shared" si="8"/>
        <v>-42.881836</v>
      </c>
      <c r="J66" s="90">
        <v>8954500000</v>
      </c>
      <c r="K66" s="90">
        <v>-25.434843000000001</v>
      </c>
      <c r="L66" s="90">
        <v>-15.928606</v>
      </c>
      <c r="M66" s="8"/>
      <c r="N66" s="6">
        <f t="shared" si="11"/>
        <v>10.409055555556</v>
      </c>
      <c r="O66" s="6">
        <f t="shared" si="9"/>
        <v>-36.276938999999999</v>
      </c>
      <c r="Q66" s="8"/>
    </row>
    <row r="67" spans="2:17" x14ac:dyDescent="0.25">
      <c r="B67" s="90">
        <v>9292888888.8889008</v>
      </c>
      <c r="C67" s="90">
        <v>-19.359791000000001</v>
      </c>
      <c r="D67" s="90">
        <v>-11.107317</v>
      </c>
      <c r="E67" s="8"/>
      <c r="F67" s="6">
        <f t="shared" si="10"/>
        <v>10.636333333333001</v>
      </c>
      <c r="G67" s="6">
        <f t="shared" si="8"/>
        <v>-40.584560000000003</v>
      </c>
      <c r="J67" s="90">
        <v>9292888888.8889008</v>
      </c>
      <c r="K67" s="90">
        <v>-24.45204</v>
      </c>
      <c r="L67" s="90">
        <v>-14.831393</v>
      </c>
      <c r="M67" s="8"/>
      <c r="N67" s="6">
        <f t="shared" si="11"/>
        <v>10.636333333333001</v>
      </c>
      <c r="O67" s="6">
        <f t="shared" si="9"/>
        <v>-35.081820999999998</v>
      </c>
      <c r="Q67" s="8"/>
    </row>
    <row r="68" spans="2:17" x14ac:dyDescent="0.25">
      <c r="B68" s="90">
        <v>9631277777.7777996</v>
      </c>
      <c r="C68" s="90">
        <v>-18.638092</v>
      </c>
      <c r="D68" s="90">
        <v>-10.538701</v>
      </c>
      <c r="E68" s="8"/>
      <c r="F68" s="6">
        <f t="shared" si="10"/>
        <v>10.863611111111</v>
      </c>
      <c r="G68" s="6">
        <f t="shared" si="8"/>
        <v>-38.728634</v>
      </c>
      <c r="J68" s="90">
        <v>9631277777.7777996</v>
      </c>
      <c r="K68" s="90">
        <v>-22.585201000000001</v>
      </c>
      <c r="L68" s="90">
        <v>-12.734951000000001</v>
      </c>
      <c r="M68" s="8"/>
      <c r="N68" s="6">
        <f t="shared" si="11"/>
        <v>10.863611111111</v>
      </c>
      <c r="O68" s="6">
        <f t="shared" si="9"/>
        <v>-34.635795999999999</v>
      </c>
      <c r="Q68" s="8"/>
    </row>
    <row r="69" spans="2:17" x14ac:dyDescent="0.25">
      <c r="B69" s="90">
        <v>9969666666.6667004</v>
      </c>
      <c r="C69" s="90">
        <v>-18.496248000000001</v>
      </c>
      <c r="D69" s="90">
        <v>-10.060200999999999</v>
      </c>
      <c r="E69" s="8"/>
      <c r="F69" s="6">
        <f t="shared" si="10"/>
        <v>11.090888888888999</v>
      </c>
      <c r="G69" s="6">
        <f t="shared" si="8"/>
        <v>-38.102862999999999</v>
      </c>
      <c r="J69" s="90">
        <v>9969666666.6667004</v>
      </c>
      <c r="K69" s="90">
        <v>-21.421993000000001</v>
      </c>
      <c r="L69" s="90">
        <v>-11.120226000000001</v>
      </c>
      <c r="M69" s="8"/>
      <c r="N69" s="6">
        <f t="shared" si="11"/>
        <v>11.090888888888999</v>
      </c>
      <c r="O69" s="6">
        <f t="shared" si="9"/>
        <v>-35.893462999999997</v>
      </c>
      <c r="Q69" s="8"/>
    </row>
    <row r="70" spans="2:17" x14ac:dyDescent="0.25">
      <c r="B70" s="90">
        <v>10308055555.556</v>
      </c>
      <c r="C70" s="90">
        <v>-18.248587000000001</v>
      </c>
      <c r="D70" s="90">
        <v>-10.019641</v>
      </c>
      <c r="E70" s="8"/>
      <c r="F70" s="6">
        <f t="shared" si="10"/>
        <v>11.318166666667</v>
      </c>
      <c r="G70" s="6">
        <f t="shared" si="8"/>
        <v>-38.240977999999998</v>
      </c>
      <c r="J70" s="90">
        <v>10308055555.556</v>
      </c>
      <c r="K70" s="90">
        <v>-20.579639</v>
      </c>
      <c r="L70" s="90">
        <v>-10.345105</v>
      </c>
      <c r="M70" s="8"/>
      <c r="N70" s="6">
        <f t="shared" si="11"/>
        <v>11.318166666667</v>
      </c>
      <c r="O70" s="6">
        <f t="shared" si="9"/>
        <v>-38.477074000000002</v>
      </c>
      <c r="Q70" s="8"/>
    </row>
    <row r="71" spans="2:17" x14ac:dyDescent="0.25">
      <c r="B71" s="90">
        <v>10646444444.444</v>
      </c>
      <c r="C71" s="90">
        <v>-18.350370000000002</v>
      </c>
      <c r="D71" s="90">
        <v>-10.121686</v>
      </c>
      <c r="E71" s="8"/>
      <c r="F71" s="6">
        <f t="shared" si="10"/>
        <v>11.545444444444</v>
      </c>
      <c r="G71" s="6">
        <f t="shared" si="8"/>
        <v>-36.731625000000001</v>
      </c>
      <c r="J71" s="90">
        <v>10646444444.444</v>
      </c>
      <c r="K71" s="90">
        <v>-19.8416</v>
      </c>
      <c r="L71" s="90">
        <v>-9.6460761999999995</v>
      </c>
      <c r="M71" s="8"/>
      <c r="N71" s="6">
        <f t="shared" si="11"/>
        <v>11.545444444444</v>
      </c>
      <c r="O71" s="6">
        <f t="shared" si="9"/>
        <v>-37.360840000000003</v>
      </c>
      <c r="Q71" s="8"/>
    </row>
    <row r="72" spans="2:17" x14ac:dyDescent="0.25">
      <c r="B72" s="90">
        <v>10984833333.333</v>
      </c>
      <c r="C72" s="90">
        <v>-18.370138000000001</v>
      </c>
      <c r="D72" s="90">
        <v>-10.186655999999999</v>
      </c>
      <c r="E72" s="8"/>
      <c r="F72" s="6">
        <f t="shared" si="10"/>
        <v>11.772722222222001</v>
      </c>
      <c r="G72" s="6">
        <f t="shared" si="8"/>
        <v>-35.283859</v>
      </c>
      <c r="J72" s="90">
        <v>10984833333.333</v>
      </c>
      <c r="K72" s="90">
        <v>-19.596640000000001</v>
      </c>
      <c r="L72" s="90">
        <v>-9.5603446999999999</v>
      </c>
      <c r="M72" s="8"/>
      <c r="N72" s="6">
        <f t="shared" si="11"/>
        <v>11.772722222222001</v>
      </c>
      <c r="O72" s="6">
        <f t="shared" si="9"/>
        <v>-39.185577000000002</v>
      </c>
      <c r="Q72" s="8"/>
    </row>
    <row r="73" spans="2:17" x14ac:dyDescent="0.25">
      <c r="B73" s="90">
        <v>11323222222.222</v>
      </c>
      <c r="C73" s="90">
        <v>-18.853159000000002</v>
      </c>
      <c r="D73" s="90">
        <v>-10.249496000000001</v>
      </c>
      <c r="E73" s="8"/>
      <c r="F73" s="6">
        <f t="shared" si="10"/>
        <v>12</v>
      </c>
      <c r="G73" s="6">
        <f t="shared" si="8"/>
        <v>-33.665278999999998</v>
      </c>
      <c r="J73" s="90">
        <v>11323222222.222</v>
      </c>
      <c r="K73" s="90">
        <v>-18.686672000000002</v>
      </c>
      <c r="L73" s="90">
        <v>-8.9268599000000002</v>
      </c>
      <c r="M73" s="8"/>
      <c r="N73" s="6">
        <f t="shared" si="11"/>
        <v>12</v>
      </c>
      <c r="O73" s="6">
        <f t="shared" si="9"/>
        <v>-40.241092999999999</v>
      </c>
      <c r="Q73" s="8"/>
    </row>
    <row r="74" spans="2:17" x14ac:dyDescent="0.25">
      <c r="B74" s="90">
        <v>11661611111.111</v>
      </c>
      <c r="C74" s="90">
        <v>-19.574013000000001</v>
      </c>
      <c r="D74" s="90">
        <v>-10.591131000000001</v>
      </c>
      <c r="E74" s="8"/>
      <c r="F74" s="6" t="s">
        <v>21</v>
      </c>
      <c r="J74" s="90">
        <v>11661611111.111</v>
      </c>
      <c r="K74" s="90">
        <v>-18.379090999999999</v>
      </c>
      <c r="L74" s="90">
        <v>-9.2109442000000001</v>
      </c>
      <c r="M74" s="8"/>
      <c r="N74" s="6" t="s">
        <v>21</v>
      </c>
      <c r="Q74" s="8"/>
    </row>
    <row r="75" spans="2:17" x14ac:dyDescent="0.25">
      <c r="B75" s="90">
        <v>12000000000</v>
      </c>
      <c r="C75" s="90">
        <v>-20.339988999999999</v>
      </c>
      <c r="D75" s="90">
        <v>-9.9566897999999995</v>
      </c>
      <c r="J75" s="90">
        <v>12000000000</v>
      </c>
      <c r="K75" s="90">
        <v>-18.571864999999999</v>
      </c>
      <c r="L75" s="90">
        <v>-9.4842318999999993</v>
      </c>
    </row>
    <row r="76" spans="2:17" x14ac:dyDescent="0.25">
      <c r="B76" s="90" t="s">
        <v>21</v>
      </c>
      <c r="C76" s="90"/>
      <c r="D76" s="90"/>
      <c r="J76" s="90" t="s">
        <v>21</v>
      </c>
      <c r="K76" s="90"/>
      <c r="L76" s="90"/>
    </row>
    <row r="77" spans="2:17" x14ac:dyDescent="0.25">
      <c r="B77" s="90"/>
      <c r="C77" s="90"/>
      <c r="D77" s="90"/>
      <c r="F77" s="6" t="s">
        <v>24</v>
      </c>
      <c r="J77" s="90"/>
      <c r="K77" s="90"/>
      <c r="L77" s="90"/>
      <c r="N77" s="6" t="s">
        <v>24</v>
      </c>
    </row>
    <row r="78" spans="2:17" ht="15.75" x14ac:dyDescent="0.25">
      <c r="B78" s="90"/>
      <c r="C78" s="90"/>
      <c r="D78" s="90"/>
      <c r="F78" s="6" t="s">
        <v>19</v>
      </c>
      <c r="G78" s="6" t="str">
        <f t="shared" ref="G78:G97" si="12">D104</f>
        <v>1Ix5L dBc Log Mag(dB)</v>
      </c>
      <c r="H78" s="35">
        <v>1</v>
      </c>
      <c r="J78" s="90"/>
      <c r="K78" s="90"/>
      <c r="L78" s="90"/>
      <c r="N78" s="6" t="s">
        <v>19</v>
      </c>
      <c r="O78" s="6" t="str">
        <f t="shared" ref="O78:O97" si="13">L104</f>
        <v>1Ix5L dBc Log Mag(dB)</v>
      </c>
      <c r="P78" s="35">
        <v>1</v>
      </c>
    </row>
    <row r="79" spans="2:17" ht="15.75" x14ac:dyDescent="0.25">
      <c r="B79" s="90" t="s">
        <v>23</v>
      </c>
      <c r="C79" s="90"/>
      <c r="D79" s="90"/>
      <c r="F79" s="6">
        <f t="shared" ref="F79:F97" si="14">B105/1000000000</f>
        <v>9.9090000000000007</v>
      </c>
      <c r="G79" s="6">
        <f t="shared" si="12"/>
        <v>-35.680343999999998</v>
      </c>
      <c r="H79" s="36">
        <f>ABS(AVERAGE(G79:G97)-(H78-1)*5)</f>
        <v>31.653670631578951</v>
      </c>
      <c r="J79" s="90" t="s">
        <v>23</v>
      </c>
      <c r="K79" s="90"/>
      <c r="L79" s="90"/>
      <c r="N79" s="6">
        <f t="shared" ref="N79:N97" si="15">J105/1000000000</f>
        <v>9.9090000000000007</v>
      </c>
      <c r="O79" s="6">
        <f t="shared" si="13"/>
        <v>-19.950035</v>
      </c>
      <c r="P79" s="36">
        <f>ABS(AVERAGE(O79:O97)-(P78-1)*5)</f>
        <v>27.474520631578947</v>
      </c>
    </row>
    <row r="80" spans="2:17" x14ac:dyDescent="0.25">
      <c r="B80" s="90" t="s">
        <v>19</v>
      </c>
      <c r="C80" s="90" t="s">
        <v>148</v>
      </c>
      <c r="D80" s="90" t="s">
        <v>74</v>
      </c>
      <c r="F80" s="6">
        <f t="shared" si="14"/>
        <v>10.025166666666999</v>
      </c>
      <c r="G80" s="6">
        <f t="shared" si="12"/>
        <v>-23.651119000000001</v>
      </c>
      <c r="J80" s="90" t="s">
        <v>19</v>
      </c>
      <c r="K80" s="90" t="s">
        <v>148</v>
      </c>
      <c r="L80" s="90" t="s">
        <v>74</v>
      </c>
      <c r="N80" s="6">
        <f t="shared" si="15"/>
        <v>10.025166666666999</v>
      </c>
      <c r="O80" s="6">
        <f t="shared" si="13"/>
        <v>-25.724685999999998</v>
      </c>
    </row>
    <row r="81" spans="2:15" x14ac:dyDescent="0.25">
      <c r="B81" s="90">
        <v>7909000000</v>
      </c>
      <c r="C81" s="90">
        <v>-48.561870999999996</v>
      </c>
      <c r="D81" s="90">
        <v>-42.609310000000001</v>
      </c>
      <c r="F81" s="6">
        <f t="shared" si="14"/>
        <v>10.141333333333</v>
      </c>
      <c r="G81" s="6">
        <f t="shared" si="12"/>
        <v>-38.123966000000003</v>
      </c>
      <c r="J81" s="90">
        <v>7909000000</v>
      </c>
      <c r="K81" s="90">
        <v>-49.667293999999998</v>
      </c>
      <c r="L81" s="90">
        <v>-39.789611999999998</v>
      </c>
      <c r="N81" s="6">
        <f t="shared" si="15"/>
        <v>10.141333333333</v>
      </c>
      <c r="O81" s="6">
        <f t="shared" si="13"/>
        <v>-23.904181000000001</v>
      </c>
    </row>
    <row r="82" spans="2:15" x14ac:dyDescent="0.25">
      <c r="B82" s="90">
        <v>8136277777.7777996</v>
      </c>
      <c r="C82" s="90">
        <v>-51.944274999999998</v>
      </c>
      <c r="D82" s="90">
        <v>-44.960681999999998</v>
      </c>
      <c r="F82" s="6">
        <f t="shared" si="14"/>
        <v>10.2575</v>
      </c>
      <c r="G82" s="6">
        <f t="shared" si="12"/>
        <v>-28.314602000000001</v>
      </c>
      <c r="J82" s="90">
        <v>8136277777.7777996</v>
      </c>
      <c r="K82" s="90">
        <v>-49.488822999999996</v>
      </c>
      <c r="L82" s="90">
        <v>-42.889423000000001</v>
      </c>
      <c r="N82" s="6">
        <f t="shared" si="15"/>
        <v>10.2575</v>
      </c>
      <c r="O82" s="6">
        <f t="shared" si="13"/>
        <v>-24.507705999999999</v>
      </c>
    </row>
    <row r="83" spans="2:15" x14ac:dyDescent="0.25">
      <c r="B83" s="90">
        <v>8363555555.5556002</v>
      </c>
      <c r="C83" s="90">
        <v>-51.511501000000003</v>
      </c>
      <c r="D83" s="90">
        <v>-44.060138999999999</v>
      </c>
      <c r="F83" s="6">
        <f t="shared" si="14"/>
        <v>10.373666666666999</v>
      </c>
      <c r="G83" s="6">
        <f t="shared" si="12"/>
        <v>-31.199911</v>
      </c>
      <c r="J83" s="90">
        <v>8363555555.5556002</v>
      </c>
      <c r="K83" s="90">
        <v>-48.350178</v>
      </c>
      <c r="L83" s="90">
        <v>-41.533169000000001</v>
      </c>
      <c r="N83" s="6">
        <f t="shared" si="15"/>
        <v>10.373666666666999</v>
      </c>
      <c r="O83" s="6">
        <f t="shared" si="13"/>
        <v>-23.938299000000001</v>
      </c>
    </row>
    <row r="84" spans="2:15" x14ac:dyDescent="0.25">
      <c r="B84" s="90">
        <v>8590833333.3332996</v>
      </c>
      <c r="C84" s="90">
        <v>-52.350825999999998</v>
      </c>
      <c r="D84" s="90">
        <v>-44.970210999999999</v>
      </c>
      <c r="F84" s="6">
        <f t="shared" si="14"/>
        <v>10.489833333332999</v>
      </c>
      <c r="G84" s="6">
        <f t="shared" si="12"/>
        <v>-32.444541999999998</v>
      </c>
      <c r="J84" s="90">
        <v>8590833333.3332996</v>
      </c>
      <c r="K84" s="90">
        <v>-48.945174999999999</v>
      </c>
      <c r="L84" s="90">
        <v>-41.485401000000003</v>
      </c>
      <c r="N84" s="6">
        <f t="shared" si="15"/>
        <v>10.489833333332999</v>
      </c>
      <c r="O84" s="6">
        <f t="shared" si="13"/>
        <v>-24.74794</v>
      </c>
    </row>
    <row r="85" spans="2:15" x14ac:dyDescent="0.25">
      <c r="B85" s="90">
        <v>8818111111.1110992</v>
      </c>
      <c r="C85" s="90">
        <v>-55.208579999999998</v>
      </c>
      <c r="D85" s="90">
        <v>-47.923591999999999</v>
      </c>
      <c r="F85" s="6">
        <f t="shared" si="14"/>
        <v>10.606</v>
      </c>
      <c r="G85" s="6">
        <f t="shared" si="12"/>
        <v>-23.866589999999999</v>
      </c>
      <c r="J85" s="90">
        <v>8818111111.1110992</v>
      </c>
      <c r="K85" s="90">
        <v>-49.596172000000003</v>
      </c>
      <c r="L85" s="90">
        <v>-41.638531</v>
      </c>
      <c r="N85" s="6">
        <f t="shared" si="15"/>
        <v>10.606</v>
      </c>
      <c r="O85" s="6">
        <f t="shared" si="13"/>
        <v>-26.955086000000001</v>
      </c>
    </row>
    <row r="86" spans="2:15" x14ac:dyDescent="0.25">
      <c r="B86" s="90">
        <v>9045388888.8889008</v>
      </c>
      <c r="C86" s="90">
        <v>-54.225333999999997</v>
      </c>
      <c r="D86" s="90">
        <v>-46.915554</v>
      </c>
      <c r="F86" s="6">
        <f t="shared" si="14"/>
        <v>10.722166666667</v>
      </c>
      <c r="G86" s="6">
        <f t="shared" si="12"/>
        <v>-31.391135999999999</v>
      </c>
      <c r="J86" s="90">
        <v>9045388888.8889008</v>
      </c>
      <c r="K86" s="90">
        <v>-50.089717999999998</v>
      </c>
      <c r="L86" s="90">
        <v>-41.877563000000002</v>
      </c>
      <c r="N86" s="6">
        <f t="shared" si="15"/>
        <v>10.722166666667</v>
      </c>
      <c r="O86" s="6">
        <f t="shared" si="13"/>
        <v>-24.491644000000001</v>
      </c>
    </row>
    <row r="87" spans="2:15" x14ac:dyDescent="0.25">
      <c r="B87" s="90">
        <v>9272666666.6667004</v>
      </c>
      <c r="C87" s="90">
        <v>-62.016876000000003</v>
      </c>
      <c r="D87" s="90">
        <v>-54.896296999999997</v>
      </c>
      <c r="F87" s="6">
        <f t="shared" si="14"/>
        <v>10.838333333333001</v>
      </c>
      <c r="G87" s="6">
        <f t="shared" si="12"/>
        <v>-27.787732999999999</v>
      </c>
      <c r="J87" s="90">
        <v>9272666666.6667004</v>
      </c>
      <c r="K87" s="90">
        <v>-48.071896000000002</v>
      </c>
      <c r="L87" s="90">
        <v>-39.31673</v>
      </c>
      <c r="N87" s="6">
        <f t="shared" si="15"/>
        <v>10.838333333333001</v>
      </c>
      <c r="O87" s="6">
        <f t="shared" si="13"/>
        <v>-28.65803</v>
      </c>
    </row>
    <row r="88" spans="2:15" x14ac:dyDescent="0.25">
      <c r="B88" s="90">
        <v>9499944444.4444008</v>
      </c>
      <c r="C88" s="90">
        <v>-60.205272999999998</v>
      </c>
      <c r="D88" s="90">
        <v>-52.656719000000002</v>
      </c>
      <c r="F88" s="6">
        <f t="shared" si="14"/>
        <v>10.954499999999999</v>
      </c>
      <c r="G88" s="6">
        <f t="shared" si="12"/>
        <v>-36.383873000000001</v>
      </c>
      <c r="J88" s="90">
        <v>9499944444.4444008</v>
      </c>
      <c r="K88" s="90">
        <v>-47.184811000000003</v>
      </c>
      <c r="L88" s="90">
        <v>-38.076878000000001</v>
      </c>
      <c r="N88" s="6">
        <f t="shared" si="15"/>
        <v>10.954499999999999</v>
      </c>
      <c r="O88" s="6">
        <f t="shared" si="13"/>
        <v>-22.330696</v>
      </c>
    </row>
    <row r="89" spans="2:15" x14ac:dyDescent="0.25">
      <c r="B89" s="90">
        <v>9727222222.2222004</v>
      </c>
      <c r="C89" s="90">
        <v>-57.370697</v>
      </c>
      <c r="D89" s="90">
        <v>-49.400570000000002</v>
      </c>
      <c r="F89" s="6">
        <f t="shared" si="14"/>
        <v>11.070666666667</v>
      </c>
      <c r="G89" s="6">
        <f t="shared" si="12"/>
        <v>-33.637023999999997</v>
      </c>
      <c r="J89" s="90">
        <v>9727222222.2222004</v>
      </c>
      <c r="K89" s="90">
        <v>-47.402287000000001</v>
      </c>
      <c r="L89" s="90">
        <v>-38.233756999999997</v>
      </c>
      <c r="N89" s="6">
        <f t="shared" si="15"/>
        <v>11.070666666667</v>
      </c>
      <c r="O89" s="6">
        <f t="shared" si="13"/>
        <v>-27.070515</v>
      </c>
    </row>
    <row r="90" spans="2:15" x14ac:dyDescent="0.25">
      <c r="B90" s="90">
        <v>9954500000</v>
      </c>
      <c r="C90" s="90">
        <v>-56.033240999999997</v>
      </c>
      <c r="D90" s="90">
        <v>-47.941509000000003</v>
      </c>
      <c r="F90" s="6">
        <f t="shared" si="14"/>
        <v>11.186833333333</v>
      </c>
      <c r="G90" s="6">
        <f t="shared" si="12"/>
        <v>-26.343212000000001</v>
      </c>
      <c r="J90" s="90">
        <v>9954500000</v>
      </c>
      <c r="K90" s="90">
        <v>-45.968311</v>
      </c>
      <c r="L90" s="90">
        <v>-36.462074000000001</v>
      </c>
      <c r="N90" s="6">
        <f t="shared" si="15"/>
        <v>11.186833333333</v>
      </c>
      <c r="O90" s="6">
        <f t="shared" si="13"/>
        <v>-29.787243</v>
      </c>
    </row>
    <row r="91" spans="2:15" x14ac:dyDescent="0.25">
      <c r="B91" s="90">
        <v>10181777777.778</v>
      </c>
      <c r="C91" s="90">
        <v>-52.156925000000001</v>
      </c>
      <c r="D91" s="90">
        <v>-43.904452999999997</v>
      </c>
      <c r="F91" s="6">
        <f t="shared" si="14"/>
        <v>11.303000000000001</v>
      </c>
      <c r="G91" s="6">
        <f t="shared" si="12"/>
        <v>-29.231135999999999</v>
      </c>
      <c r="J91" s="90">
        <v>10181777777.778</v>
      </c>
      <c r="K91" s="90">
        <v>-46.652149000000001</v>
      </c>
      <c r="L91" s="90">
        <v>-37.031506</v>
      </c>
      <c r="N91" s="6">
        <f t="shared" si="15"/>
        <v>11.303000000000001</v>
      </c>
      <c r="O91" s="6">
        <f t="shared" si="13"/>
        <v>-27.594014999999999</v>
      </c>
    </row>
    <row r="92" spans="2:15" x14ac:dyDescent="0.25">
      <c r="B92" s="90">
        <v>10409055555.556</v>
      </c>
      <c r="C92" s="90">
        <v>-50.981228000000002</v>
      </c>
      <c r="D92" s="90">
        <v>-42.881836</v>
      </c>
      <c r="F92" s="6">
        <f t="shared" si="14"/>
        <v>11.419166666667</v>
      </c>
      <c r="G92" s="6">
        <f t="shared" si="12"/>
        <v>-37.139930999999997</v>
      </c>
      <c r="J92" s="90">
        <v>10409055555.556</v>
      </c>
      <c r="K92" s="90">
        <v>-46.127189999999999</v>
      </c>
      <c r="L92" s="90">
        <v>-36.276938999999999</v>
      </c>
      <c r="N92" s="6">
        <f t="shared" si="15"/>
        <v>11.419166666667</v>
      </c>
      <c r="O92" s="6">
        <f t="shared" si="13"/>
        <v>-33.113658999999998</v>
      </c>
    </row>
    <row r="93" spans="2:15" x14ac:dyDescent="0.25">
      <c r="B93" s="90">
        <v>10636333333.333</v>
      </c>
      <c r="C93" s="90">
        <v>-49.020606999999998</v>
      </c>
      <c r="D93" s="90">
        <v>-40.584560000000003</v>
      </c>
      <c r="F93" s="6">
        <f t="shared" si="14"/>
        <v>11.535333333333</v>
      </c>
      <c r="G93" s="6">
        <f t="shared" si="12"/>
        <v>-29.700465999999999</v>
      </c>
      <c r="J93" s="90">
        <v>10636333333.333</v>
      </c>
      <c r="K93" s="90">
        <v>-45.383586999999999</v>
      </c>
      <c r="L93" s="90">
        <v>-35.081820999999998</v>
      </c>
      <c r="N93" s="6">
        <f t="shared" si="15"/>
        <v>11.535333333333</v>
      </c>
      <c r="O93" s="6">
        <f t="shared" si="13"/>
        <v>-24.835823000000001</v>
      </c>
    </row>
    <row r="94" spans="2:15" x14ac:dyDescent="0.25">
      <c r="B94" s="90">
        <v>10863611111.111</v>
      </c>
      <c r="C94" s="90">
        <v>-46.957580999999998</v>
      </c>
      <c r="D94" s="90">
        <v>-38.728634</v>
      </c>
      <c r="F94" s="6">
        <f t="shared" si="14"/>
        <v>11.6515</v>
      </c>
      <c r="G94" s="6">
        <f t="shared" si="12"/>
        <v>-40.310080999999997</v>
      </c>
      <c r="J94" s="90">
        <v>10863611111.111</v>
      </c>
      <c r="K94" s="90">
        <v>-44.870331</v>
      </c>
      <c r="L94" s="90">
        <v>-34.635795999999999</v>
      </c>
      <c r="N94" s="6">
        <f t="shared" si="15"/>
        <v>11.6515</v>
      </c>
      <c r="O94" s="6">
        <f t="shared" si="13"/>
        <v>-33.754452000000001</v>
      </c>
    </row>
    <row r="95" spans="2:15" x14ac:dyDescent="0.25">
      <c r="B95" s="90">
        <v>11090888888.889</v>
      </c>
      <c r="C95" s="90">
        <v>-46.331547</v>
      </c>
      <c r="D95" s="90">
        <v>-38.102862999999999</v>
      </c>
      <c r="F95" s="6">
        <f t="shared" si="14"/>
        <v>11.767666666666999</v>
      </c>
      <c r="G95" s="6">
        <f t="shared" si="12"/>
        <v>-31.834066</v>
      </c>
      <c r="J95" s="90">
        <v>11090888888.889</v>
      </c>
      <c r="K95" s="90">
        <v>-46.088985000000001</v>
      </c>
      <c r="L95" s="90">
        <v>-35.893462999999997</v>
      </c>
      <c r="N95" s="6">
        <f t="shared" si="15"/>
        <v>11.767666666666999</v>
      </c>
      <c r="O95" s="6">
        <f t="shared" si="13"/>
        <v>-28.547737000000001</v>
      </c>
    </row>
    <row r="96" spans="2:15" x14ac:dyDescent="0.25">
      <c r="B96" s="90">
        <v>11318166666.667</v>
      </c>
      <c r="C96" s="90">
        <v>-46.424461000000001</v>
      </c>
      <c r="D96" s="90">
        <v>-38.240977999999998</v>
      </c>
      <c r="F96" s="6">
        <f t="shared" si="14"/>
        <v>11.883833333333</v>
      </c>
      <c r="G96" s="6">
        <f t="shared" si="12"/>
        <v>-25.637589999999999</v>
      </c>
      <c r="J96" s="90">
        <v>11318166666.667</v>
      </c>
      <c r="K96" s="90">
        <v>-48.513370999999999</v>
      </c>
      <c r="L96" s="90">
        <v>-38.477074000000002</v>
      </c>
      <c r="N96" s="6">
        <f t="shared" si="15"/>
        <v>11.883833333333</v>
      </c>
      <c r="O96" s="6">
        <f t="shared" si="13"/>
        <v>-31.848495</v>
      </c>
    </row>
    <row r="97" spans="2:16" x14ac:dyDescent="0.25">
      <c r="B97" s="90">
        <v>11545444444.444</v>
      </c>
      <c r="C97" s="90">
        <v>-45.335284999999999</v>
      </c>
      <c r="D97" s="90">
        <v>-36.731625000000001</v>
      </c>
      <c r="F97" s="6">
        <f t="shared" si="14"/>
        <v>12</v>
      </c>
      <c r="G97" s="6">
        <f t="shared" si="12"/>
        <v>-38.742420000000003</v>
      </c>
      <c r="J97" s="90">
        <v>11545444444.444</v>
      </c>
      <c r="K97" s="90">
        <v>-47.120651000000002</v>
      </c>
      <c r="L97" s="90">
        <v>-37.360840000000003</v>
      </c>
      <c r="N97" s="6">
        <f t="shared" si="15"/>
        <v>12</v>
      </c>
      <c r="O97" s="6">
        <f t="shared" si="13"/>
        <v>-40.255650000000003</v>
      </c>
    </row>
    <row r="98" spans="2:16" x14ac:dyDescent="0.25">
      <c r="B98" s="90">
        <v>11772722222.222</v>
      </c>
      <c r="C98" s="90">
        <v>-44.266742999999998</v>
      </c>
      <c r="D98" s="90">
        <v>-35.283859</v>
      </c>
      <c r="F98" s="6" t="s">
        <v>21</v>
      </c>
      <c r="J98" s="90">
        <v>11772722222.222</v>
      </c>
      <c r="K98" s="90">
        <v>-48.353724999999997</v>
      </c>
      <c r="L98" s="90">
        <v>-39.185577000000002</v>
      </c>
      <c r="N98" s="6" t="s">
        <v>21</v>
      </c>
    </row>
    <row r="99" spans="2:16" x14ac:dyDescent="0.25">
      <c r="B99" s="90">
        <v>12000000000</v>
      </c>
      <c r="C99" s="90">
        <v>-44.048580000000001</v>
      </c>
      <c r="D99" s="90">
        <v>-33.665278999999998</v>
      </c>
      <c r="J99" s="90">
        <v>12000000000</v>
      </c>
      <c r="K99" s="90">
        <v>-49.328724000000001</v>
      </c>
      <c r="L99" s="90">
        <v>-40.241092999999999</v>
      </c>
    </row>
    <row r="100" spans="2:16" x14ac:dyDescent="0.25">
      <c r="B100" s="90" t="s">
        <v>21</v>
      </c>
      <c r="C100" s="90"/>
      <c r="D100" s="90"/>
      <c r="J100" s="90" t="s">
        <v>21</v>
      </c>
      <c r="K100" s="90"/>
      <c r="L100" s="90"/>
    </row>
    <row r="101" spans="2:16" x14ac:dyDescent="0.25">
      <c r="B101" s="90"/>
      <c r="C101" s="90"/>
      <c r="D101" s="90"/>
      <c r="F101" s="6" t="s">
        <v>25</v>
      </c>
      <c r="J101" s="90"/>
      <c r="K101" s="90"/>
      <c r="L101" s="90"/>
      <c r="N101" s="6" t="s">
        <v>25</v>
      </c>
    </row>
    <row r="102" spans="2:16" ht="15.75" x14ac:dyDescent="0.25">
      <c r="B102" s="90"/>
      <c r="C102" s="90"/>
      <c r="D102" s="90"/>
      <c r="F102" s="6" t="s">
        <v>19</v>
      </c>
      <c r="G102" s="6" t="str">
        <f t="shared" ref="G102:G121" si="16">D128</f>
        <v>2Ix1L dBc Log Mag(dB)</v>
      </c>
      <c r="H102" s="35">
        <v>2</v>
      </c>
      <c r="J102" s="90"/>
      <c r="K102" s="90"/>
      <c r="L102" s="90"/>
      <c r="N102" s="6" t="s">
        <v>19</v>
      </c>
      <c r="O102" s="6" t="str">
        <f t="shared" ref="O102:O121" si="17">L128</f>
        <v>2Ix1L dBc Log Mag(dB)</v>
      </c>
      <c r="P102" s="35">
        <v>2</v>
      </c>
    </row>
    <row r="103" spans="2:16" ht="15.75" x14ac:dyDescent="0.25">
      <c r="B103" s="90" t="s">
        <v>24</v>
      </c>
      <c r="C103" s="90"/>
      <c r="D103" s="90"/>
      <c r="F103" s="6">
        <f t="shared" ref="F103:F121" si="18">B129/1000000000</f>
        <v>1.8180000000000001</v>
      </c>
      <c r="G103" s="6">
        <f t="shared" si="16"/>
        <v>-66.329239000000001</v>
      </c>
      <c r="H103" s="36">
        <f>ABS(AVERAGE(G103:G121)-(H102-1)*5)</f>
        <v>76.66539705263159</v>
      </c>
      <c r="J103" s="90" t="s">
        <v>24</v>
      </c>
      <c r="K103" s="90"/>
      <c r="L103" s="90"/>
      <c r="N103" s="6">
        <f t="shared" ref="N103:N121" si="19">J129/1000000000</f>
        <v>1.8180000000000001</v>
      </c>
      <c r="O103" s="6">
        <f t="shared" si="17"/>
        <v>-67.181335000000004</v>
      </c>
      <c r="P103" s="36">
        <f>ABS(AVERAGE(O103:O121)-(P102-1)*5)</f>
        <v>80.747741999999988</v>
      </c>
    </row>
    <row r="104" spans="2:16" x14ac:dyDescent="0.25">
      <c r="B104" s="90" t="s">
        <v>19</v>
      </c>
      <c r="C104" s="90" t="s">
        <v>149</v>
      </c>
      <c r="D104" s="90" t="s">
        <v>263</v>
      </c>
      <c r="F104" s="6">
        <f t="shared" si="18"/>
        <v>2.3735555555556003</v>
      </c>
      <c r="G104" s="6">
        <f t="shared" si="16"/>
        <v>-81.490043999999997</v>
      </c>
      <c r="J104" s="90" t="s">
        <v>19</v>
      </c>
      <c r="K104" s="90" t="s">
        <v>149</v>
      </c>
      <c r="L104" s="90" t="s">
        <v>263</v>
      </c>
      <c r="N104" s="6">
        <f t="shared" si="19"/>
        <v>2.3735555555556003</v>
      </c>
      <c r="O104" s="6">
        <f t="shared" si="17"/>
        <v>-69.663818000000006</v>
      </c>
    </row>
    <row r="105" spans="2:16" x14ac:dyDescent="0.25">
      <c r="B105" s="90">
        <v>9909000000</v>
      </c>
      <c r="C105" s="90">
        <v>-41.632904000000003</v>
      </c>
      <c r="D105" s="90">
        <v>-35.680343999999998</v>
      </c>
      <c r="F105" s="6">
        <f t="shared" si="18"/>
        <v>2.9291111111111001</v>
      </c>
      <c r="G105" s="6">
        <f t="shared" si="16"/>
        <v>-72.057083000000006</v>
      </c>
      <c r="J105" s="90">
        <v>9909000000</v>
      </c>
      <c r="K105" s="90">
        <v>-29.827715000000001</v>
      </c>
      <c r="L105" s="90">
        <v>-19.950035</v>
      </c>
      <c r="N105" s="6">
        <f t="shared" si="19"/>
        <v>2.9291111111111001</v>
      </c>
      <c r="O105" s="6">
        <f t="shared" si="17"/>
        <v>-73.897971999999996</v>
      </c>
    </row>
    <row r="106" spans="2:16" x14ac:dyDescent="0.25">
      <c r="B106" s="90">
        <v>10025166666.667</v>
      </c>
      <c r="C106" s="90">
        <v>-30.634712</v>
      </c>
      <c r="D106" s="90">
        <v>-23.651119000000001</v>
      </c>
      <c r="F106" s="6">
        <f t="shared" si="18"/>
        <v>3.4846666666666999</v>
      </c>
      <c r="G106" s="6">
        <f t="shared" si="16"/>
        <v>-76.595557999999997</v>
      </c>
      <c r="J106" s="90">
        <v>10025166666.667</v>
      </c>
      <c r="K106" s="90">
        <v>-32.324081</v>
      </c>
      <c r="L106" s="90">
        <v>-25.724685999999998</v>
      </c>
      <c r="N106" s="6">
        <f t="shared" si="19"/>
        <v>3.4846666666666999</v>
      </c>
      <c r="O106" s="6">
        <f t="shared" si="17"/>
        <v>-74.682213000000004</v>
      </c>
    </row>
    <row r="107" spans="2:16" x14ac:dyDescent="0.25">
      <c r="B107" s="90">
        <v>10141333333.333</v>
      </c>
      <c r="C107" s="90">
        <v>-45.575329000000004</v>
      </c>
      <c r="D107" s="90">
        <v>-38.123966000000003</v>
      </c>
      <c r="F107" s="6">
        <f t="shared" si="18"/>
        <v>4.0402222222221997</v>
      </c>
      <c r="G107" s="6">
        <f t="shared" si="16"/>
        <v>-75.029685999999998</v>
      </c>
      <c r="J107" s="90">
        <v>10141333333.333</v>
      </c>
      <c r="K107" s="90">
        <v>-30.721188999999999</v>
      </c>
      <c r="L107" s="90">
        <v>-23.904181000000001</v>
      </c>
      <c r="N107" s="6">
        <f t="shared" si="19"/>
        <v>4.0402222222221997</v>
      </c>
      <c r="O107" s="6">
        <f t="shared" si="17"/>
        <v>-89.099593999999996</v>
      </c>
    </row>
    <row r="108" spans="2:16" x14ac:dyDescent="0.25">
      <c r="B108" s="90">
        <v>10257500000</v>
      </c>
      <c r="C108" s="90">
        <v>-35.695217</v>
      </c>
      <c r="D108" s="90">
        <v>-28.314602000000001</v>
      </c>
      <c r="F108" s="6">
        <f t="shared" si="18"/>
        <v>4.5957777777777995</v>
      </c>
      <c r="G108" s="6">
        <f t="shared" si="16"/>
        <v>-77.078598</v>
      </c>
      <c r="J108" s="90">
        <v>10257500000</v>
      </c>
      <c r="K108" s="90">
        <v>-31.967478</v>
      </c>
      <c r="L108" s="90">
        <v>-24.507705999999999</v>
      </c>
      <c r="N108" s="6">
        <f t="shared" si="19"/>
        <v>4.5957777777777995</v>
      </c>
      <c r="O108" s="6">
        <f t="shared" si="17"/>
        <v>-79.520804999999996</v>
      </c>
    </row>
    <row r="109" spans="2:16" x14ac:dyDescent="0.25">
      <c r="B109" s="90">
        <v>10373666666.667</v>
      </c>
      <c r="C109" s="90">
        <v>-38.484901000000001</v>
      </c>
      <c r="D109" s="90">
        <v>-31.199911</v>
      </c>
      <c r="F109" s="6">
        <f t="shared" si="18"/>
        <v>5.1513333333332998</v>
      </c>
      <c r="G109" s="6">
        <f t="shared" si="16"/>
        <v>-72.962540000000004</v>
      </c>
      <c r="J109" s="90">
        <v>10373666666.667</v>
      </c>
      <c r="K109" s="90">
        <v>-31.895941000000001</v>
      </c>
      <c r="L109" s="90">
        <v>-23.938299000000001</v>
      </c>
      <c r="N109" s="6">
        <f t="shared" si="19"/>
        <v>5.1513333333332998</v>
      </c>
      <c r="O109" s="6">
        <f t="shared" si="17"/>
        <v>-77.247787000000002</v>
      </c>
    </row>
    <row r="110" spans="2:16" x14ac:dyDescent="0.25">
      <c r="B110" s="90">
        <v>10489833333.333</v>
      </c>
      <c r="C110" s="90">
        <v>-39.754317999999998</v>
      </c>
      <c r="D110" s="90">
        <v>-32.444541999999998</v>
      </c>
      <c r="F110" s="6">
        <f t="shared" si="18"/>
        <v>5.7068888888888996</v>
      </c>
      <c r="G110" s="6">
        <f t="shared" si="16"/>
        <v>-70.389717000000005</v>
      </c>
      <c r="J110" s="90">
        <v>10489833333.333</v>
      </c>
      <c r="K110" s="90">
        <v>-32.960093999999998</v>
      </c>
      <c r="L110" s="90">
        <v>-24.74794</v>
      </c>
      <c r="N110" s="6">
        <f t="shared" si="19"/>
        <v>5.7068888888888996</v>
      </c>
      <c r="O110" s="6">
        <f t="shared" si="17"/>
        <v>-76.410347000000002</v>
      </c>
    </row>
    <row r="111" spans="2:16" x14ac:dyDescent="0.25">
      <c r="B111" s="90">
        <v>10606000000</v>
      </c>
      <c r="C111" s="90">
        <v>-30.987166999999999</v>
      </c>
      <c r="D111" s="90">
        <v>-23.866589999999999</v>
      </c>
      <c r="F111" s="6">
        <f t="shared" si="18"/>
        <v>6.2624444444443998</v>
      </c>
      <c r="G111" s="6">
        <f t="shared" si="16"/>
        <v>-70.100975000000005</v>
      </c>
      <c r="J111" s="90">
        <v>10606000000</v>
      </c>
      <c r="K111" s="90">
        <v>-35.710251</v>
      </c>
      <c r="L111" s="90">
        <v>-26.955086000000001</v>
      </c>
      <c r="N111" s="6">
        <f t="shared" si="19"/>
        <v>6.2624444444443998</v>
      </c>
      <c r="O111" s="6">
        <f t="shared" si="17"/>
        <v>-84.771698000000001</v>
      </c>
    </row>
    <row r="112" spans="2:16" x14ac:dyDescent="0.25">
      <c r="B112" s="90">
        <v>10722166666.667</v>
      </c>
      <c r="C112" s="90">
        <v>-38.939689999999999</v>
      </c>
      <c r="D112" s="90">
        <v>-31.391135999999999</v>
      </c>
      <c r="F112" s="6">
        <f t="shared" si="18"/>
        <v>6.8179999999999996</v>
      </c>
      <c r="G112" s="6">
        <f t="shared" si="16"/>
        <v>-70.914696000000006</v>
      </c>
      <c r="J112" s="90">
        <v>10722166666.667</v>
      </c>
      <c r="K112" s="90">
        <v>-33.599578999999999</v>
      </c>
      <c r="L112" s="90">
        <v>-24.491644000000001</v>
      </c>
      <c r="N112" s="6">
        <f t="shared" si="19"/>
        <v>6.8179999999999996</v>
      </c>
      <c r="O112" s="6">
        <f t="shared" si="17"/>
        <v>-81.697906000000003</v>
      </c>
    </row>
    <row r="113" spans="2:16" x14ac:dyDescent="0.25">
      <c r="B113" s="90">
        <v>10838333333.333</v>
      </c>
      <c r="C113" s="90">
        <v>-35.757862000000003</v>
      </c>
      <c r="D113" s="90">
        <v>-27.787732999999999</v>
      </c>
      <c r="F113" s="6">
        <f t="shared" si="18"/>
        <v>7.3735555555556003</v>
      </c>
      <c r="G113" s="6">
        <f t="shared" si="16"/>
        <v>-71.055267000000001</v>
      </c>
      <c r="J113" s="90">
        <v>10838333333.333</v>
      </c>
      <c r="K113" s="90">
        <v>-37.826560999999998</v>
      </c>
      <c r="L113" s="90">
        <v>-28.65803</v>
      </c>
      <c r="N113" s="6">
        <f t="shared" si="19"/>
        <v>7.3735555555556003</v>
      </c>
      <c r="O113" s="6">
        <f t="shared" si="17"/>
        <v>-84.189789000000005</v>
      </c>
    </row>
    <row r="114" spans="2:16" x14ac:dyDescent="0.25">
      <c r="B114" s="90">
        <v>10954500000</v>
      </c>
      <c r="C114" s="90">
        <v>-44.475600999999997</v>
      </c>
      <c r="D114" s="90">
        <v>-36.383873000000001</v>
      </c>
      <c r="F114" s="6">
        <f t="shared" si="18"/>
        <v>7.9291111111111006</v>
      </c>
      <c r="G114" s="6">
        <f t="shared" si="16"/>
        <v>-75.444098999999994</v>
      </c>
      <c r="J114" s="90">
        <v>10954500000</v>
      </c>
      <c r="K114" s="90">
        <v>-31.836932999999998</v>
      </c>
      <c r="L114" s="90">
        <v>-22.330696</v>
      </c>
      <c r="N114" s="6">
        <f t="shared" si="19"/>
        <v>7.9291111111111006</v>
      </c>
      <c r="O114" s="6">
        <f t="shared" si="17"/>
        <v>-91.349716000000001</v>
      </c>
    </row>
    <row r="115" spans="2:16" x14ac:dyDescent="0.25">
      <c r="B115" s="90">
        <v>11070666666.667</v>
      </c>
      <c r="C115" s="90">
        <v>-41.889499999999998</v>
      </c>
      <c r="D115" s="90">
        <v>-33.637023999999997</v>
      </c>
      <c r="F115" s="6">
        <f t="shared" si="18"/>
        <v>8.4846666666667012</v>
      </c>
      <c r="G115" s="6">
        <f t="shared" si="16"/>
        <v>-67.408585000000002</v>
      </c>
      <c r="J115" s="90">
        <v>11070666666.667</v>
      </c>
      <c r="K115" s="90">
        <v>-36.691161999999998</v>
      </c>
      <c r="L115" s="90">
        <v>-27.070515</v>
      </c>
      <c r="N115" s="6">
        <f t="shared" si="19"/>
        <v>8.4846666666667012</v>
      </c>
      <c r="O115" s="6">
        <f t="shared" si="17"/>
        <v>-66.817543000000001</v>
      </c>
    </row>
    <row r="116" spans="2:16" x14ac:dyDescent="0.25">
      <c r="B116" s="90">
        <v>11186833333.333</v>
      </c>
      <c r="C116" s="90">
        <v>-34.442604000000003</v>
      </c>
      <c r="D116" s="90">
        <v>-26.343212000000001</v>
      </c>
      <c r="F116" s="6">
        <f t="shared" si="18"/>
        <v>9.0402222222221997</v>
      </c>
      <c r="G116" s="6">
        <f t="shared" si="16"/>
        <v>-65.249588000000003</v>
      </c>
      <c r="J116" s="90">
        <v>11186833333.333</v>
      </c>
      <c r="K116" s="90">
        <v>-39.637492999999999</v>
      </c>
      <c r="L116" s="90">
        <v>-29.787243</v>
      </c>
      <c r="N116" s="6">
        <f t="shared" si="19"/>
        <v>9.0402222222221997</v>
      </c>
      <c r="O116" s="6">
        <f t="shared" si="17"/>
        <v>-67.637825000000007</v>
      </c>
    </row>
    <row r="117" spans="2:16" x14ac:dyDescent="0.25">
      <c r="B117" s="90">
        <v>11303000000</v>
      </c>
      <c r="C117" s="90">
        <v>-37.667183000000001</v>
      </c>
      <c r="D117" s="90">
        <v>-29.231135999999999</v>
      </c>
      <c r="F117" s="6">
        <f t="shared" si="18"/>
        <v>9.5957777777777995</v>
      </c>
      <c r="G117" s="6">
        <f t="shared" si="16"/>
        <v>-62.920001999999997</v>
      </c>
      <c r="J117" s="90">
        <v>11303000000</v>
      </c>
      <c r="K117" s="90">
        <v>-37.895781999999997</v>
      </c>
      <c r="L117" s="90">
        <v>-27.594014999999999</v>
      </c>
      <c r="N117" s="6">
        <f t="shared" si="19"/>
        <v>9.5957777777777995</v>
      </c>
      <c r="O117" s="6">
        <f t="shared" si="17"/>
        <v>-75.505309999999994</v>
      </c>
    </row>
    <row r="118" spans="2:16" x14ac:dyDescent="0.25">
      <c r="B118" s="90">
        <v>11419166666.667</v>
      </c>
      <c r="C118" s="90">
        <v>-45.368876999999998</v>
      </c>
      <c r="D118" s="90">
        <v>-37.139930999999997</v>
      </c>
      <c r="F118" s="6">
        <f t="shared" si="18"/>
        <v>10.151333333333</v>
      </c>
      <c r="G118" s="6">
        <f t="shared" si="16"/>
        <v>-73.199036000000007</v>
      </c>
      <c r="J118" s="90">
        <v>11419166666.667</v>
      </c>
      <c r="K118" s="90">
        <v>-43.348193999999999</v>
      </c>
      <c r="L118" s="90">
        <v>-33.113658999999998</v>
      </c>
      <c r="N118" s="6">
        <f t="shared" si="19"/>
        <v>10.151333333333</v>
      </c>
      <c r="O118" s="6">
        <f t="shared" si="17"/>
        <v>-72.052322000000004</v>
      </c>
    </row>
    <row r="119" spans="2:16" x14ac:dyDescent="0.25">
      <c r="B119" s="90">
        <v>11535333333.333</v>
      </c>
      <c r="C119" s="90">
        <v>-37.929152999999999</v>
      </c>
      <c r="D119" s="90">
        <v>-29.700465999999999</v>
      </c>
      <c r="F119" s="6">
        <f t="shared" si="18"/>
        <v>10.706888888889001</v>
      </c>
      <c r="G119" s="6">
        <f t="shared" si="16"/>
        <v>-79.634460000000004</v>
      </c>
      <c r="J119" s="90">
        <v>11535333333.333</v>
      </c>
      <c r="K119" s="90">
        <v>-35.031345000000002</v>
      </c>
      <c r="L119" s="90">
        <v>-24.835823000000001</v>
      </c>
      <c r="N119" s="6">
        <f t="shared" si="19"/>
        <v>10.706888888889001</v>
      </c>
      <c r="O119" s="6">
        <f t="shared" si="17"/>
        <v>-72.732651000000004</v>
      </c>
    </row>
    <row r="120" spans="2:16" x14ac:dyDescent="0.25">
      <c r="B120" s="90">
        <v>11651500000</v>
      </c>
      <c r="C120" s="90">
        <v>-48.493564999999997</v>
      </c>
      <c r="D120" s="90">
        <v>-40.310080999999997</v>
      </c>
      <c r="F120" s="6">
        <f t="shared" si="18"/>
        <v>11.262444444444</v>
      </c>
      <c r="G120" s="6">
        <f t="shared" si="16"/>
        <v>-66.761405999999994</v>
      </c>
      <c r="J120" s="90">
        <v>11651500000</v>
      </c>
      <c r="K120" s="90">
        <v>-43.790748999999998</v>
      </c>
      <c r="L120" s="90">
        <v>-33.754452000000001</v>
      </c>
      <c r="N120" s="6">
        <f t="shared" si="19"/>
        <v>11.262444444444</v>
      </c>
      <c r="O120" s="6">
        <f t="shared" si="17"/>
        <v>-68.211449000000002</v>
      </c>
    </row>
    <row r="121" spans="2:16" x14ac:dyDescent="0.25">
      <c r="B121" s="90">
        <v>11767666666.667</v>
      </c>
      <c r="C121" s="90">
        <v>-40.437728999999997</v>
      </c>
      <c r="D121" s="90">
        <v>-31.834066</v>
      </c>
      <c r="F121" s="6">
        <f t="shared" si="18"/>
        <v>11.818</v>
      </c>
      <c r="G121" s="6">
        <f t="shared" si="16"/>
        <v>-67.021964999999994</v>
      </c>
      <c r="J121" s="90">
        <v>11767666666.667</v>
      </c>
      <c r="K121" s="90">
        <v>-38.307549000000002</v>
      </c>
      <c r="L121" s="90">
        <v>-28.547737000000001</v>
      </c>
      <c r="N121" s="6">
        <f t="shared" si="19"/>
        <v>11.818</v>
      </c>
      <c r="O121" s="6">
        <f t="shared" si="17"/>
        <v>-66.537018000000003</v>
      </c>
    </row>
    <row r="122" spans="2:16" x14ac:dyDescent="0.25">
      <c r="B122" s="90">
        <v>11883833333.333</v>
      </c>
      <c r="C122" s="90">
        <v>-34.620471999999999</v>
      </c>
      <c r="D122" s="90">
        <v>-25.637589999999999</v>
      </c>
      <c r="F122" s="6" t="s">
        <v>21</v>
      </c>
      <c r="J122" s="90">
        <v>11883833333.333</v>
      </c>
      <c r="K122" s="90">
        <v>-41.016643999999999</v>
      </c>
      <c r="L122" s="90">
        <v>-31.848495</v>
      </c>
      <c r="N122" s="6" t="s">
        <v>21</v>
      </c>
    </row>
    <row r="123" spans="2:16" x14ac:dyDescent="0.25">
      <c r="B123" s="90">
        <v>12000000000</v>
      </c>
      <c r="C123" s="90">
        <v>-49.125720999999999</v>
      </c>
      <c r="D123" s="90">
        <v>-38.742420000000003</v>
      </c>
      <c r="J123" s="90">
        <v>12000000000</v>
      </c>
      <c r="K123" s="90">
        <v>-49.343285000000002</v>
      </c>
      <c r="L123" s="90">
        <v>-40.255650000000003</v>
      </c>
    </row>
    <row r="124" spans="2:16" x14ac:dyDescent="0.25">
      <c r="B124" s="90" t="s">
        <v>21</v>
      </c>
      <c r="C124" s="90"/>
      <c r="D124" s="90"/>
      <c r="J124" s="90" t="s">
        <v>21</v>
      </c>
      <c r="K124" s="90"/>
      <c r="L124" s="90"/>
    </row>
    <row r="125" spans="2:16" x14ac:dyDescent="0.25">
      <c r="B125" s="90"/>
      <c r="C125" s="90"/>
      <c r="D125" s="90"/>
      <c r="F125" s="6" t="s">
        <v>35</v>
      </c>
      <c r="J125" s="90"/>
      <c r="K125" s="90"/>
      <c r="L125" s="90"/>
      <c r="N125" s="6" t="s">
        <v>35</v>
      </c>
    </row>
    <row r="126" spans="2:16" ht="15.75" x14ac:dyDescent="0.25">
      <c r="B126" s="90"/>
      <c r="C126" s="90"/>
      <c r="D126" s="90"/>
      <c r="F126" s="6" t="s">
        <v>19</v>
      </c>
      <c r="G126" s="6" t="str">
        <f t="shared" ref="G126:G145" si="20">D152</f>
        <v>2Ix2L dBc Log Mag(dB)</v>
      </c>
      <c r="H126" s="35">
        <v>2</v>
      </c>
      <c r="J126" s="90"/>
      <c r="K126" s="90"/>
      <c r="L126" s="90"/>
      <c r="N126" s="6" t="s">
        <v>19</v>
      </c>
      <c r="O126" s="6" t="str">
        <f t="shared" ref="O126:O145" si="21">L152</f>
        <v>2Ix2L dBc Log Mag(dB)</v>
      </c>
      <c r="P126" s="35">
        <v>2</v>
      </c>
    </row>
    <row r="127" spans="2:16" ht="15.75" x14ac:dyDescent="0.25">
      <c r="B127" s="90" t="s">
        <v>25</v>
      </c>
      <c r="C127" s="90"/>
      <c r="D127" s="90"/>
      <c r="F127" s="6">
        <f t="shared" ref="F127:F145" si="22">B153/1000000000</f>
        <v>3.8180000000000001</v>
      </c>
      <c r="G127" s="6">
        <f t="shared" si="20"/>
        <v>-51.889355000000002</v>
      </c>
      <c r="H127" s="36">
        <f>ABS(AVERAGE(G127:G145)-(H126-1)*5)</f>
        <v>59.179831263157908</v>
      </c>
      <c r="J127" s="90" t="s">
        <v>25</v>
      </c>
      <c r="K127" s="90"/>
      <c r="L127" s="90"/>
      <c r="N127" s="6">
        <f t="shared" ref="N127:N145" si="23">J153/1000000000</f>
        <v>3.8180000000000001</v>
      </c>
      <c r="O127" s="6">
        <f t="shared" si="21"/>
        <v>-41.164234</v>
      </c>
      <c r="P127" s="36">
        <f>ABS(AVERAGE(O127:O145)-(P126-1)*5)</f>
        <v>58.421676210526314</v>
      </c>
    </row>
    <row r="128" spans="2:16" x14ac:dyDescent="0.25">
      <c r="B128" s="90" t="s">
        <v>19</v>
      </c>
      <c r="C128" s="90" t="s">
        <v>117</v>
      </c>
      <c r="D128" s="90" t="s">
        <v>75</v>
      </c>
      <c r="F128" s="6">
        <f t="shared" si="22"/>
        <v>4.2725555555556003</v>
      </c>
      <c r="G128" s="6">
        <f t="shared" si="20"/>
        <v>-52.690272999999998</v>
      </c>
      <c r="J128" s="90" t="s">
        <v>19</v>
      </c>
      <c r="K128" s="90" t="s">
        <v>117</v>
      </c>
      <c r="L128" s="90" t="s">
        <v>75</v>
      </c>
      <c r="N128" s="6">
        <f t="shared" si="23"/>
        <v>4.2725555555556003</v>
      </c>
      <c r="O128" s="6">
        <f t="shared" si="21"/>
        <v>-52.828693000000001</v>
      </c>
    </row>
    <row r="129" spans="2:15" x14ac:dyDescent="0.25">
      <c r="B129" s="90">
        <v>1818000000</v>
      </c>
      <c r="C129" s="90">
        <v>-72.281799000000007</v>
      </c>
      <c r="D129" s="90">
        <v>-66.329239000000001</v>
      </c>
      <c r="F129" s="6">
        <f t="shared" si="22"/>
        <v>4.7271111111111006</v>
      </c>
      <c r="G129" s="6">
        <f t="shared" si="20"/>
        <v>-52.329582000000002</v>
      </c>
      <c r="J129" s="90">
        <v>1818000000</v>
      </c>
      <c r="K129" s="90">
        <v>-77.059012999999993</v>
      </c>
      <c r="L129" s="90">
        <v>-67.181335000000004</v>
      </c>
      <c r="N129" s="6">
        <f t="shared" si="23"/>
        <v>4.7271111111111006</v>
      </c>
      <c r="O129" s="6">
        <f t="shared" si="21"/>
        <v>-47.698574000000001</v>
      </c>
    </row>
    <row r="130" spans="2:15" x14ac:dyDescent="0.25">
      <c r="B130" s="90">
        <v>2373555555.5556002</v>
      </c>
      <c r="C130" s="90">
        <v>-88.473640000000003</v>
      </c>
      <c r="D130" s="90">
        <v>-81.490043999999997</v>
      </c>
      <c r="F130" s="6">
        <f t="shared" si="22"/>
        <v>5.1816666666667004</v>
      </c>
      <c r="G130" s="6">
        <f t="shared" si="20"/>
        <v>-50.295887</v>
      </c>
      <c r="J130" s="90">
        <v>2373555555.5556002</v>
      </c>
      <c r="K130" s="90">
        <v>-76.263214000000005</v>
      </c>
      <c r="L130" s="90">
        <v>-69.663818000000006</v>
      </c>
      <c r="N130" s="6">
        <f t="shared" si="23"/>
        <v>5.1816666666667004</v>
      </c>
      <c r="O130" s="6">
        <f t="shared" si="21"/>
        <v>-49.700057999999999</v>
      </c>
    </row>
    <row r="131" spans="2:15" x14ac:dyDescent="0.25">
      <c r="B131" s="90">
        <v>2929111111.1111002</v>
      </c>
      <c r="C131" s="90">
        <v>-79.508446000000006</v>
      </c>
      <c r="D131" s="90">
        <v>-72.057083000000006</v>
      </c>
      <c r="F131" s="6">
        <f t="shared" si="22"/>
        <v>5.6362222222222007</v>
      </c>
      <c r="G131" s="6">
        <f t="shared" si="20"/>
        <v>-49.402721</v>
      </c>
      <c r="J131" s="90">
        <v>2929111111.1111002</v>
      </c>
      <c r="K131" s="90">
        <v>-80.714980999999995</v>
      </c>
      <c r="L131" s="90">
        <v>-73.897971999999996</v>
      </c>
      <c r="N131" s="6">
        <f t="shared" si="23"/>
        <v>5.6362222222222007</v>
      </c>
      <c r="O131" s="6">
        <f t="shared" si="21"/>
        <v>-51.673484999999999</v>
      </c>
    </row>
    <row r="132" spans="2:15" x14ac:dyDescent="0.25">
      <c r="B132" s="90">
        <v>3484666666.6666999</v>
      </c>
      <c r="C132" s="90">
        <v>-83.976173000000003</v>
      </c>
      <c r="D132" s="90">
        <v>-76.595557999999997</v>
      </c>
      <c r="F132" s="6">
        <f t="shared" si="22"/>
        <v>6.0907777777777996</v>
      </c>
      <c r="G132" s="6">
        <f t="shared" si="20"/>
        <v>-47.831119999999999</v>
      </c>
      <c r="J132" s="90">
        <v>3484666666.6666999</v>
      </c>
      <c r="K132" s="90">
        <v>-82.141982999999996</v>
      </c>
      <c r="L132" s="90">
        <v>-74.682213000000004</v>
      </c>
      <c r="N132" s="6">
        <f t="shared" si="23"/>
        <v>6.0907777777777996</v>
      </c>
      <c r="O132" s="6">
        <f t="shared" si="21"/>
        <v>-50.707484999999998</v>
      </c>
    </row>
    <row r="133" spans="2:15" x14ac:dyDescent="0.25">
      <c r="B133" s="90">
        <v>4040222222.2221999</v>
      </c>
      <c r="C133" s="90">
        <v>-82.314673999999997</v>
      </c>
      <c r="D133" s="90">
        <v>-75.029685999999998</v>
      </c>
      <c r="F133" s="6">
        <f t="shared" si="22"/>
        <v>6.5453333333332999</v>
      </c>
      <c r="G133" s="6">
        <f t="shared" si="20"/>
        <v>-49.418334999999999</v>
      </c>
      <c r="J133" s="90">
        <v>4040222222.2221999</v>
      </c>
      <c r="K133" s="90">
        <v>-97.057243</v>
      </c>
      <c r="L133" s="90">
        <v>-89.099593999999996</v>
      </c>
      <c r="N133" s="6">
        <f t="shared" si="23"/>
        <v>6.5453333333332999</v>
      </c>
      <c r="O133" s="6">
        <f t="shared" si="21"/>
        <v>-48.900607999999998</v>
      </c>
    </row>
    <row r="134" spans="2:15" x14ac:dyDescent="0.25">
      <c r="B134" s="90">
        <v>4595777777.7777996</v>
      </c>
      <c r="C134" s="90">
        <v>-84.388382000000007</v>
      </c>
      <c r="D134" s="90">
        <v>-77.078598</v>
      </c>
      <c r="F134" s="6">
        <f t="shared" si="22"/>
        <v>6.9998888888888997</v>
      </c>
      <c r="G134" s="6">
        <f t="shared" si="20"/>
        <v>-52.946120999999998</v>
      </c>
      <c r="J134" s="90">
        <v>4595777777.7777996</v>
      </c>
      <c r="K134" s="90">
        <v>-87.732956000000001</v>
      </c>
      <c r="L134" s="90">
        <v>-79.520804999999996</v>
      </c>
      <c r="N134" s="6">
        <f t="shared" si="23"/>
        <v>6.9998888888888997</v>
      </c>
      <c r="O134" s="6">
        <f t="shared" si="21"/>
        <v>-48.406157999999998</v>
      </c>
    </row>
    <row r="135" spans="2:15" x14ac:dyDescent="0.25">
      <c r="B135" s="90">
        <v>5151333333.3332996</v>
      </c>
      <c r="C135" s="90">
        <v>-80.083122000000003</v>
      </c>
      <c r="D135" s="90">
        <v>-72.962540000000004</v>
      </c>
      <c r="F135" s="6">
        <f t="shared" si="22"/>
        <v>7.4544444444444</v>
      </c>
      <c r="G135" s="6">
        <f t="shared" si="20"/>
        <v>-53.753310999999997</v>
      </c>
      <c r="J135" s="90">
        <v>5151333333.3332996</v>
      </c>
      <c r="K135" s="90">
        <v>-86.002953000000005</v>
      </c>
      <c r="L135" s="90">
        <v>-77.247787000000002</v>
      </c>
      <c r="N135" s="6">
        <f t="shared" si="23"/>
        <v>7.4544444444444</v>
      </c>
      <c r="O135" s="6">
        <f t="shared" si="21"/>
        <v>-52.841236000000002</v>
      </c>
    </row>
    <row r="136" spans="2:15" x14ac:dyDescent="0.25">
      <c r="B136" s="90">
        <v>5706888888.8888998</v>
      </c>
      <c r="C136" s="90">
        <v>-77.938271</v>
      </c>
      <c r="D136" s="90">
        <v>-70.389717000000005</v>
      </c>
      <c r="F136" s="6">
        <f t="shared" si="22"/>
        <v>7.9089999999999998</v>
      </c>
      <c r="G136" s="6">
        <f t="shared" si="20"/>
        <v>-55.526394000000003</v>
      </c>
      <c r="J136" s="90">
        <v>5706888888.8888998</v>
      </c>
      <c r="K136" s="90">
        <v>-85.518280000000004</v>
      </c>
      <c r="L136" s="90">
        <v>-76.410347000000002</v>
      </c>
      <c r="N136" s="6">
        <f t="shared" si="23"/>
        <v>7.9089999999999998</v>
      </c>
      <c r="O136" s="6">
        <f t="shared" si="21"/>
        <v>-53.525806000000003</v>
      </c>
    </row>
    <row r="137" spans="2:15" x14ac:dyDescent="0.25">
      <c r="B137" s="90">
        <v>6262444444.4443998</v>
      </c>
      <c r="C137" s="90">
        <v>-78.071098000000006</v>
      </c>
      <c r="D137" s="90">
        <v>-70.100975000000005</v>
      </c>
      <c r="F137" s="6">
        <f t="shared" si="22"/>
        <v>8.3635555555555996</v>
      </c>
      <c r="G137" s="6">
        <f t="shared" si="20"/>
        <v>-58.219116</v>
      </c>
      <c r="J137" s="90">
        <v>6262444444.4443998</v>
      </c>
      <c r="K137" s="90">
        <v>-93.940230999999997</v>
      </c>
      <c r="L137" s="90">
        <v>-84.771698000000001</v>
      </c>
      <c r="N137" s="6">
        <f t="shared" si="23"/>
        <v>8.3635555555555996</v>
      </c>
      <c r="O137" s="6">
        <f t="shared" si="21"/>
        <v>-54.279133000000002</v>
      </c>
    </row>
    <row r="138" spans="2:15" x14ac:dyDescent="0.25">
      <c r="B138" s="90">
        <v>6818000000</v>
      </c>
      <c r="C138" s="90">
        <v>-79.006432000000004</v>
      </c>
      <c r="D138" s="90">
        <v>-70.914696000000006</v>
      </c>
      <c r="F138" s="6">
        <f t="shared" si="22"/>
        <v>8.818111111111099</v>
      </c>
      <c r="G138" s="6">
        <f t="shared" si="20"/>
        <v>-56.598796999999998</v>
      </c>
      <c r="J138" s="90">
        <v>6818000000</v>
      </c>
      <c r="K138" s="90">
        <v>-91.204139999999995</v>
      </c>
      <c r="L138" s="90">
        <v>-81.697906000000003</v>
      </c>
      <c r="N138" s="6">
        <f t="shared" si="23"/>
        <v>8.818111111111099</v>
      </c>
      <c r="O138" s="6">
        <f t="shared" si="21"/>
        <v>-52.212772000000001</v>
      </c>
    </row>
    <row r="139" spans="2:15" x14ac:dyDescent="0.25">
      <c r="B139" s="90">
        <v>7373555555.5556002</v>
      </c>
      <c r="C139" s="90">
        <v>-79.307738999999998</v>
      </c>
      <c r="D139" s="90">
        <v>-71.055267000000001</v>
      </c>
      <c r="F139" s="6">
        <f t="shared" si="22"/>
        <v>9.2726666666666997</v>
      </c>
      <c r="G139" s="6">
        <f t="shared" si="20"/>
        <v>-53.533417</v>
      </c>
      <c r="J139" s="90">
        <v>7373555555.5556002</v>
      </c>
      <c r="K139" s="90">
        <v>-93.81044</v>
      </c>
      <c r="L139" s="90">
        <v>-84.189789000000005</v>
      </c>
      <c r="N139" s="6">
        <f t="shared" si="23"/>
        <v>9.2726666666666997</v>
      </c>
      <c r="O139" s="6">
        <f t="shared" si="21"/>
        <v>-54.348968999999997</v>
      </c>
    </row>
    <row r="140" spans="2:15" x14ac:dyDescent="0.25">
      <c r="B140" s="90">
        <v>7929111111.1111002</v>
      </c>
      <c r="C140" s="90">
        <v>-83.543487999999996</v>
      </c>
      <c r="D140" s="90">
        <v>-75.444098999999994</v>
      </c>
      <c r="F140" s="6">
        <f t="shared" si="22"/>
        <v>9.7272222222222009</v>
      </c>
      <c r="G140" s="6">
        <f t="shared" si="20"/>
        <v>-56.322132000000003</v>
      </c>
      <c r="J140" s="90">
        <v>7929111111.1111002</v>
      </c>
      <c r="K140" s="90">
        <v>-101.19996999999999</v>
      </c>
      <c r="L140" s="90">
        <v>-91.349716000000001</v>
      </c>
      <c r="N140" s="6">
        <f t="shared" si="23"/>
        <v>9.7272222222222009</v>
      </c>
      <c r="O140" s="6">
        <f t="shared" si="21"/>
        <v>-53.357379999999999</v>
      </c>
    </row>
    <row r="141" spans="2:15" x14ac:dyDescent="0.25">
      <c r="B141" s="90">
        <v>8484666666.6667004</v>
      </c>
      <c r="C141" s="90">
        <v>-75.844627000000003</v>
      </c>
      <c r="D141" s="90">
        <v>-67.408585000000002</v>
      </c>
      <c r="F141" s="6">
        <f t="shared" si="22"/>
        <v>10.181777777778001</v>
      </c>
      <c r="G141" s="6">
        <f t="shared" si="20"/>
        <v>-58.335757999999998</v>
      </c>
      <c r="J141" s="90">
        <v>8484666666.6667004</v>
      </c>
      <c r="K141" s="90">
        <v>-77.119308000000004</v>
      </c>
      <c r="L141" s="90">
        <v>-66.817543000000001</v>
      </c>
      <c r="N141" s="6">
        <f t="shared" si="23"/>
        <v>10.181777777778001</v>
      </c>
      <c r="O141" s="6">
        <f t="shared" si="21"/>
        <v>-54.625149</v>
      </c>
    </row>
    <row r="142" spans="2:15" x14ac:dyDescent="0.25">
      <c r="B142" s="90">
        <v>9040222222.2222004</v>
      </c>
      <c r="C142" s="90">
        <v>-73.478538999999998</v>
      </c>
      <c r="D142" s="90">
        <v>-65.249588000000003</v>
      </c>
      <c r="F142" s="6">
        <f t="shared" si="22"/>
        <v>10.636333333333001</v>
      </c>
      <c r="G142" s="6">
        <f t="shared" si="20"/>
        <v>-61.648330999999999</v>
      </c>
      <c r="J142" s="90">
        <v>9040222222.2222004</v>
      </c>
      <c r="K142" s="90">
        <v>-77.87236</v>
      </c>
      <c r="L142" s="90">
        <v>-67.637825000000007</v>
      </c>
      <c r="N142" s="6">
        <f t="shared" si="23"/>
        <v>10.636333333333001</v>
      </c>
      <c r="O142" s="6">
        <f t="shared" si="21"/>
        <v>-64.014267000000004</v>
      </c>
    </row>
    <row r="143" spans="2:15" x14ac:dyDescent="0.25">
      <c r="B143" s="90">
        <v>9595777777.7777996</v>
      </c>
      <c r="C143" s="90">
        <v>-71.148689000000005</v>
      </c>
      <c r="D143" s="90">
        <v>-62.920001999999997</v>
      </c>
      <c r="F143" s="6">
        <f t="shared" si="22"/>
        <v>11.090888888888999</v>
      </c>
      <c r="G143" s="6">
        <f t="shared" si="20"/>
        <v>-54.944954000000003</v>
      </c>
      <c r="J143" s="90">
        <v>9595777777.7777996</v>
      </c>
      <c r="K143" s="90">
        <v>-85.700835999999995</v>
      </c>
      <c r="L143" s="90">
        <v>-75.505309999999994</v>
      </c>
      <c r="N143" s="6">
        <f t="shared" si="23"/>
        <v>11.090888888888999</v>
      </c>
      <c r="O143" s="6">
        <f t="shared" si="21"/>
        <v>-58.779259000000003</v>
      </c>
    </row>
    <row r="144" spans="2:15" x14ac:dyDescent="0.25">
      <c r="B144" s="90">
        <v>10151333333.333</v>
      </c>
      <c r="C144" s="90">
        <v>-81.382514999999998</v>
      </c>
      <c r="D144" s="90">
        <v>-73.199036000000007</v>
      </c>
      <c r="F144" s="6">
        <f t="shared" si="22"/>
        <v>11.545444444444</v>
      </c>
      <c r="G144" s="6">
        <f t="shared" si="20"/>
        <v>-55.927616</v>
      </c>
      <c r="J144" s="90">
        <v>10151333333.333</v>
      </c>
      <c r="K144" s="90">
        <v>-82.088622999999998</v>
      </c>
      <c r="L144" s="90">
        <v>-72.052322000000004</v>
      </c>
      <c r="N144" s="6">
        <f t="shared" si="23"/>
        <v>11.545444444444</v>
      </c>
      <c r="O144" s="6">
        <f t="shared" si="21"/>
        <v>-58.157153999999998</v>
      </c>
    </row>
    <row r="145" spans="2:16" x14ac:dyDescent="0.25">
      <c r="B145" s="90">
        <v>10706888888.889</v>
      </c>
      <c r="C145" s="90">
        <v>-88.238121000000007</v>
      </c>
      <c r="D145" s="90">
        <v>-79.634460000000004</v>
      </c>
      <c r="F145" s="6">
        <f t="shared" si="22"/>
        <v>12</v>
      </c>
      <c r="G145" s="6">
        <f t="shared" si="20"/>
        <v>-57.803573999999998</v>
      </c>
      <c r="J145" s="90">
        <v>10706888888.889</v>
      </c>
      <c r="K145" s="90">
        <v>-82.492462000000003</v>
      </c>
      <c r="L145" s="90">
        <v>-72.732651000000004</v>
      </c>
      <c r="N145" s="6">
        <f t="shared" si="23"/>
        <v>12</v>
      </c>
      <c r="O145" s="6">
        <f t="shared" si="21"/>
        <v>-67.791427999999996</v>
      </c>
    </row>
    <row r="146" spans="2:16" x14ac:dyDescent="0.25">
      <c r="B146" s="90">
        <v>11262444444.444</v>
      </c>
      <c r="C146" s="90">
        <v>-75.744286000000002</v>
      </c>
      <c r="D146" s="90">
        <v>-66.761405999999994</v>
      </c>
      <c r="F146" s="6" t="s">
        <v>21</v>
      </c>
      <c r="J146" s="90">
        <v>11262444444.444</v>
      </c>
      <c r="K146" s="90">
        <v>-77.379593</v>
      </c>
      <c r="L146" s="90">
        <v>-68.211449000000002</v>
      </c>
      <c r="N146" s="6" t="s">
        <v>21</v>
      </c>
    </row>
    <row r="147" spans="2:16" x14ac:dyDescent="0.25">
      <c r="B147" s="90">
        <v>11818000000</v>
      </c>
      <c r="C147" s="90">
        <v>-77.405265999999997</v>
      </c>
      <c r="D147" s="90">
        <v>-67.021964999999994</v>
      </c>
      <c r="J147" s="90">
        <v>11818000000</v>
      </c>
      <c r="K147" s="90">
        <v>-75.624656999999999</v>
      </c>
      <c r="L147" s="90">
        <v>-66.537018000000003</v>
      </c>
    </row>
    <row r="148" spans="2:16" x14ac:dyDescent="0.25">
      <c r="B148" s="90" t="s">
        <v>21</v>
      </c>
      <c r="C148" s="90"/>
      <c r="D148" s="90"/>
      <c r="J148" s="90" t="s">
        <v>21</v>
      </c>
      <c r="K148" s="90"/>
      <c r="L148" s="90"/>
    </row>
    <row r="149" spans="2:16" x14ac:dyDescent="0.25">
      <c r="B149" s="90"/>
      <c r="C149" s="90"/>
      <c r="D149" s="90"/>
      <c r="F149" s="6" t="s">
        <v>37</v>
      </c>
      <c r="J149" s="90"/>
      <c r="K149" s="90"/>
      <c r="L149" s="90"/>
      <c r="N149" s="6" t="s">
        <v>37</v>
      </c>
    </row>
    <row r="150" spans="2:16" ht="15.75" x14ac:dyDescent="0.25">
      <c r="B150" s="90"/>
      <c r="C150" s="90"/>
      <c r="D150" s="90"/>
      <c r="F150" s="6" t="s">
        <v>19</v>
      </c>
      <c r="G150" s="6" t="str">
        <f t="shared" ref="G150:G169" si="24">D176</f>
        <v>2Ix3L dBc Log Mag(dB)</v>
      </c>
      <c r="H150" s="35">
        <v>2</v>
      </c>
      <c r="J150" s="90"/>
      <c r="K150" s="90"/>
      <c r="L150" s="90"/>
      <c r="N150" s="6" t="s">
        <v>19</v>
      </c>
      <c r="O150" s="6" t="str">
        <f t="shared" ref="O150:O169" si="25">L176</f>
        <v>2Ix3L dBc Log Mag(dB)</v>
      </c>
      <c r="P150" s="35">
        <v>2</v>
      </c>
    </row>
    <row r="151" spans="2:16" ht="15.75" x14ac:dyDescent="0.25">
      <c r="B151" s="90" t="s">
        <v>35</v>
      </c>
      <c r="C151" s="90"/>
      <c r="D151" s="90"/>
      <c r="F151" s="6">
        <f t="shared" ref="F151:F169" si="26">B177/1000000000</f>
        <v>5.8179999999999996</v>
      </c>
      <c r="G151" s="6">
        <f t="shared" si="24"/>
        <v>-64.895103000000006</v>
      </c>
      <c r="H151" s="36">
        <f>ABS(AVERAGE(G151:G169)-(H150-1)*5)</f>
        <v>76.962149631578939</v>
      </c>
      <c r="J151" s="90" t="s">
        <v>35</v>
      </c>
      <c r="K151" s="90"/>
      <c r="L151" s="90"/>
      <c r="N151" s="6">
        <f t="shared" ref="N151:N169" si="27">J177/1000000000</f>
        <v>5.8179999999999996</v>
      </c>
      <c r="O151" s="6">
        <f t="shared" si="25"/>
        <v>-72.422279000000003</v>
      </c>
      <c r="P151" s="36">
        <f>ABS(AVERAGE(O151:O169)-(P150-1)*5)</f>
        <v>81.295467473684198</v>
      </c>
    </row>
    <row r="152" spans="2:16" x14ac:dyDescent="0.25">
      <c r="B152" s="90" t="s">
        <v>19</v>
      </c>
      <c r="C152" s="90" t="s">
        <v>150</v>
      </c>
      <c r="D152" s="90" t="s">
        <v>76</v>
      </c>
      <c r="F152" s="6">
        <f t="shared" si="26"/>
        <v>6.1614444444443999</v>
      </c>
      <c r="G152" s="6">
        <f t="shared" si="24"/>
        <v>-71.909369999999996</v>
      </c>
      <c r="J152" s="90" t="s">
        <v>19</v>
      </c>
      <c r="K152" s="90" t="s">
        <v>150</v>
      </c>
      <c r="L152" s="90" t="s">
        <v>76</v>
      </c>
      <c r="N152" s="6">
        <f t="shared" si="27"/>
        <v>6.1614444444443999</v>
      </c>
      <c r="O152" s="6">
        <f t="shared" si="25"/>
        <v>-72.871780000000001</v>
      </c>
    </row>
    <row r="153" spans="2:16" x14ac:dyDescent="0.25">
      <c r="B153" s="90">
        <v>3818000000</v>
      </c>
      <c r="C153" s="90">
        <v>-57.841915</v>
      </c>
      <c r="D153" s="90">
        <v>-51.889355000000002</v>
      </c>
      <c r="F153" s="6">
        <f t="shared" si="26"/>
        <v>6.5048888888888996</v>
      </c>
      <c r="G153" s="6">
        <f t="shared" si="24"/>
        <v>-77.516029000000003</v>
      </c>
      <c r="J153" s="90">
        <v>3818000000</v>
      </c>
      <c r="K153" s="90">
        <v>-51.041916000000001</v>
      </c>
      <c r="L153" s="90">
        <v>-41.164234</v>
      </c>
      <c r="N153" s="6">
        <f t="shared" si="27"/>
        <v>6.5048888888888996</v>
      </c>
      <c r="O153" s="6">
        <f t="shared" si="25"/>
        <v>-79.761550999999997</v>
      </c>
    </row>
    <row r="154" spans="2:16" x14ac:dyDescent="0.25">
      <c r="B154" s="90">
        <v>4272555555.5556002</v>
      </c>
      <c r="C154" s="90">
        <v>-59.673865999999997</v>
      </c>
      <c r="D154" s="90">
        <v>-52.690272999999998</v>
      </c>
      <c r="F154" s="6">
        <f t="shared" si="26"/>
        <v>6.8483333333332999</v>
      </c>
      <c r="G154" s="6">
        <f t="shared" si="24"/>
        <v>-71.956123000000005</v>
      </c>
      <c r="J154" s="90">
        <v>4272555555.5556002</v>
      </c>
      <c r="K154" s="90">
        <v>-59.428089</v>
      </c>
      <c r="L154" s="90">
        <v>-52.828693000000001</v>
      </c>
      <c r="N154" s="6">
        <f t="shared" si="27"/>
        <v>6.8483333333332999</v>
      </c>
      <c r="O154" s="6">
        <f t="shared" si="25"/>
        <v>-82.194892999999993</v>
      </c>
    </row>
    <row r="155" spans="2:16" x14ac:dyDescent="0.25">
      <c r="B155" s="90">
        <v>4727111111.1111002</v>
      </c>
      <c r="C155" s="90">
        <v>-59.780949</v>
      </c>
      <c r="D155" s="90">
        <v>-52.329582000000002</v>
      </c>
      <c r="F155" s="6">
        <f t="shared" si="26"/>
        <v>7.1917777777777996</v>
      </c>
      <c r="G155" s="6">
        <f t="shared" si="24"/>
        <v>-75.368080000000006</v>
      </c>
      <c r="J155" s="90">
        <v>4727111111.1111002</v>
      </c>
      <c r="K155" s="90">
        <v>-54.515582999999999</v>
      </c>
      <c r="L155" s="90">
        <v>-47.698574000000001</v>
      </c>
      <c r="N155" s="6">
        <f t="shared" si="27"/>
        <v>7.1917777777777996</v>
      </c>
      <c r="O155" s="6">
        <f t="shared" si="25"/>
        <v>-73.044410999999997</v>
      </c>
    </row>
    <row r="156" spans="2:16" x14ac:dyDescent="0.25">
      <c r="B156" s="90">
        <v>5181666666.6667004</v>
      </c>
      <c r="C156" s="90">
        <v>-57.676506000000003</v>
      </c>
      <c r="D156" s="90">
        <v>-50.295887</v>
      </c>
      <c r="F156" s="6">
        <f t="shared" si="26"/>
        <v>7.5352222222222007</v>
      </c>
      <c r="G156" s="6">
        <f t="shared" si="24"/>
        <v>-73.329155</v>
      </c>
      <c r="J156" s="90">
        <v>5181666666.6667004</v>
      </c>
      <c r="K156" s="90">
        <v>-57.159827999999997</v>
      </c>
      <c r="L156" s="90">
        <v>-49.700057999999999</v>
      </c>
      <c r="N156" s="6">
        <f t="shared" si="27"/>
        <v>7.5352222222222007</v>
      </c>
      <c r="O156" s="6">
        <f t="shared" si="25"/>
        <v>-78.441849000000005</v>
      </c>
    </row>
    <row r="157" spans="2:16" x14ac:dyDescent="0.25">
      <c r="B157" s="90">
        <v>5636222222.2222004</v>
      </c>
      <c r="C157" s="90">
        <v>-56.687710000000003</v>
      </c>
      <c r="D157" s="90">
        <v>-49.402721</v>
      </c>
      <c r="F157" s="6">
        <f t="shared" si="26"/>
        <v>7.8786666666667005</v>
      </c>
      <c r="G157" s="6">
        <f t="shared" si="24"/>
        <v>-76.767882999999998</v>
      </c>
      <c r="J157" s="90">
        <v>5636222222.2222004</v>
      </c>
      <c r="K157" s="90">
        <v>-59.631129999999999</v>
      </c>
      <c r="L157" s="90">
        <v>-51.673484999999999</v>
      </c>
      <c r="N157" s="6">
        <f t="shared" si="27"/>
        <v>7.8786666666667005</v>
      </c>
      <c r="O157" s="6">
        <f t="shared" si="25"/>
        <v>-71.919867999999994</v>
      </c>
    </row>
    <row r="158" spans="2:16" x14ac:dyDescent="0.25">
      <c r="B158" s="90">
        <v>6090777777.7777996</v>
      </c>
      <c r="C158" s="90">
        <v>-55.140900000000002</v>
      </c>
      <c r="D158" s="90">
        <v>-47.831119999999999</v>
      </c>
      <c r="F158" s="6">
        <f t="shared" si="26"/>
        <v>8.2221111111111007</v>
      </c>
      <c r="G158" s="6">
        <f t="shared" si="24"/>
        <v>-82.278251999999995</v>
      </c>
      <c r="J158" s="90">
        <v>6090777777.7777996</v>
      </c>
      <c r="K158" s="90">
        <v>-58.919640000000001</v>
      </c>
      <c r="L158" s="90">
        <v>-50.707484999999998</v>
      </c>
      <c r="N158" s="6">
        <f t="shared" si="27"/>
        <v>8.2221111111111007</v>
      </c>
      <c r="O158" s="6">
        <f t="shared" si="25"/>
        <v>-68.823425</v>
      </c>
    </row>
    <row r="159" spans="2:16" x14ac:dyDescent="0.25">
      <c r="B159" s="90">
        <v>6545333333.3332996</v>
      </c>
      <c r="C159" s="90">
        <v>-56.538913999999998</v>
      </c>
      <c r="D159" s="90">
        <v>-49.418334999999999</v>
      </c>
      <c r="F159" s="6">
        <f t="shared" si="26"/>
        <v>8.5655555555555996</v>
      </c>
      <c r="G159" s="6">
        <f t="shared" si="24"/>
        <v>-77.145949999999999</v>
      </c>
      <c r="J159" s="90">
        <v>6545333333.3332996</v>
      </c>
      <c r="K159" s="90">
        <v>-57.655768999999999</v>
      </c>
      <c r="L159" s="90">
        <v>-48.900607999999998</v>
      </c>
      <c r="N159" s="6">
        <f t="shared" si="27"/>
        <v>8.5655555555555996</v>
      </c>
      <c r="O159" s="6">
        <f t="shared" si="25"/>
        <v>-68.509933000000004</v>
      </c>
    </row>
    <row r="160" spans="2:16" x14ac:dyDescent="0.25">
      <c r="B160" s="90">
        <v>6999888888.8888998</v>
      </c>
      <c r="C160" s="90">
        <v>-60.494675000000001</v>
      </c>
      <c r="D160" s="90">
        <v>-52.946120999999998</v>
      </c>
      <c r="F160" s="6">
        <f t="shared" si="26"/>
        <v>8.9090000000000007</v>
      </c>
      <c r="G160" s="6">
        <f t="shared" si="24"/>
        <v>-69.491652999999999</v>
      </c>
      <c r="J160" s="90">
        <v>6999888888.8888998</v>
      </c>
      <c r="K160" s="90">
        <v>-57.514091000000001</v>
      </c>
      <c r="L160" s="90">
        <v>-48.406157999999998</v>
      </c>
      <c r="N160" s="6">
        <f t="shared" si="27"/>
        <v>8.9090000000000007</v>
      </c>
      <c r="O160" s="6">
        <f t="shared" si="25"/>
        <v>-74.729598999999993</v>
      </c>
    </row>
    <row r="161" spans="2:16" x14ac:dyDescent="0.25">
      <c r="B161" s="90">
        <v>7454444444.4443998</v>
      </c>
      <c r="C161" s="90">
        <v>-61.723441999999999</v>
      </c>
      <c r="D161" s="90">
        <v>-53.753310999999997</v>
      </c>
      <c r="F161" s="6">
        <f t="shared" si="26"/>
        <v>9.2524444444444001</v>
      </c>
      <c r="G161" s="6">
        <f t="shared" si="24"/>
        <v>-67.610870000000006</v>
      </c>
      <c r="J161" s="90">
        <v>7454444444.4443998</v>
      </c>
      <c r="K161" s="90">
        <v>-62.009765999999999</v>
      </c>
      <c r="L161" s="90">
        <v>-52.841236000000002</v>
      </c>
      <c r="N161" s="6">
        <f t="shared" si="27"/>
        <v>9.2524444444444001</v>
      </c>
      <c r="O161" s="6">
        <f t="shared" si="25"/>
        <v>-76.797713999999999</v>
      </c>
    </row>
    <row r="162" spans="2:16" x14ac:dyDescent="0.25">
      <c r="B162" s="90">
        <v>7909000000</v>
      </c>
      <c r="C162" s="90">
        <v>-63.618125999999997</v>
      </c>
      <c r="D162" s="90">
        <v>-55.526394000000003</v>
      </c>
      <c r="F162" s="6">
        <f t="shared" si="26"/>
        <v>9.5958888888889007</v>
      </c>
      <c r="G162" s="6">
        <f t="shared" si="24"/>
        <v>-65.227051000000003</v>
      </c>
      <c r="J162" s="90">
        <v>7909000000</v>
      </c>
      <c r="K162" s="90">
        <v>-63.032043000000002</v>
      </c>
      <c r="L162" s="90">
        <v>-53.525806000000003</v>
      </c>
      <c r="N162" s="6">
        <f t="shared" si="27"/>
        <v>9.5958888888889007</v>
      </c>
      <c r="O162" s="6">
        <f t="shared" si="25"/>
        <v>-87.581717999999995</v>
      </c>
    </row>
    <row r="163" spans="2:16" x14ac:dyDescent="0.25">
      <c r="B163" s="90">
        <v>8363555555.5556002</v>
      </c>
      <c r="C163" s="90">
        <v>-66.471587999999997</v>
      </c>
      <c r="D163" s="90">
        <v>-58.219116</v>
      </c>
      <c r="F163" s="6">
        <f t="shared" si="26"/>
        <v>9.9393333333333</v>
      </c>
      <c r="G163" s="6">
        <f t="shared" si="24"/>
        <v>-66.196655000000007</v>
      </c>
      <c r="J163" s="90">
        <v>8363555555.5556002</v>
      </c>
      <c r="K163" s="90">
        <v>-63.899776000000003</v>
      </c>
      <c r="L163" s="90">
        <v>-54.279133000000002</v>
      </c>
      <c r="N163" s="6">
        <f t="shared" si="27"/>
        <v>9.9393333333333</v>
      </c>
      <c r="O163" s="6">
        <f t="shared" si="25"/>
        <v>-89.718269000000006</v>
      </c>
    </row>
    <row r="164" spans="2:16" x14ac:dyDescent="0.25">
      <c r="B164" s="90">
        <v>8818111111.1110992</v>
      </c>
      <c r="C164" s="90">
        <v>-64.698188999999999</v>
      </c>
      <c r="D164" s="90">
        <v>-56.598796999999998</v>
      </c>
      <c r="F164" s="6">
        <f t="shared" si="26"/>
        <v>10.282777777778</v>
      </c>
      <c r="G164" s="6">
        <f t="shared" si="24"/>
        <v>-70.141800000000003</v>
      </c>
      <c r="J164" s="90">
        <v>8818111111.1110992</v>
      </c>
      <c r="K164" s="90">
        <v>-62.063023000000001</v>
      </c>
      <c r="L164" s="90">
        <v>-52.212772000000001</v>
      </c>
      <c r="N164" s="6">
        <f t="shared" si="27"/>
        <v>10.282777777778</v>
      </c>
      <c r="O164" s="6">
        <f t="shared" si="25"/>
        <v>-77.948357000000001</v>
      </c>
    </row>
    <row r="165" spans="2:16" x14ac:dyDescent="0.25">
      <c r="B165" s="90">
        <v>9272666666.6667004</v>
      </c>
      <c r="C165" s="90">
        <v>-61.969462999999998</v>
      </c>
      <c r="D165" s="90">
        <v>-53.533417</v>
      </c>
      <c r="F165" s="6">
        <f t="shared" si="26"/>
        <v>10.626222222221999</v>
      </c>
      <c r="G165" s="6">
        <f t="shared" si="24"/>
        <v>-73.519295</v>
      </c>
      <c r="J165" s="90">
        <v>9272666666.6667004</v>
      </c>
      <c r="K165" s="90">
        <v>-64.650734</v>
      </c>
      <c r="L165" s="90">
        <v>-54.348968999999997</v>
      </c>
      <c r="N165" s="6">
        <f t="shared" si="27"/>
        <v>10.626222222221999</v>
      </c>
      <c r="O165" s="6">
        <f t="shared" si="25"/>
        <v>-74.067031999999998</v>
      </c>
    </row>
    <row r="166" spans="2:16" x14ac:dyDescent="0.25">
      <c r="B166" s="90">
        <v>9727222222.2222004</v>
      </c>
      <c r="C166" s="90">
        <v>-64.551079000000001</v>
      </c>
      <c r="D166" s="90">
        <v>-56.322132000000003</v>
      </c>
      <c r="F166" s="6">
        <f t="shared" si="26"/>
        <v>10.969666666666999</v>
      </c>
      <c r="G166" s="6">
        <f t="shared" si="24"/>
        <v>-71.967467999999997</v>
      </c>
      <c r="J166" s="90">
        <v>9727222222.2222004</v>
      </c>
      <c r="K166" s="90">
        <v>-63.591915</v>
      </c>
      <c r="L166" s="90">
        <v>-53.357379999999999</v>
      </c>
      <c r="N166" s="6">
        <f t="shared" si="27"/>
        <v>10.969666666666999</v>
      </c>
      <c r="O166" s="6">
        <f t="shared" si="25"/>
        <v>-77.877562999999995</v>
      </c>
    </row>
    <row r="167" spans="2:16" x14ac:dyDescent="0.25">
      <c r="B167" s="90">
        <v>10181777777.778</v>
      </c>
      <c r="C167" s="90">
        <v>-66.564445000000006</v>
      </c>
      <c r="D167" s="90">
        <v>-58.335757999999998</v>
      </c>
      <c r="F167" s="6">
        <f t="shared" si="26"/>
        <v>11.313111111111001</v>
      </c>
      <c r="G167" s="6">
        <f t="shared" si="24"/>
        <v>-71.908493000000007</v>
      </c>
      <c r="J167" s="90">
        <v>10181777777.778</v>
      </c>
      <c r="K167" s="90">
        <v>-64.820671000000004</v>
      </c>
      <c r="L167" s="90">
        <v>-54.625149</v>
      </c>
      <c r="N167" s="6">
        <f t="shared" si="27"/>
        <v>11.313111111111001</v>
      </c>
      <c r="O167" s="6">
        <f t="shared" si="25"/>
        <v>-77.090401</v>
      </c>
    </row>
    <row r="168" spans="2:16" x14ac:dyDescent="0.25">
      <c r="B168" s="90">
        <v>10636333333.333</v>
      </c>
      <c r="C168" s="90">
        <v>-69.831810000000004</v>
      </c>
      <c r="D168" s="90">
        <v>-61.648330999999999</v>
      </c>
      <c r="F168" s="6">
        <f t="shared" si="26"/>
        <v>11.656555555556</v>
      </c>
      <c r="G168" s="6">
        <f t="shared" si="24"/>
        <v>-69.186546000000007</v>
      </c>
      <c r="J168" s="90">
        <v>10636333333.333</v>
      </c>
      <c r="K168" s="90">
        <v>-74.050560000000004</v>
      </c>
      <c r="L168" s="90">
        <v>-64.014267000000004</v>
      </c>
      <c r="N168" s="6">
        <f t="shared" si="27"/>
        <v>11.656555555556</v>
      </c>
      <c r="O168" s="6">
        <f t="shared" si="25"/>
        <v>-70.988479999999996</v>
      </c>
    </row>
    <row r="169" spans="2:16" x14ac:dyDescent="0.25">
      <c r="B169" s="90">
        <v>11090888888.889</v>
      </c>
      <c r="C169" s="90">
        <v>-63.548614999999998</v>
      </c>
      <c r="D169" s="90">
        <v>-54.944954000000003</v>
      </c>
      <c r="F169" s="6">
        <f t="shared" si="26"/>
        <v>12</v>
      </c>
      <c r="G169" s="6">
        <f t="shared" si="24"/>
        <v>-70.865066999999996</v>
      </c>
      <c r="J169" s="90">
        <v>11090888888.889</v>
      </c>
      <c r="K169" s="90">
        <v>-68.539069999999995</v>
      </c>
      <c r="L169" s="90">
        <v>-58.779259000000003</v>
      </c>
      <c r="N169" s="6">
        <f t="shared" si="27"/>
        <v>12</v>
      </c>
      <c r="O169" s="6">
        <f t="shared" si="25"/>
        <v>-74.824759999999998</v>
      </c>
    </row>
    <row r="170" spans="2:16" x14ac:dyDescent="0.25">
      <c r="B170" s="90">
        <v>11545444444.444</v>
      </c>
      <c r="C170" s="90">
        <v>-64.910492000000005</v>
      </c>
      <c r="D170" s="90">
        <v>-55.927616</v>
      </c>
      <c r="F170" s="6" t="s">
        <v>21</v>
      </c>
      <c r="J170" s="90">
        <v>11545444444.444</v>
      </c>
      <c r="K170" s="90">
        <v>-67.325301999999994</v>
      </c>
      <c r="L170" s="90">
        <v>-58.157153999999998</v>
      </c>
      <c r="N170" s="6" t="s">
        <v>21</v>
      </c>
    </row>
    <row r="171" spans="2:16" x14ac:dyDescent="0.25">
      <c r="B171" s="90">
        <v>12000000000</v>
      </c>
      <c r="C171" s="90">
        <v>-68.186874000000003</v>
      </c>
      <c r="D171" s="90">
        <v>-57.803573999999998</v>
      </c>
      <c r="J171" s="90">
        <v>12000000000</v>
      </c>
      <c r="K171" s="90">
        <v>-76.879058999999998</v>
      </c>
      <c r="L171" s="90">
        <v>-67.791427999999996</v>
      </c>
    </row>
    <row r="172" spans="2:16" x14ac:dyDescent="0.25">
      <c r="B172" s="90" t="s">
        <v>21</v>
      </c>
      <c r="C172" s="90"/>
      <c r="D172" s="90"/>
      <c r="J172" s="90" t="s">
        <v>21</v>
      </c>
      <c r="K172" s="90"/>
      <c r="L172" s="90"/>
    </row>
    <row r="173" spans="2:16" x14ac:dyDescent="0.25">
      <c r="B173" s="90"/>
      <c r="C173" s="90"/>
      <c r="D173" s="90"/>
      <c r="F173" s="6" t="s">
        <v>39</v>
      </c>
      <c r="J173" s="90"/>
      <c r="K173" s="90"/>
      <c r="L173" s="90"/>
      <c r="N173" s="6" t="s">
        <v>39</v>
      </c>
    </row>
    <row r="174" spans="2:16" ht="15.75" x14ac:dyDescent="0.25">
      <c r="B174" s="90"/>
      <c r="C174" s="90"/>
      <c r="D174" s="90"/>
      <c r="F174" s="6" t="s">
        <v>19</v>
      </c>
      <c r="G174" s="6" t="str">
        <f t="shared" ref="G174:G193" si="28">D200</f>
        <v>2Ix4L dBc Log Mag(dB)</v>
      </c>
      <c r="H174" s="35">
        <v>2</v>
      </c>
      <c r="J174" s="90"/>
      <c r="K174" s="90"/>
      <c r="L174" s="90"/>
      <c r="N174" s="6" t="s">
        <v>19</v>
      </c>
      <c r="O174" s="6" t="str">
        <f t="shared" ref="O174:O193" si="29">L200</f>
        <v>2Ix4L dBc Log Mag(dB)</v>
      </c>
      <c r="P174" s="35">
        <v>2</v>
      </c>
    </row>
    <row r="175" spans="2:16" ht="15.75" x14ac:dyDescent="0.25">
      <c r="B175" s="90" t="s">
        <v>37</v>
      </c>
      <c r="C175" s="90"/>
      <c r="D175" s="90"/>
      <c r="F175" s="6">
        <f t="shared" ref="F175:F193" si="30">B201/1000000000</f>
        <v>7.8179999999999996</v>
      </c>
      <c r="G175" s="6">
        <f t="shared" si="28"/>
        <v>-56.853290999999999</v>
      </c>
      <c r="H175" s="36">
        <f>ABS(AVERAGE(G175:G193)-(H174-1)*5)</f>
        <v>66.486337526315779</v>
      </c>
      <c r="J175" s="90" t="s">
        <v>37</v>
      </c>
      <c r="K175" s="90"/>
      <c r="L175" s="90"/>
      <c r="N175" s="6">
        <f t="shared" ref="N175:N193" si="31">J201/1000000000</f>
        <v>7.8179999999999996</v>
      </c>
      <c r="O175" s="6">
        <f t="shared" si="29"/>
        <v>-42.824333000000003</v>
      </c>
      <c r="P175" s="36">
        <f>ABS(AVERAGE(O175:O193)-(P174-1)*5)</f>
        <v>56.361228473684207</v>
      </c>
    </row>
    <row r="176" spans="2:16" x14ac:dyDescent="0.25">
      <c r="B176" s="90" t="s">
        <v>19</v>
      </c>
      <c r="C176" s="90" t="s">
        <v>151</v>
      </c>
      <c r="D176" s="90" t="s">
        <v>77</v>
      </c>
      <c r="F176" s="6">
        <f t="shared" si="30"/>
        <v>8.0503333333332989</v>
      </c>
      <c r="G176" s="6">
        <f t="shared" si="28"/>
        <v>-56.531115999999997</v>
      </c>
      <c r="J176" s="90" t="s">
        <v>19</v>
      </c>
      <c r="K176" s="90" t="s">
        <v>151</v>
      </c>
      <c r="L176" s="90" t="s">
        <v>77</v>
      </c>
      <c r="N176" s="6">
        <f t="shared" si="31"/>
        <v>8.0503333333332989</v>
      </c>
      <c r="O176" s="6">
        <f t="shared" si="29"/>
        <v>-47.021194000000001</v>
      </c>
    </row>
    <row r="177" spans="2:15" x14ac:dyDescent="0.25">
      <c r="B177" s="90">
        <v>5818000000</v>
      </c>
      <c r="C177" s="90">
        <v>-70.847663999999995</v>
      </c>
      <c r="D177" s="90">
        <v>-64.895103000000006</v>
      </c>
      <c r="F177" s="6">
        <f t="shared" si="30"/>
        <v>8.2826666666666995</v>
      </c>
      <c r="G177" s="6">
        <f t="shared" si="28"/>
        <v>-58.71875</v>
      </c>
      <c r="J177" s="90">
        <v>5818000000</v>
      </c>
      <c r="K177" s="90">
        <v>-82.299957000000006</v>
      </c>
      <c r="L177" s="90">
        <v>-72.422279000000003</v>
      </c>
      <c r="N177" s="6">
        <f t="shared" si="31"/>
        <v>8.2826666666666995</v>
      </c>
      <c r="O177" s="6">
        <f t="shared" si="29"/>
        <v>-49.296337000000001</v>
      </c>
    </row>
    <row r="178" spans="2:15" x14ac:dyDescent="0.25">
      <c r="B178" s="90">
        <v>6161444444.4443998</v>
      </c>
      <c r="C178" s="90">
        <v>-78.892960000000002</v>
      </c>
      <c r="D178" s="90">
        <v>-71.909369999999996</v>
      </c>
      <c r="F178" s="6">
        <f t="shared" si="30"/>
        <v>8.5150000000000006</v>
      </c>
      <c r="G178" s="6">
        <f t="shared" si="28"/>
        <v>-58.643546999999998</v>
      </c>
      <c r="J178" s="90">
        <v>6161444444.4443998</v>
      </c>
      <c r="K178" s="90">
        <v>-79.471176</v>
      </c>
      <c r="L178" s="90">
        <v>-72.871780000000001</v>
      </c>
      <c r="N178" s="6">
        <f t="shared" si="31"/>
        <v>8.5150000000000006</v>
      </c>
      <c r="O178" s="6">
        <f t="shared" si="29"/>
        <v>-47.187317</v>
      </c>
    </row>
    <row r="179" spans="2:15" x14ac:dyDescent="0.25">
      <c r="B179" s="90">
        <v>6504888888.8888998</v>
      </c>
      <c r="C179" s="90">
        <v>-84.967392000000004</v>
      </c>
      <c r="D179" s="90">
        <v>-77.516029000000003</v>
      </c>
      <c r="F179" s="6">
        <f t="shared" si="30"/>
        <v>8.7473333333332999</v>
      </c>
      <c r="G179" s="6">
        <f t="shared" si="28"/>
        <v>-61.836796</v>
      </c>
      <c r="J179" s="90">
        <v>6504888888.8888998</v>
      </c>
      <c r="K179" s="90">
        <v>-86.578559999999996</v>
      </c>
      <c r="L179" s="90">
        <v>-79.761550999999997</v>
      </c>
      <c r="N179" s="6">
        <f t="shared" si="31"/>
        <v>8.7473333333332999</v>
      </c>
      <c r="O179" s="6">
        <f t="shared" si="29"/>
        <v>-53.245894999999997</v>
      </c>
    </row>
    <row r="180" spans="2:15" x14ac:dyDescent="0.25">
      <c r="B180" s="90">
        <v>6848333333.3332996</v>
      </c>
      <c r="C180" s="90">
        <v>-79.336738999999994</v>
      </c>
      <c r="D180" s="90">
        <v>-71.956123000000005</v>
      </c>
      <c r="F180" s="6">
        <f t="shared" si="30"/>
        <v>8.9796666666667004</v>
      </c>
      <c r="G180" s="6">
        <f t="shared" si="28"/>
        <v>-61.159187000000003</v>
      </c>
      <c r="J180" s="90">
        <v>6848333333.3332996</v>
      </c>
      <c r="K180" s="90">
        <v>-89.654662999999999</v>
      </c>
      <c r="L180" s="90">
        <v>-82.194892999999993</v>
      </c>
      <c r="N180" s="6">
        <f t="shared" si="31"/>
        <v>8.9796666666667004</v>
      </c>
      <c r="O180" s="6">
        <f t="shared" si="29"/>
        <v>-49.004593</v>
      </c>
    </row>
    <row r="181" spans="2:15" x14ac:dyDescent="0.25">
      <c r="B181" s="90">
        <v>7191777777.7777996</v>
      </c>
      <c r="C181" s="90">
        <v>-82.653069000000002</v>
      </c>
      <c r="D181" s="90">
        <v>-75.368080000000006</v>
      </c>
      <c r="F181" s="6">
        <f t="shared" si="30"/>
        <v>9.2119999999999997</v>
      </c>
      <c r="G181" s="6">
        <f t="shared" si="28"/>
        <v>-63.492198999999999</v>
      </c>
      <c r="J181" s="90">
        <v>7191777777.7777996</v>
      </c>
      <c r="K181" s="90">
        <v>-81.002052000000006</v>
      </c>
      <c r="L181" s="90">
        <v>-73.044410999999997</v>
      </c>
      <c r="N181" s="6">
        <f t="shared" si="31"/>
        <v>9.2119999999999997</v>
      </c>
      <c r="O181" s="6">
        <f t="shared" si="29"/>
        <v>-55.536040999999997</v>
      </c>
    </row>
    <row r="182" spans="2:15" x14ac:dyDescent="0.25">
      <c r="B182" s="90">
        <v>7535222222.2222004</v>
      </c>
      <c r="C182" s="90">
        <v>-80.638938999999993</v>
      </c>
      <c r="D182" s="90">
        <v>-73.329155</v>
      </c>
      <c r="F182" s="6">
        <f t="shared" si="30"/>
        <v>9.4443333333332991</v>
      </c>
      <c r="G182" s="6">
        <f t="shared" si="28"/>
        <v>-62.140892000000001</v>
      </c>
      <c r="J182" s="90">
        <v>7535222222.2222004</v>
      </c>
      <c r="K182" s="90">
        <v>-86.654007000000007</v>
      </c>
      <c r="L182" s="90">
        <v>-78.441849000000005</v>
      </c>
      <c r="N182" s="6">
        <f t="shared" si="31"/>
        <v>9.4443333333332991</v>
      </c>
      <c r="O182" s="6">
        <f t="shared" si="29"/>
        <v>-50.650398000000003</v>
      </c>
    </row>
    <row r="183" spans="2:15" x14ac:dyDescent="0.25">
      <c r="B183" s="90">
        <v>7878666666.6667004</v>
      </c>
      <c r="C183" s="90">
        <v>-83.888458</v>
      </c>
      <c r="D183" s="90">
        <v>-76.767882999999998</v>
      </c>
      <c r="F183" s="6">
        <f t="shared" si="30"/>
        <v>9.6766666666666996</v>
      </c>
      <c r="G183" s="6">
        <f t="shared" si="28"/>
        <v>-62.445728000000003</v>
      </c>
      <c r="J183" s="90">
        <v>7878666666.6667004</v>
      </c>
      <c r="K183" s="90">
        <v>-80.675026000000003</v>
      </c>
      <c r="L183" s="90">
        <v>-71.919867999999994</v>
      </c>
      <c r="N183" s="6">
        <f t="shared" si="31"/>
        <v>9.6766666666666996</v>
      </c>
      <c r="O183" s="6">
        <f t="shared" si="29"/>
        <v>-53.578113999999999</v>
      </c>
    </row>
    <row r="184" spans="2:15" x14ac:dyDescent="0.25">
      <c r="B184" s="90">
        <v>8222111111.1111002</v>
      </c>
      <c r="C184" s="90">
        <v>-89.826804999999993</v>
      </c>
      <c r="D184" s="90">
        <v>-82.278251999999995</v>
      </c>
      <c r="F184" s="6">
        <f t="shared" si="30"/>
        <v>9.9090000000000007</v>
      </c>
      <c r="G184" s="6">
        <f t="shared" si="28"/>
        <v>-62.982601000000003</v>
      </c>
      <c r="J184" s="90">
        <v>8222111111.1111002</v>
      </c>
      <c r="K184" s="90">
        <v>-77.931358000000003</v>
      </c>
      <c r="L184" s="90">
        <v>-68.823425</v>
      </c>
      <c r="N184" s="6">
        <f t="shared" si="31"/>
        <v>9.9090000000000007</v>
      </c>
      <c r="O184" s="6">
        <f t="shared" si="29"/>
        <v>-50.320025999999999</v>
      </c>
    </row>
    <row r="185" spans="2:15" x14ac:dyDescent="0.25">
      <c r="B185" s="90">
        <v>8565555555.5556002</v>
      </c>
      <c r="C185" s="90">
        <v>-85.116080999999994</v>
      </c>
      <c r="D185" s="90">
        <v>-77.145949999999999</v>
      </c>
      <c r="F185" s="6">
        <f t="shared" si="30"/>
        <v>10.141333333333</v>
      </c>
      <c r="G185" s="6">
        <f t="shared" si="28"/>
        <v>-66.358147000000002</v>
      </c>
      <c r="J185" s="90">
        <v>8565555555.5556002</v>
      </c>
      <c r="K185" s="90">
        <v>-77.678466999999998</v>
      </c>
      <c r="L185" s="90">
        <v>-68.509933000000004</v>
      </c>
      <c r="N185" s="6">
        <f t="shared" si="31"/>
        <v>10.141333333333</v>
      </c>
      <c r="O185" s="6">
        <f t="shared" si="29"/>
        <v>-51.962631000000002</v>
      </c>
    </row>
    <row r="186" spans="2:15" x14ac:dyDescent="0.25">
      <c r="B186" s="90">
        <v>8909000000</v>
      </c>
      <c r="C186" s="90">
        <v>-77.583382</v>
      </c>
      <c r="D186" s="90">
        <v>-69.491652999999999</v>
      </c>
      <c r="F186" s="6">
        <f t="shared" si="30"/>
        <v>10.373666666666999</v>
      </c>
      <c r="G186" s="6">
        <f t="shared" si="28"/>
        <v>-61.595840000000003</v>
      </c>
      <c r="J186" s="90">
        <v>8909000000</v>
      </c>
      <c r="K186" s="90">
        <v>-84.235839999999996</v>
      </c>
      <c r="L186" s="90">
        <v>-74.729598999999993</v>
      </c>
      <c r="N186" s="6">
        <f t="shared" si="31"/>
        <v>10.373666666666999</v>
      </c>
      <c r="O186" s="6">
        <f t="shared" si="29"/>
        <v>-50.240772</v>
      </c>
    </row>
    <row r="187" spans="2:15" x14ac:dyDescent="0.25">
      <c r="B187" s="90">
        <v>9252444444.4444008</v>
      </c>
      <c r="C187" s="90">
        <v>-75.863342000000003</v>
      </c>
      <c r="D187" s="90">
        <v>-67.610870000000006</v>
      </c>
      <c r="F187" s="6">
        <f t="shared" si="30"/>
        <v>10.606</v>
      </c>
      <c r="G187" s="6">
        <f t="shared" si="28"/>
        <v>-66.989707999999993</v>
      </c>
      <c r="J187" s="90">
        <v>9252444444.4444008</v>
      </c>
      <c r="K187" s="90">
        <v>-86.418357999999998</v>
      </c>
      <c r="L187" s="90">
        <v>-76.797713999999999</v>
      </c>
      <c r="N187" s="6">
        <f t="shared" si="31"/>
        <v>10.606</v>
      </c>
      <c r="O187" s="6">
        <f t="shared" si="29"/>
        <v>-51.767864000000003</v>
      </c>
    </row>
    <row r="188" spans="2:15" x14ac:dyDescent="0.25">
      <c r="B188" s="90">
        <v>9595888888.8889008</v>
      </c>
      <c r="C188" s="90">
        <v>-73.326447000000002</v>
      </c>
      <c r="D188" s="90">
        <v>-65.227051000000003</v>
      </c>
      <c r="F188" s="6">
        <f t="shared" si="30"/>
        <v>10.838333333333001</v>
      </c>
      <c r="G188" s="6">
        <f t="shared" si="28"/>
        <v>-60.358097000000001</v>
      </c>
      <c r="J188" s="90">
        <v>9595888888.8889008</v>
      </c>
      <c r="K188" s="90">
        <v>-97.431968999999995</v>
      </c>
      <c r="L188" s="90">
        <v>-87.581717999999995</v>
      </c>
      <c r="N188" s="6">
        <f t="shared" si="31"/>
        <v>10.838333333333001</v>
      </c>
      <c r="O188" s="6">
        <f t="shared" si="29"/>
        <v>-51.732666000000002</v>
      </c>
    </row>
    <row r="189" spans="2:15" x14ac:dyDescent="0.25">
      <c r="B189" s="90">
        <v>9939333333.3332996</v>
      </c>
      <c r="C189" s="90">
        <v>-74.632698000000005</v>
      </c>
      <c r="D189" s="90">
        <v>-66.196655000000007</v>
      </c>
      <c r="F189" s="6">
        <f t="shared" si="30"/>
        <v>11.070666666667</v>
      </c>
      <c r="G189" s="6">
        <f t="shared" si="28"/>
        <v>-60.598305000000003</v>
      </c>
      <c r="J189" s="90">
        <v>9939333333.3332996</v>
      </c>
      <c r="K189" s="90">
        <v>-100.02003000000001</v>
      </c>
      <c r="L189" s="90">
        <v>-89.718269000000006</v>
      </c>
      <c r="N189" s="6">
        <f t="shared" si="31"/>
        <v>11.070666666667</v>
      </c>
      <c r="O189" s="6">
        <f t="shared" si="29"/>
        <v>-53.652985000000001</v>
      </c>
    </row>
    <row r="190" spans="2:15" x14ac:dyDescent="0.25">
      <c r="B190" s="90">
        <v>10282777777.778</v>
      </c>
      <c r="C190" s="90">
        <v>-78.370750000000001</v>
      </c>
      <c r="D190" s="90">
        <v>-70.141800000000003</v>
      </c>
      <c r="F190" s="6">
        <f t="shared" si="30"/>
        <v>11.303000000000001</v>
      </c>
      <c r="G190" s="6">
        <f t="shared" si="28"/>
        <v>-62.116107999999997</v>
      </c>
      <c r="J190" s="90">
        <v>10282777777.778</v>
      </c>
      <c r="K190" s="90">
        <v>-88.182891999999995</v>
      </c>
      <c r="L190" s="90">
        <v>-77.948357000000001</v>
      </c>
      <c r="N190" s="6">
        <f t="shared" si="31"/>
        <v>11.303000000000001</v>
      </c>
      <c r="O190" s="6">
        <f t="shared" si="29"/>
        <v>-52.937378000000002</v>
      </c>
    </row>
    <row r="191" spans="2:15" x14ac:dyDescent="0.25">
      <c r="B191" s="90">
        <v>10626222222.222</v>
      </c>
      <c r="C191" s="90">
        <v>-81.747978000000003</v>
      </c>
      <c r="D191" s="90">
        <v>-73.519295</v>
      </c>
      <c r="F191" s="6">
        <f t="shared" si="30"/>
        <v>11.535333333333</v>
      </c>
      <c r="G191" s="6">
        <f t="shared" si="28"/>
        <v>-58.642052</v>
      </c>
      <c r="J191" s="90">
        <v>10626222222.222</v>
      </c>
      <c r="K191" s="90">
        <v>-84.262557999999999</v>
      </c>
      <c r="L191" s="90">
        <v>-74.067031999999998</v>
      </c>
      <c r="N191" s="6">
        <f t="shared" si="31"/>
        <v>11.535333333333</v>
      </c>
      <c r="O191" s="6">
        <f t="shared" si="29"/>
        <v>-55.096561000000001</v>
      </c>
    </row>
    <row r="192" spans="2:15" x14ac:dyDescent="0.25">
      <c r="B192" s="90">
        <v>10969666666.667</v>
      </c>
      <c r="C192" s="90">
        <v>-80.150948</v>
      </c>
      <c r="D192" s="90">
        <v>-71.967467999999997</v>
      </c>
      <c r="F192" s="6">
        <f t="shared" si="30"/>
        <v>11.767666666666999</v>
      </c>
      <c r="G192" s="6">
        <f t="shared" si="28"/>
        <v>-64.273323000000005</v>
      </c>
      <c r="J192" s="90">
        <v>10969666666.667</v>
      </c>
      <c r="K192" s="90">
        <v>-87.913856999999993</v>
      </c>
      <c r="L192" s="90">
        <v>-77.877562999999995</v>
      </c>
      <c r="N192" s="6">
        <f t="shared" si="31"/>
        <v>11.767666666666999</v>
      </c>
      <c r="O192" s="6">
        <f t="shared" si="29"/>
        <v>-55.298737000000003</v>
      </c>
    </row>
    <row r="193" spans="2:16" x14ac:dyDescent="0.25">
      <c r="B193" s="90">
        <v>11313111111.111</v>
      </c>
      <c r="C193" s="90">
        <v>-80.512161000000006</v>
      </c>
      <c r="D193" s="90">
        <v>-71.908493000000007</v>
      </c>
      <c r="F193" s="6">
        <f t="shared" si="30"/>
        <v>12</v>
      </c>
      <c r="G193" s="6">
        <f t="shared" si="28"/>
        <v>-62.504725999999998</v>
      </c>
      <c r="J193" s="90">
        <v>11313111111.111</v>
      </c>
      <c r="K193" s="90">
        <v>-86.850211999999999</v>
      </c>
      <c r="L193" s="90">
        <v>-77.090401</v>
      </c>
      <c r="N193" s="6">
        <f t="shared" si="31"/>
        <v>12</v>
      </c>
      <c r="O193" s="6">
        <f t="shared" si="29"/>
        <v>-54.509498999999998</v>
      </c>
    </row>
    <row r="194" spans="2:16" x14ac:dyDescent="0.25">
      <c r="B194" s="90">
        <v>11656555555.556</v>
      </c>
      <c r="C194" s="90">
        <v>-78.169433999999995</v>
      </c>
      <c r="D194" s="90">
        <v>-69.186546000000007</v>
      </c>
      <c r="F194" s="6" t="s">
        <v>21</v>
      </c>
      <c r="J194" s="90">
        <v>11656555555.556</v>
      </c>
      <c r="K194" s="90">
        <v>-80.156631000000004</v>
      </c>
      <c r="L194" s="90">
        <v>-70.988479999999996</v>
      </c>
      <c r="N194" s="6" t="s">
        <v>21</v>
      </c>
    </row>
    <row r="195" spans="2:16" x14ac:dyDescent="0.25">
      <c r="B195" s="90">
        <v>12000000000</v>
      </c>
      <c r="C195" s="90">
        <v>-81.248367000000002</v>
      </c>
      <c r="D195" s="90">
        <v>-70.865066999999996</v>
      </c>
      <c r="J195" s="90">
        <v>12000000000</v>
      </c>
      <c r="K195" s="90">
        <v>-83.912391999999997</v>
      </c>
      <c r="L195" s="90">
        <v>-74.824759999999998</v>
      </c>
    </row>
    <row r="196" spans="2:16" x14ac:dyDescent="0.25">
      <c r="B196" s="90" t="s">
        <v>21</v>
      </c>
      <c r="C196" s="90"/>
      <c r="D196" s="90"/>
      <c r="J196" s="90" t="s">
        <v>21</v>
      </c>
      <c r="K196" s="90"/>
      <c r="L196" s="90"/>
    </row>
    <row r="197" spans="2:16" x14ac:dyDescent="0.25">
      <c r="B197" s="90"/>
      <c r="C197" s="90"/>
      <c r="D197" s="90"/>
      <c r="F197" s="6" t="s">
        <v>41</v>
      </c>
      <c r="J197" s="90"/>
      <c r="K197" s="90"/>
      <c r="L197" s="90"/>
      <c r="N197" s="6" t="s">
        <v>41</v>
      </c>
    </row>
    <row r="198" spans="2:16" ht="15.75" x14ac:dyDescent="0.25">
      <c r="B198" s="90"/>
      <c r="C198" s="90"/>
      <c r="D198" s="90"/>
      <c r="F198" s="6" t="s">
        <v>19</v>
      </c>
      <c r="G198" s="6" t="str">
        <f t="shared" ref="G198:G217" si="32">D224</f>
        <v>2Ix5L dBc Log Mag(dB)</v>
      </c>
      <c r="H198" s="35">
        <v>2</v>
      </c>
      <c r="J198" s="90"/>
      <c r="K198" s="90"/>
      <c r="L198" s="90"/>
      <c r="N198" s="6" t="s">
        <v>19</v>
      </c>
      <c r="O198" s="6" t="str">
        <f t="shared" ref="O198:O217" si="33">L224</f>
        <v>2Ix5L dBc Log Mag(dB)</v>
      </c>
      <c r="P198" s="35">
        <v>2</v>
      </c>
    </row>
    <row r="199" spans="2:16" ht="15.75" x14ac:dyDescent="0.25">
      <c r="B199" s="90" t="s">
        <v>39</v>
      </c>
      <c r="C199" s="90"/>
      <c r="D199" s="90"/>
      <c r="F199" s="6">
        <f t="shared" ref="F199:F217" si="34">B225/1000000000</f>
        <v>8.18</v>
      </c>
      <c r="G199" s="6">
        <f t="shared" si="32"/>
        <v>-75.064155999999997</v>
      </c>
      <c r="H199" s="36">
        <f>ABS(AVERAGE(G199:G217)-(H198-1)*5)</f>
        <v>73.393511947368438</v>
      </c>
      <c r="J199" s="90" t="s">
        <v>39</v>
      </c>
      <c r="K199" s="90"/>
      <c r="L199" s="90"/>
      <c r="N199" s="6">
        <f t="shared" ref="N199:N217" si="35">J225/1000000000</f>
        <v>8.18</v>
      </c>
      <c r="O199" s="6">
        <f t="shared" si="33"/>
        <v>-71.818115000000006</v>
      </c>
      <c r="P199" s="36">
        <f>ABS(AVERAGE(O199:O217)-(P198-1)*5)</f>
        <v>74.421416894736851</v>
      </c>
    </row>
    <row r="200" spans="2:16" x14ac:dyDescent="0.25">
      <c r="B200" s="90" t="s">
        <v>19</v>
      </c>
      <c r="C200" s="90" t="s">
        <v>152</v>
      </c>
      <c r="D200" s="90" t="s">
        <v>78</v>
      </c>
      <c r="F200" s="6">
        <f t="shared" si="34"/>
        <v>8.3922222222222</v>
      </c>
      <c r="G200" s="6">
        <f t="shared" si="32"/>
        <v>-74.376884000000004</v>
      </c>
      <c r="J200" s="90" t="s">
        <v>19</v>
      </c>
      <c r="K200" s="90" t="s">
        <v>152</v>
      </c>
      <c r="L200" s="90" t="s">
        <v>78</v>
      </c>
      <c r="N200" s="6">
        <f t="shared" si="35"/>
        <v>8.3922222222222</v>
      </c>
      <c r="O200" s="6">
        <f t="shared" si="33"/>
        <v>-71.811347999999995</v>
      </c>
    </row>
    <row r="201" spans="2:16" x14ac:dyDescent="0.25">
      <c r="B201" s="90">
        <v>7818000000</v>
      </c>
      <c r="C201" s="90">
        <v>-62.805850999999997</v>
      </c>
      <c r="D201" s="90">
        <v>-56.853290999999999</v>
      </c>
      <c r="F201" s="6">
        <f t="shared" si="34"/>
        <v>8.6044444444444004</v>
      </c>
      <c r="G201" s="6">
        <f t="shared" si="32"/>
        <v>-72.665306000000001</v>
      </c>
      <c r="J201" s="90">
        <v>7818000000</v>
      </c>
      <c r="K201" s="90">
        <v>-52.702015000000003</v>
      </c>
      <c r="L201" s="90">
        <v>-42.824333000000003</v>
      </c>
      <c r="N201" s="6">
        <f t="shared" si="35"/>
        <v>8.6044444444444004</v>
      </c>
      <c r="O201" s="6">
        <f t="shared" si="33"/>
        <v>-74.237517999999994</v>
      </c>
    </row>
    <row r="202" spans="2:16" x14ac:dyDescent="0.25">
      <c r="B202" s="90">
        <v>8050333333.3332996</v>
      </c>
      <c r="C202" s="90">
        <v>-63.514709000000003</v>
      </c>
      <c r="D202" s="90">
        <v>-56.531115999999997</v>
      </c>
      <c r="F202" s="6">
        <f t="shared" si="34"/>
        <v>8.8166666666667002</v>
      </c>
      <c r="G202" s="6">
        <f t="shared" si="32"/>
        <v>-70.951187000000004</v>
      </c>
      <c r="J202" s="90">
        <v>8050333333.3332996</v>
      </c>
      <c r="K202" s="90">
        <v>-53.62059</v>
      </c>
      <c r="L202" s="90">
        <v>-47.021194000000001</v>
      </c>
      <c r="N202" s="6">
        <f t="shared" si="35"/>
        <v>8.8166666666667002</v>
      </c>
      <c r="O202" s="6">
        <f t="shared" si="33"/>
        <v>-75.101616000000007</v>
      </c>
    </row>
    <row r="203" spans="2:16" x14ac:dyDescent="0.25">
      <c r="B203" s="90">
        <v>8282666666.6667004</v>
      </c>
      <c r="C203" s="90">
        <v>-66.170113000000001</v>
      </c>
      <c r="D203" s="90">
        <v>-58.71875</v>
      </c>
      <c r="F203" s="6">
        <f t="shared" si="34"/>
        <v>9.0288888888889005</v>
      </c>
      <c r="G203" s="6">
        <f t="shared" si="32"/>
        <v>-68.178909000000004</v>
      </c>
      <c r="J203" s="90">
        <v>8282666666.6667004</v>
      </c>
      <c r="K203" s="90">
        <v>-56.113342000000003</v>
      </c>
      <c r="L203" s="90">
        <v>-49.296337000000001</v>
      </c>
      <c r="N203" s="6">
        <f t="shared" si="35"/>
        <v>9.0288888888889005</v>
      </c>
      <c r="O203" s="6">
        <f t="shared" si="33"/>
        <v>-69.794815</v>
      </c>
    </row>
    <row r="204" spans="2:16" x14ac:dyDescent="0.25">
      <c r="B204" s="90">
        <v>8515000000</v>
      </c>
      <c r="C204" s="90">
        <v>-66.024162000000004</v>
      </c>
      <c r="D204" s="90">
        <v>-58.643546999999998</v>
      </c>
      <c r="F204" s="6">
        <f t="shared" si="34"/>
        <v>9.2411111111110991</v>
      </c>
      <c r="G204" s="6">
        <f t="shared" si="32"/>
        <v>-65.547813000000005</v>
      </c>
      <c r="J204" s="90">
        <v>8515000000</v>
      </c>
      <c r="K204" s="90">
        <v>-54.647091000000003</v>
      </c>
      <c r="L204" s="90">
        <v>-47.187317</v>
      </c>
      <c r="N204" s="6">
        <f t="shared" si="35"/>
        <v>9.2411111111110991</v>
      </c>
      <c r="O204" s="6">
        <f t="shared" si="33"/>
        <v>-71.179931999999994</v>
      </c>
    </row>
    <row r="205" spans="2:16" x14ac:dyDescent="0.25">
      <c r="B205" s="90">
        <v>8747333333.3332996</v>
      </c>
      <c r="C205" s="90">
        <v>-69.121780000000001</v>
      </c>
      <c r="D205" s="90">
        <v>-61.836796</v>
      </c>
      <c r="F205" s="6">
        <f t="shared" si="34"/>
        <v>9.4533333333332994</v>
      </c>
      <c r="G205" s="6">
        <f t="shared" si="32"/>
        <v>-66.299057000000005</v>
      </c>
      <c r="J205" s="90">
        <v>8747333333.3332996</v>
      </c>
      <c r="K205" s="90">
        <v>-61.203541000000001</v>
      </c>
      <c r="L205" s="90">
        <v>-53.245894999999997</v>
      </c>
      <c r="N205" s="6">
        <f t="shared" si="35"/>
        <v>9.4533333333332994</v>
      </c>
      <c r="O205" s="6">
        <f t="shared" si="33"/>
        <v>-70.502082999999999</v>
      </c>
    </row>
    <row r="206" spans="2:16" x14ac:dyDescent="0.25">
      <c r="B206" s="90">
        <v>8979666666.6667004</v>
      </c>
      <c r="C206" s="90">
        <v>-68.468964</v>
      </c>
      <c r="D206" s="90">
        <v>-61.159187000000003</v>
      </c>
      <c r="F206" s="6">
        <f t="shared" si="34"/>
        <v>9.6655555555555992</v>
      </c>
      <c r="G206" s="6">
        <f t="shared" si="32"/>
        <v>-65.732376000000002</v>
      </c>
      <c r="J206" s="90">
        <v>8979666666.6667004</v>
      </c>
      <c r="K206" s="90">
        <v>-57.216746999999998</v>
      </c>
      <c r="L206" s="90">
        <v>-49.004593</v>
      </c>
      <c r="N206" s="6">
        <f t="shared" si="35"/>
        <v>9.6655555555555992</v>
      </c>
      <c r="O206" s="6">
        <f t="shared" si="33"/>
        <v>-69.095566000000005</v>
      </c>
    </row>
    <row r="207" spans="2:16" x14ac:dyDescent="0.25">
      <c r="B207" s="90">
        <v>9212000000</v>
      </c>
      <c r="C207" s="90">
        <v>-70.612778000000006</v>
      </c>
      <c r="D207" s="90">
        <v>-63.492198999999999</v>
      </c>
      <c r="F207" s="6">
        <f t="shared" si="34"/>
        <v>9.8777777777777995</v>
      </c>
      <c r="G207" s="6">
        <f t="shared" si="32"/>
        <v>-64.461838</v>
      </c>
      <c r="J207" s="90">
        <v>9212000000</v>
      </c>
      <c r="K207" s="90">
        <v>-64.291206000000003</v>
      </c>
      <c r="L207" s="90">
        <v>-55.536040999999997</v>
      </c>
      <c r="N207" s="6">
        <f t="shared" si="35"/>
        <v>9.8777777777777995</v>
      </c>
      <c r="O207" s="6">
        <f t="shared" si="33"/>
        <v>-67.588111999999995</v>
      </c>
    </row>
    <row r="208" spans="2:16" x14ac:dyDescent="0.25">
      <c r="B208" s="90">
        <v>9444333333.3332996</v>
      </c>
      <c r="C208" s="90">
        <v>-69.689445000000006</v>
      </c>
      <c r="D208" s="90">
        <v>-62.140892000000001</v>
      </c>
      <c r="F208" s="6">
        <f t="shared" si="34"/>
        <v>10.09</v>
      </c>
      <c r="G208" s="6">
        <f t="shared" si="32"/>
        <v>-63.955863999999998</v>
      </c>
      <c r="J208" s="90">
        <v>9444333333.3332996</v>
      </c>
      <c r="K208" s="90">
        <v>-59.758330999999998</v>
      </c>
      <c r="L208" s="90">
        <v>-50.650398000000003</v>
      </c>
      <c r="N208" s="6">
        <f t="shared" si="35"/>
        <v>10.09</v>
      </c>
      <c r="O208" s="6">
        <f t="shared" si="33"/>
        <v>-66.842560000000006</v>
      </c>
    </row>
    <row r="209" spans="2:16" x14ac:dyDescent="0.25">
      <c r="B209" s="90">
        <v>9676666666.6667004</v>
      </c>
      <c r="C209" s="90">
        <v>-70.415854999999993</v>
      </c>
      <c r="D209" s="90">
        <v>-62.445728000000003</v>
      </c>
      <c r="F209" s="6">
        <f t="shared" si="34"/>
        <v>10.302222222221999</v>
      </c>
      <c r="G209" s="6">
        <f t="shared" si="32"/>
        <v>-63.823154000000002</v>
      </c>
      <c r="J209" s="90">
        <v>9676666666.6667004</v>
      </c>
      <c r="K209" s="90">
        <v>-62.746642999999999</v>
      </c>
      <c r="L209" s="90">
        <v>-53.578113999999999</v>
      </c>
      <c r="N209" s="6">
        <f t="shared" si="35"/>
        <v>10.302222222221999</v>
      </c>
      <c r="O209" s="6">
        <f t="shared" si="33"/>
        <v>-67.042090999999999</v>
      </c>
    </row>
    <row r="210" spans="2:16" x14ac:dyDescent="0.25">
      <c r="B210" s="90">
        <v>9909000000</v>
      </c>
      <c r="C210" s="90">
        <v>-71.074332999999996</v>
      </c>
      <c r="D210" s="90">
        <v>-62.982601000000003</v>
      </c>
      <c r="F210" s="6">
        <f t="shared" si="34"/>
        <v>10.514444444444001</v>
      </c>
      <c r="G210" s="6">
        <f t="shared" si="32"/>
        <v>-65.089325000000002</v>
      </c>
      <c r="J210" s="90">
        <v>9909000000</v>
      </c>
      <c r="K210" s="90">
        <v>-59.826262999999997</v>
      </c>
      <c r="L210" s="90">
        <v>-50.320025999999999</v>
      </c>
      <c r="N210" s="6">
        <f t="shared" si="35"/>
        <v>10.514444444444001</v>
      </c>
      <c r="O210" s="6">
        <f t="shared" si="33"/>
        <v>-68.196456999999995</v>
      </c>
    </row>
    <row r="211" spans="2:16" x14ac:dyDescent="0.25">
      <c r="B211" s="90">
        <v>10141333333.333</v>
      </c>
      <c r="C211" s="90">
        <v>-74.610619</v>
      </c>
      <c r="D211" s="90">
        <v>-66.358147000000002</v>
      </c>
      <c r="F211" s="6">
        <f t="shared" si="34"/>
        <v>10.726666666667001</v>
      </c>
      <c r="G211" s="6">
        <f t="shared" si="32"/>
        <v>-66.791793999999996</v>
      </c>
      <c r="J211" s="90">
        <v>10141333333.333</v>
      </c>
      <c r="K211" s="90">
        <v>-61.583278999999997</v>
      </c>
      <c r="L211" s="90">
        <v>-51.962631000000002</v>
      </c>
      <c r="N211" s="6">
        <f t="shared" si="35"/>
        <v>10.726666666667001</v>
      </c>
      <c r="O211" s="6">
        <f t="shared" si="33"/>
        <v>-66.250702000000004</v>
      </c>
    </row>
    <row r="212" spans="2:16" x14ac:dyDescent="0.25">
      <c r="B212" s="90">
        <v>10373666666.667</v>
      </c>
      <c r="C212" s="90">
        <v>-69.695228999999998</v>
      </c>
      <c r="D212" s="90">
        <v>-61.595840000000003</v>
      </c>
      <c r="F212" s="6">
        <f t="shared" si="34"/>
        <v>10.938888888889</v>
      </c>
      <c r="G212" s="6">
        <f t="shared" si="32"/>
        <v>-67.171700000000001</v>
      </c>
      <c r="J212" s="90">
        <v>10373666666.667</v>
      </c>
      <c r="K212" s="90">
        <v>-60.091022000000002</v>
      </c>
      <c r="L212" s="90">
        <v>-50.240772</v>
      </c>
      <c r="N212" s="6">
        <f t="shared" si="35"/>
        <v>10.938888888889</v>
      </c>
      <c r="O212" s="6">
        <f t="shared" si="33"/>
        <v>-67.146377999999999</v>
      </c>
    </row>
    <row r="213" spans="2:16" x14ac:dyDescent="0.25">
      <c r="B213" s="90">
        <v>10606000000</v>
      </c>
      <c r="C213" s="90">
        <v>-75.425758000000002</v>
      </c>
      <c r="D213" s="90">
        <v>-66.989707999999993</v>
      </c>
      <c r="F213" s="6">
        <f t="shared" si="34"/>
        <v>11.151111111111</v>
      </c>
      <c r="G213" s="6">
        <f t="shared" si="32"/>
        <v>-68.064132999999998</v>
      </c>
      <c r="J213" s="90">
        <v>10606000000</v>
      </c>
      <c r="K213" s="90">
        <v>-62.069629999999997</v>
      </c>
      <c r="L213" s="90">
        <v>-51.767864000000003</v>
      </c>
      <c r="N213" s="6">
        <f t="shared" si="35"/>
        <v>11.151111111111</v>
      </c>
      <c r="O213" s="6">
        <f t="shared" si="33"/>
        <v>-66.803336999999999</v>
      </c>
    </row>
    <row r="214" spans="2:16" x14ac:dyDescent="0.25">
      <c r="B214" s="90">
        <v>10838333333.333</v>
      </c>
      <c r="C214" s="90">
        <v>-68.587044000000006</v>
      </c>
      <c r="D214" s="90">
        <v>-60.358097000000001</v>
      </c>
      <c r="F214" s="6">
        <f t="shared" si="34"/>
        <v>11.363333333332999</v>
      </c>
      <c r="G214" s="6">
        <f t="shared" si="32"/>
        <v>-71.175124999999994</v>
      </c>
      <c r="J214" s="90">
        <v>10838333333.333</v>
      </c>
      <c r="K214" s="90">
        <v>-61.967201000000003</v>
      </c>
      <c r="L214" s="90">
        <v>-51.732666000000002</v>
      </c>
      <c r="N214" s="6">
        <f t="shared" si="35"/>
        <v>11.363333333332999</v>
      </c>
      <c r="O214" s="6">
        <f t="shared" si="33"/>
        <v>-68.773696999999999</v>
      </c>
    </row>
    <row r="215" spans="2:16" x14ac:dyDescent="0.25">
      <c r="B215" s="90">
        <v>11070666666.667</v>
      </c>
      <c r="C215" s="90">
        <v>-68.826988</v>
      </c>
      <c r="D215" s="90">
        <v>-60.598305000000003</v>
      </c>
      <c r="F215" s="6">
        <f t="shared" si="34"/>
        <v>11.575555555555999</v>
      </c>
      <c r="G215" s="6">
        <f t="shared" si="32"/>
        <v>-71.411736000000005</v>
      </c>
      <c r="J215" s="90">
        <v>11070666666.667</v>
      </c>
      <c r="K215" s="90">
        <v>-63.848506999999998</v>
      </c>
      <c r="L215" s="90">
        <v>-53.652985000000001</v>
      </c>
      <c r="N215" s="6">
        <f t="shared" si="35"/>
        <v>11.575555555555999</v>
      </c>
      <c r="O215" s="6">
        <f t="shared" si="33"/>
        <v>-66.291167999999999</v>
      </c>
    </row>
    <row r="216" spans="2:16" x14ac:dyDescent="0.25">
      <c r="B216" s="90">
        <v>11303000000</v>
      </c>
      <c r="C216" s="90">
        <v>-70.299591000000007</v>
      </c>
      <c r="D216" s="90">
        <v>-62.116107999999997</v>
      </c>
      <c r="F216" s="6">
        <f t="shared" si="34"/>
        <v>11.787777777778</v>
      </c>
      <c r="G216" s="6">
        <f t="shared" si="32"/>
        <v>-69.327163999999996</v>
      </c>
      <c r="J216" s="90">
        <v>11303000000</v>
      </c>
      <c r="K216" s="90">
        <v>-62.973675</v>
      </c>
      <c r="L216" s="90">
        <v>-52.937378000000002</v>
      </c>
      <c r="N216" s="6">
        <f t="shared" si="35"/>
        <v>11.787777777778</v>
      </c>
      <c r="O216" s="6">
        <f t="shared" si="33"/>
        <v>-69.391189999999995</v>
      </c>
    </row>
    <row r="217" spans="2:16" x14ac:dyDescent="0.25">
      <c r="B217" s="90">
        <v>11535333333.333</v>
      </c>
      <c r="C217" s="90">
        <v>-67.245711999999997</v>
      </c>
      <c r="D217" s="90">
        <v>-58.642052</v>
      </c>
      <c r="F217" s="6">
        <f t="shared" si="34"/>
        <v>12</v>
      </c>
      <c r="G217" s="6">
        <f t="shared" si="32"/>
        <v>-69.389206000000001</v>
      </c>
      <c r="J217" s="90">
        <v>11535333333.333</v>
      </c>
      <c r="K217" s="90">
        <v>-64.856369000000001</v>
      </c>
      <c r="L217" s="90">
        <v>-55.096561000000001</v>
      </c>
      <c r="N217" s="6">
        <f t="shared" si="35"/>
        <v>12</v>
      </c>
      <c r="O217" s="6">
        <f t="shared" si="33"/>
        <v>-71.140236000000002</v>
      </c>
    </row>
    <row r="218" spans="2:16" x14ac:dyDescent="0.25">
      <c r="B218" s="90">
        <v>11767666666.667</v>
      </c>
      <c r="C218" s="90">
        <v>-73.256202999999999</v>
      </c>
      <c r="D218" s="90">
        <v>-64.273323000000005</v>
      </c>
      <c r="F218" s="6" t="s">
        <v>21</v>
      </c>
      <c r="J218" s="90">
        <v>11767666666.667</v>
      </c>
      <c r="K218" s="90">
        <v>-64.466881000000001</v>
      </c>
      <c r="L218" s="90">
        <v>-55.298737000000003</v>
      </c>
      <c r="N218" s="6" t="s">
        <v>21</v>
      </c>
    </row>
    <row r="219" spans="2:16" x14ac:dyDescent="0.25">
      <c r="B219" s="90">
        <v>12000000000</v>
      </c>
      <c r="C219" s="90">
        <v>-72.888023000000004</v>
      </c>
      <c r="D219" s="90">
        <v>-62.504725999999998</v>
      </c>
      <c r="J219" s="90">
        <v>12000000000</v>
      </c>
      <c r="K219" s="90">
        <v>-63.59713</v>
      </c>
      <c r="L219" s="90">
        <v>-54.509498999999998</v>
      </c>
    </row>
    <row r="220" spans="2:16" x14ac:dyDescent="0.25">
      <c r="B220" s="90" t="s">
        <v>21</v>
      </c>
      <c r="C220" s="90"/>
      <c r="D220" s="90"/>
      <c r="J220" s="90" t="s">
        <v>21</v>
      </c>
      <c r="K220" s="90"/>
      <c r="L220" s="90"/>
    </row>
    <row r="221" spans="2:16" x14ac:dyDescent="0.25">
      <c r="B221" s="90"/>
      <c r="C221" s="90"/>
      <c r="D221" s="90"/>
      <c r="F221" s="6" t="s">
        <v>43</v>
      </c>
      <c r="J221" s="90"/>
      <c r="K221" s="90"/>
      <c r="L221" s="90"/>
      <c r="N221" s="6" t="s">
        <v>43</v>
      </c>
    </row>
    <row r="222" spans="2:16" ht="15.75" x14ac:dyDescent="0.25">
      <c r="B222" s="90"/>
      <c r="C222" s="90"/>
      <c r="D222" s="90"/>
      <c r="F222" s="6" t="s">
        <v>19</v>
      </c>
      <c r="G222" s="6" t="str">
        <f t="shared" ref="G222:G241" si="36">D248</f>
        <v>3Ix1L dBc Log Mag(dB)</v>
      </c>
      <c r="H222" s="35">
        <v>3</v>
      </c>
      <c r="J222" s="90"/>
      <c r="K222" s="90"/>
      <c r="L222" s="90"/>
      <c r="N222" s="6" t="s">
        <v>19</v>
      </c>
      <c r="O222" s="6" t="str">
        <f t="shared" ref="O222:O241" si="37">L248</f>
        <v>3Ix1L dBc Log Mag(dB)</v>
      </c>
      <c r="P222" s="35">
        <v>3</v>
      </c>
    </row>
    <row r="223" spans="2:16" ht="15.75" x14ac:dyDescent="0.25">
      <c r="B223" s="90" t="s">
        <v>41</v>
      </c>
      <c r="C223" s="90"/>
      <c r="D223" s="90"/>
      <c r="F223" s="6">
        <f t="shared" ref="F223:F241" si="38">B249/1000000000</f>
        <v>1.7270000000000001</v>
      </c>
      <c r="G223" s="6">
        <f t="shared" si="36"/>
        <v>-20.219898000000001</v>
      </c>
      <c r="H223" s="36">
        <f>ABS(AVERAGE(G223:G241)-(H222-1)*15)</f>
        <v>72.61022899999999</v>
      </c>
      <c r="J223" s="90" t="s">
        <v>41</v>
      </c>
      <c r="K223" s="90"/>
      <c r="L223" s="90"/>
      <c r="N223" s="6">
        <f t="shared" ref="N223:N241" si="39">J249/1000000000</f>
        <v>1.7270000000000001</v>
      </c>
      <c r="O223" s="6">
        <f t="shared" si="37"/>
        <v>-25.315643000000001</v>
      </c>
      <c r="P223" s="36">
        <f>ABS(AVERAGE(O223:O241)-(P222-1)*15)</f>
        <v>71.013599315789463</v>
      </c>
    </row>
    <row r="224" spans="2:16" x14ac:dyDescent="0.25">
      <c r="B224" s="90" t="s">
        <v>19</v>
      </c>
      <c r="C224" s="90" t="s">
        <v>153</v>
      </c>
      <c r="D224" s="90" t="s">
        <v>79</v>
      </c>
      <c r="F224" s="6">
        <f t="shared" si="38"/>
        <v>2.2825555555556001</v>
      </c>
      <c r="G224" s="6">
        <f t="shared" si="36"/>
        <v>-38.196033</v>
      </c>
      <c r="J224" s="90" t="s">
        <v>19</v>
      </c>
      <c r="K224" s="90" t="s">
        <v>153</v>
      </c>
      <c r="L224" s="90" t="s">
        <v>79</v>
      </c>
      <c r="N224" s="6">
        <f t="shared" si="39"/>
        <v>2.2825555555556001</v>
      </c>
      <c r="O224" s="6">
        <f t="shared" si="37"/>
        <v>-24.479305</v>
      </c>
    </row>
    <row r="225" spans="2:15" x14ac:dyDescent="0.25">
      <c r="B225" s="90">
        <v>8180000000</v>
      </c>
      <c r="C225" s="90">
        <v>-81.016716000000002</v>
      </c>
      <c r="D225" s="90">
        <v>-75.064155999999997</v>
      </c>
      <c r="F225" s="6">
        <f t="shared" si="38"/>
        <v>2.8381111111111004</v>
      </c>
      <c r="G225" s="6">
        <f t="shared" si="36"/>
        <v>-33.159675999999997</v>
      </c>
      <c r="J225" s="90">
        <v>8180000000</v>
      </c>
      <c r="K225" s="90">
        <v>-81.695801000000003</v>
      </c>
      <c r="L225" s="90">
        <v>-71.818115000000006</v>
      </c>
      <c r="N225" s="6">
        <f t="shared" si="39"/>
        <v>2.8381111111111004</v>
      </c>
      <c r="O225" s="6">
        <f t="shared" si="37"/>
        <v>-31.010466000000001</v>
      </c>
    </row>
    <row r="226" spans="2:15" x14ac:dyDescent="0.25">
      <c r="B226" s="90">
        <v>8392222222.2222004</v>
      </c>
      <c r="C226" s="90">
        <v>-81.360473999999996</v>
      </c>
      <c r="D226" s="90">
        <v>-74.376884000000004</v>
      </c>
      <c r="F226" s="6">
        <f t="shared" si="38"/>
        <v>3.3936666666666997</v>
      </c>
      <c r="G226" s="6">
        <f t="shared" si="36"/>
        <v>-35.309733999999999</v>
      </c>
      <c r="J226" s="90">
        <v>8392222222.2222004</v>
      </c>
      <c r="K226" s="90">
        <v>-78.410743999999994</v>
      </c>
      <c r="L226" s="90">
        <v>-71.811347999999995</v>
      </c>
      <c r="N226" s="6">
        <f t="shared" si="39"/>
        <v>3.3936666666666997</v>
      </c>
      <c r="O226" s="6">
        <f t="shared" si="37"/>
        <v>-35.73856</v>
      </c>
    </row>
    <row r="227" spans="2:15" x14ac:dyDescent="0.25">
      <c r="B227" s="90">
        <v>8604444444.4444008</v>
      </c>
      <c r="C227" s="90">
        <v>-80.116669000000002</v>
      </c>
      <c r="D227" s="90">
        <v>-72.665306000000001</v>
      </c>
      <c r="F227" s="6">
        <f t="shared" si="38"/>
        <v>3.9492222222222</v>
      </c>
      <c r="G227" s="6">
        <f t="shared" si="36"/>
        <v>-46.662998000000002</v>
      </c>
      <c r="J227" s="90">
        <v>8604444444.4444008</v>
      </c>
      <c r="K227" s="90">
        <v>-81.054526999999993</v>
      </c>
      <c r="L227" s="90">
        <v>-74.237517999999994</v>
      </c>
      <c r="N227" s="6">
        <f t="shared" si="39"/>
        <v>3.9492222222222</v>
      </c>
      <c r="O227" s="6">
        <f t="shared" si="37"/>
        <v>-40.886516999999998</v>
      </c>
    </row>
    <row r="228" spans="2:15" x14ac:dyDescent="0.25">
      <c r="B228" s="90">
        <v>8816666666.6667004</v>
      </c>
      <c r="C228" s="90">
        <v>-78.331801999999996</v>
      </c>
      <c r="D228" s="90">
        <v>-70.951187000000004</v>
      </c>
      <c r="F228" s="6">
        <f t="shared" si="38"/>
        <v>4.5047777777777993</v>
      </c>
      <c r="G228" s="6">
        <f t="shared" si="36"/>
        <v>-46.928885999999999</v>
      </c>
      <c r="J228" s="90">
        <v>8816666666.6667004</v>
      </c>
      <c r="K228" s="90">
        <v>-82.561385999999999</v>
      </c>
      <c r="L228" s="90">
        <v>-75.101616000000007</v>
      </c>
      <c r="N228" s="6">
        <f t="shared" si="39"/>
        <v>4.5047777777777993</v>
      </c>
      <c r="O228" s="6">
        <f t="shared" si="37"/>
        <v>-47.338932</v>
      </c>
    </row>
    <row r="229" spans="2:15" x14ac:dyDescent="0.25">
      <c r="B229" s="90">
        <v>9028888888.8889008</v>
      </c>
      <c r="C229" s="90">
        <v>-75.463898</v>
      </c>
      <c r="D229" s="90">
        <v>-68.178909000000004</v>
      </c>
      <c r="F229" s="6">
        <f t="shared" si="38"/>
        <v>5.0603333333332996</v>
      </c>
      <c r="G229" s="6">
        <f t="shared" si="36"/>
        <v>-51.766128999999999</v>
      </c>
      <c r="J229" s="90">
        <v>9028888888.8889008</v>
      </c>
      <c r="K229" s="90">
        <v>-77.752457000000007</v>
      </c>
      <c r="L229" s="90">
        <v>-69.794815</v>
      </c>
      <c r="N229" s="6">
        <f t="shared" si="39"/>
        <v>5.0603333333332996</v>
      </c>
      <c r="O229" s="6">
        <f t="shared" si="37"/>
        <v>-44.451487999999998</v>
      </c>
    </row>
    <row r="230" spans="2:15" x14ac:dyDescent="0.25">
      <c r="B230" s="90">
        <v>9241111111.1110992</v>
      </c>
      <c r="C230" s="90">
        <v>-72.857596999999998</v>
      </c>
      <c r="D230" s="90">
        <v>-65.547813000000005</v>
      </c>
      <c r="F230" s="6">
        <f t="shared" si="38"/>
        <v>5.6158888888888994</v>
      </c>
      <c r="G230" s="6">
        <f t="shared" si="36"/>
        <v>-41.228454999999997</v>
      </c>
      <c r="J230" s="90">
        <v>9241111111.1110992</v>
      </c>
      <c r="K230" s="90">
        <v>-79.392089999999996</v>
      </c>
      <c r="L230" s="90">
        <v>-71.179931999999994</v>
      </c>
      <c r="N230" s="6">
        <f t="shared" si="39"/>
        <v>5.6158888888888994</v>
      </c>
      <c r="O230" s="6">
        <f t="shared" si="37"/>
        <v>-46.832909000000001</v>
      </c>
    </row>
    <row r="231" spans="2:15" x14ac:dyDescent="0.25">
      <c r="B231" s="90">
        <v>9453333333.3332996</v>
      </c>
      <c r="C231" s="90">
        <v>-73.419640000000001</v>
      </c>
      <c r="D231" s="90">
        <v>-66.299057000000005</v>
      </c>
      <c r="F231" s="6">
        <f t="shared" si="38"/>
        <v>6.1714444444443997</v>
      </c>
      <c r="G231" s="6">
        <f t="shared" si="36"/>
        <v>-45.086773000000001</v>
      </c>
      <c r="J231" s="90">
        <v>9453333333.3332996</v>
      </c>
      <c r="K231" s="90">
        <v>-79.257248000000004</v>
      </c>
      <c r="L231" s="90">
        <v>-70.502082999999999</v>
      </c>
      <c r="N231" s="6">
        <f t="shared" si="39"/>
        <v>6.1714444444443997</v>
      </c>
      <c r="O231" s="6">
        <f t="shared" si="37"/>
        <v>-45.345421000000002</v>
      </c>
    </row>
    <row r="232" spans="2:15" x14ac:dyDescent="0.25">
      <c r="B232" s="90">
        <v>9665555555.5555992</v>
      </c>
      <c r="C232" s="90">
        <v>-73.280929999999998</v>
      </c>
      <c r="D232" s="90">
        <v>-65.732376000000002</v>
      </c>
      <c r="F232" s="6">
        <f t="shared" si="38"/>
        <v>6.7270000000000003</v>
      </c>
      <c r="G232" s="6">
        <f t="shared" si="36"/>
        <v>-42.422626000000001</v>
      </c>
      <c r="J232" s="90">
        <v>9665555555.5555992</v>
      </c>
      <c r="K232" s="90">
        <v>-78.203498999999994</v>
      </c>
      <c r="L232" s="90">
        <v>-69.095566000000005</v>
      </c>
      <c r="N232" s="6">
        <f t="shared" si="39"/>
        <v>6.7270000000000003</v>
      </c>
      <c r="O232" s="6">
        <f t="shared" si="37"/>
        <v>-47.744346999999998</v>
      </c>
    </row>
    <row r="233" spans="2:15" x14ac:dyDescent="0.25">
      <c r="B233" s="90">
        <v>9877777777.7777996</v>
      </c>
      <c r="C233" s="90">
        <v>-72.431968999999995</v>
      </c>
      <c r="D233" s="90">
        <v>-64.461838</v>
      </c>
      <c r="F233" s="6">
        <f t="shared" si="38"/>
        <v>7.2825555555556001</v>
      </c>
      <c r="G233" s="6">
        <f t="shared" si="36"/>
        <v>-44.574416999999997</v>
      </c>
      <c r="J233" s="90">
        <v>9877777777.7777996</v>
      </c>
      <c r="K233" s="90">
        <v>-76.756637999999995</v>
      </c>
      <c r="L233" s="90">
        <v>-67.588111999999995</v>
      </c>
      <c r="N233" s="6">
        <f t="shared" si="39"/>
        <v>7.2825555555556001</v>
      </c>
      <c r="O233" s="6">
        <f t="shared" si="37"/>
        <v>-45.988284999999998</v>
      </c>
    </row>
    <row r="234" spans="2:15" x14ac:dyDescent="0.25">
      <c r="B234" s="90">
        <v>10090000000</v>
      </c>
      <c r="C234" s="90">
        <v>-72.047591999999995</v>
      </c>
      <c r="D234" s="90">
        <v>-63.955863999999998</v>
      </c>
      <c r="F234" s="6">
        <f t="shared" si="38"/>
        <v>7.8381111111111004</v>
      </c>
      <c r="G234" s="6">
        <f t="shared" si="36"/>
        <v>-38.021053000000002</v>
      </c>
      <c r="J234" s="90">
        <v>10090000000</v>
      </c>
      <c r="K234" s="90">
        <v>-76.348800999999995</v>
      </c>
      <c r="L234" s="90">
        <v>-66.842560000000006</v>
      </c>
      <c r="N234" s="6">
        <f t="shared" si="39"/>
        <v>7.8381111111111004</v>
      </c>
      <c r="O234" s="6">
        <f t="shared" si="37"/>
        <v>-38.009017999999998</v>
      </c>
    </row>
    <row r="235" spans="2:15" x14ac:dyDescent="0.25">
      <c r="B235" s="90">
        <v>10302222222.222</v>
      </c>
      <c r="C235" s="90">
        <v>-72.075622999999993</v>
      </c>
      <c r="D235" s="90">
        <v>-63.823154000000002</v>
      </c>
      <c r="F235" s="6">
        <f t="shared" si="38"/>
        <v>8.3936666666667001</v>
      </c>
      <c r="G235" s="6">
        <f t="shared" si="36"/>
        <v>-38.022551999999997</v>
      </c>
      <c r="J235" s="90">
        <v>10302222222.222</v>
      </c>
      <c r="K235" s="90">
        <v>-76.662743000000006</v>
      </c>
      <c r="L235" s="90">
        <v>-67.042090999999999</v>
      </c>
      <c r="N235" s="6">
        <f t="shared" si="39"/>
        <v>8.3936666666667001</v>
      </c>
      <c r="O235" s="6">
        <f t="shared" si="37"/>
        <v>-42.867474000000001</v>
      </c>
    </row>
    <row r="236" spans="2:15" x14ac:dyDescent="0.25">
      <c r="B236" s="90">
        <v>10514444444.444</v>
      </c>
      <c r="C236" s="90">
        <v>-73.188713000000007</v>
      </c>
      <c r="D236" s="90">
        <v>-65.089325000000002</v>
      </c>
      <c r="F236" s="6">
        <f t="shared" si="38"/>
        <v>8.9492222222222004</v>
      </c>
      <c r="G236" s="6">
        <f t="shared" si="36"/>
        <v>-48.214126999999998</v>
      </c>
      <c r="J236" s="90">
        <v>10514444444.444</v>
      </c>
      <c r="K236" s="90">
        <v>-78.046706999999998</v>
      </c>
      <c r="L236" s="90">
        <v>-68.196456999999995</v>
      </c>
      <c r="N236" s="6">
        <f t="shared" si="39"/>
        <v>8.9492222222222004</v>
      </c>
      <c r="O236" s="6">
        <f t="shared" si="37"/>
        <v>-47.023212000000001</v>
      </c>
    </row>
    <row r="237" spans="2:15" x14ac:dyDescent="0.25">
      <c r="B237" s="90">
        <v>10726666666.667</v>
      </c>
      <c r="C237" s="90">
        <v>-75.227836999999994</v>
      </c>
      <c r="D237" s="90">
        <v>-66.791793999999996</v>
      </c>
      <c r="F237" s="6">
        <f t="shared" si="38"/>
        <v>9.5047777777778002</v>
      </c>
      <c r="G237" s="6">
        <f t="shared" si="36"/>
        <v>-53.223083000000003</v>
      </c>
      <c r="J237" s="90">
        <v>10726666666.667</v>
      </c>
      <c r="K237" s="90">
        <v>-76.552466999999993</v>
      </c>
      <c r="L237" s="90">
        <v>-66.250702000000004</v>
      </c>
      <c r="N237" s="6">
        <f t="shared" si="39"/>
        <v>9.5047777777778002</v>
      </c>
      <c r="O237" s="6">
        <f t="shared" si="37"/>
        <v>-44.849079000000003</v>
      </c>
    </row>
    <row r="238" spans="2:15" x14ac:dyDescent="0.25">
      <c r="B238" s="90">
        <v>10938888888.889</v>
      </c>
      <c r="C238" s="90">
        <v>-75.400642000000005</v>
      </c>
      <c r="D238" s="90">
        <v>-67.171700000000001</v>
      </c>
      <c r="F238" s="6">
        <f t="shared" si="38"/>
        <v>10.060333333333</v>
      </c>
      <c r="G238" s="6">
        <f t="shared" si="36"/>
        <v>-43.912754</v>
      </c>
      <c r="J238" s="90">
        <v>10938888888.889</v>
      </c>
      <c r="K238" s="90">
        <v>-77.380913000000007</v>
      </c>
      <c r="L238" s="90">
        <v>-67.146377999999999</v>
      </c>
      <c r="N238" s="6">
        <f t="shared" si="39"/>
        <v>10.060333333333</v>
      </c>
      <c r="O238" s="6">
        <f t="shared" si="37"/>
        <v>-52.290633999999997</v>
      </c>
    </row>
    <row r="239" spans="2:15" x14ac:dyDescent="0.25">
      <c r="B239" s="90">
        <v>11151111111.111</v>
      </c>
      <c r="C239" s="90">
        <v>-76.292816000000002</v>
      </c>
      <c r="D239" s="90">
        <v>-68.064132999999998</v>
      </c>
      <c r="F239" s="6">
        <f t="shared" si="38"/>
        <v>10.615888888889</v>
      </c>
      <c r="G239" s="6">
        <f t="shared" si="36"/>
        <v>-49.004939999999998</v>
      </c>
      <c r="J239" s="90">
        <v>11151111111.111</v>
      </c>
      <c r="K239" s="90">
        <v>-76.998863</v>
      </c>
      <c r="L239" s="90">
        <v>-66.803336999999999</v>
      </c>
      <c r="N239" s="6">
        <f t="shared" si="39"/>
        <v>10.615888888889</v>
      </c>
      <c r="O239" s="6">
        <f t="shared" si="37"/>
        <v>-48.038288000000001</v>
      </c>
    </row>
    <row r="240" spans="2:15" x14ac:dyDescent="0.25">
      <c r="B240" s="90">
        <v>11363333333.333</v>
      </c>
      <c r="C240" s="90">
        <v>-79.358611999999994</v>
      </c>
      <c r="D240" s="90">
        <v>-71.175124999999994</v>
      </c>
      <c r="F240" s="6">
        <f t="shared" si="38"/>
        <v>11.171444444444001</v>
      </c>
      <c r="G240" s="6">
        <f t="shared" si="36"/>
        <v>-45.252040999999998</v>
      </c>
      <c r="J240" s="90">
        <v>11363333333.333</v>
      </c>
      <c r="K240" s="90">
        <v>-78.809997999999993</v>
      </c>
      <c r="L240" s="90">
        <v>-68.773696999999999</v>
      </c>
      <c r="N240" s="6">
        <f t="shared" si="39"/>
        <v>11.171444444444001</v>
      </c>
      <c r="O240" s="6">
        <f t="shared" si="37"/>
        <v>-34.262638000000003</v>
      </c>
    </row>
    <row r="241" spans="2:16" x14ac:dyDescent="0.25">
      <c r="B241" s="90">
        <v>11575555555.556</v>
      </c>
      <c r="C241" s="90">
        <v>-80.015395999999996</v>
      </c>
      <c r="D241" s="90">
        <v>-71.411736000000005</v>
      </c>
      <c r="F241" s="6">
        <f t="shared" si="38"/>
        <v>11.727</v>
      </c>
      <c r="G241" s="6">
        <f t="shared" si="36"/>
        <v>-48.388176000000001</v>
      </c>
      <c r="J241" s="90">
        <v>11575555555.556</v>
      </c>
      <c r="K241" s="90">
        <v>-76.050979999999996</v>
      </c>
      <c r="L241" s="90">
        <v>-66.291167999999999</v>
      </c>
      <c r="N241" s="6">
        <f t="shared" si="39"/>
        <v>11.727</v>
      </c>
      <c r="O241" s="6">
        <f t="shared" si="37"/>
        <v>-36.786171000000003</v>
      </c>
    </row>
    <row r="242" spans="2:16" x14ac:dyDescent="0.25">
      <c r="B242" s="90">
        <v>11787777777.778</v>
      </c>
      <c r="C242" s="90">
        <v>-78.310042999999993</v>
      </c>
      <c r="D242" s="90">
        <v>-69.327163999999996</v>
      </c>
      <c r="F242" s="6" t="s">
        <v>21</v>
      </c>
      <c r="J242" s="90">
        <v>11787777777.778</v>
      </c>
      <c r="K242" s="90">
        <v>-78.559341000000003</v>
      </c>
      <c r="L242" s="90">
        <v>-69.391189999999995</v>
      </c>
      <c r="N242" s="6" t="s">
        <v>21</v>
      </c>
    </row>
    <row r="243" spans="2:16" x14ac:dyDescent="0.25">
      <c r="B243" s="90">
        <v>12000000000</v>
      </c>
      <c r="C243" s="90">
        <v>-79.772507000000004</v>
      </c>
      <c r="D243" s="90">
        <v>-69.389206000000001</v>
      </c>
      <c r="J243" s="90">
        <v>12000000000</v>
      </c>
      <c r="K243" s="90">
        <v>-80.227874999999997</v>
      </c>
      <c r="L243" s="90">
        <v>-71.140236000000002</v>
      </c>
    </row>
    <row r="244" spans="2:16" x14ac:dyDescent="0.25">
      <c r="B244" s="90" t="s">
        <v>21</v>
      </c>
      <c r="C244" s="90"/>
      <c r="D244" s="90"/>
      <c r="J244" s="90" t="s">
        <v>21</v>
      </c>
      <c r="K244" s="90"/>
      <c r="L244" s="90"/>
    </row>
    <row r="245" spans="2:16" x14ac:dyDescent="0.25">
      <c r="B245" s="90"/>
      <c r="C245" s="90"/>
      <c r="D245" s="90"/>
      <c r="F245" s="6" t="s">
        <v>45</v>
      </c>
      <c r="J245" s="90"/>
      <c r="K245" s="90"/>
      <c r="L245" s="90"/>
      <c r="N245" s="6" t="s">
        <v>45</v>
      </c>
    </row>
    <row r="246" spans="2:16" ht="15.75" x14ac:dyDescent="0.25">
      <c r="B246" s="90"/>
      <c r="C246" s="90"/>
      <c r="D246" s="90"/>
      <c r="F246" s="6" t="s">
        <v>19</v>
      </c>
      <c r="G246" s="6" t="str">
        <f t="shared" ref="G246:G265" si="40">D272</f>
        <v>3Ix2L dBc Log Mag(dB)</v>
      </c>
      <c r="H246" s="35">
        <v>3</v>
      </c>
      <c r="J246" s="90"/>
      <c r="K246" s="90"/>
      <c r="L246" s="90"/>
      <c r="N246" s="6" t="s">
        <v>19</v>
      </c>
      <c r="O246" s="6" t="str">
        <f t="shared" ref="O246:O265" si="41">L272</f>
        <v>3Ix2L dBc Log Mag(dB)</v>
      </c>
      <c r="P246" s="35">
        <v>3</v>
      </c>
    </row>
    <row r="247" spans="2:16" ht="15.75" x14ac:dyDescent="0.25">
      <c r="B247" s="90" t="s">
        <v>43</v>
      </c>
      <c r="C247" s="90"/>
      <c r="D247" s="90"/>
      <c r="F247" s="6">
        <f t="shared" ref="F247:F265" si="42">B273/1000000000</f>
        <v>3.7269999999999999</v>
      </c>
      <c r="G247" s="6">
        <f t="shared" si="40"/>
        <v>-46.333229000000003</v>
      </c>
      <c r="H247" s="36">
        <f>ABS(AVERAGE(G247:G265)-(H246-1)*15)</f>
        <v>84.062908736842104</v>
      </c>
      <c r="J247" s="90" t="s">
        <v>43</v>
      </c>
      <c r="K247" s="90"/>
      <c r="L247" s="90"/>
      <c r="N247" s="6">
        <f t="shared" ref="N247:N265" si="43">J273/1000000000</f>
        <v>3.7269999999999999</v>
      </c>
      <c r="O247" s="6">
        <f t="shared" si="41"/>
        <v>-49.592509999999997</v>
      </c>
      <c r="P247" s="36">
        <f>ABS(AVERAGE(O247:O265)-(P246-1)*15)</f>
        <v>84.002816210526305</v>
      </c>
    </row>
    <row r="248" spans="2:16" x14ac:dyDescent="0.25">
      <c r="B248" s="90" t="s">
        <v>19</v>
      </c>
      <c r="C248" s="90" t="s">
        <v>154</v>
      </c>
      <c r="D248" s="90" t="s">
        <v>80</v>
      </c>
      <c r="F248" s="6">
        <f t="shared" si="42"/>
        <v>4.1866111111111</v>
      </c>
      <c r="G248" s="6">
        <f t="shared" si="40"/>
        <v>-59.103034999999998</v>
      </c>
      <c r="J248" s="90" t="s">
        <v>19</v>
      </c>
      <c r="K248" s="90" t="s">
        <v>154</v>
      </c>
      <c r="L248" s="90" t="s">
        <v>80</v>
      </c>
      <c r="N248" s="6">
        <f t="shared" si="43"/>
        <v>4.1866111111111</v>
      </c>
      <c r="O248" s="6">
        <f t="shared" si="41"/>
        <v>-47.615574000000002</v>
      </c>
    </row>
    <row r="249" spans="2:16" x14ac:dyDescent="0.25">
      <c r="B249" s="90">
        <v>1727000000</v>
      </c>
      <c r="C249" s="90">
        <v>-26.172459</v>
      </c>
      <c r="D249" s="90">
        <v>-20.219898000000001</v>
      </c>
      <c r="F249" s="6">
        <f t="shared" si="42"/>
        <v>4.6462222222222005</v>
      </c>
      <c r="G249" s="6">
        <f t="shared" si="40"/>
        <v>-54.334881000000003</v>
      </c>
      <c r="J249" s="90">
        <v>1727000000</v>
      </c>
      <c r="K249" s="90">
        <v>-35.193320999999997</v>
      </c>
      <c r="L249" s="90">
        <v>-25.315643000000001</v>
      </c>
      <c r="N249" s="6">
        <f t="shared" si="43"/>
        <v>4.6462222222222005</v>
      </c>
      <c r="O249" s="6">
        <f t="shared" si="41"/>
        <v>-45.863861</v>
      </c>
    </row>
    <row r="250" spans="2:16" x14ac:dyDescent="0.25">
      <c r="B250" s="90">
        <v>2282555555.5556002</v>
      </c>
      <c r="C250" s="90">
        <v>-45.179622999999999</v>
      </c>
      <c r="D250" s="90">
        <v>-38.196033</v>
      </c>
      <c r="F250" s="6">
        <f t="shared" si="42"/>
        <v>5.1058333333332993</v>
      </c>
      <c r="G250" s="6">
        <f t="shared" si="40"/>
        <v>-55.319068999999999</v>
      </c>
      <c r="J250" s="90">
        <v>2282555555.5556002</v>
      </c>
      <c r="K250" s="90">
        <v>-31.078700999999999</v>
      </c>
      <c r="L250" s="90">
        <v>-24.479305</v>
      </c>
      <c r="N250" s="6">
        <f t="shared" si="43"/>
        <v>5.1058333333332993</v>
      </c>
      <c r="O250" s="6">
        <f t="shared" si="41"/>
        <v>-44.364555000000003</v>
      </c>
    </row>
    <row r="251" spans="2:16" x14ac:dyDescent="0.25">
      <c r="B251" s="90">
        <v>2838111111.1111002</v>
      </c>
      <c r="C251" s="90">
        <v>-40.611038000000001</v>
      </c>
      <c r="D251" s="90">
        <v>-33.159675999999997</v>
      </c>
      <c r="F251" s="6">
        <f t="shared" si="42"/>
        <v>5.5654444444443998</v>
      </c>
      <c r="G251" s="6">
        <f t="shared" si="40"/>
        <v>-53.134242999999998</v>
      </c>
      <c r="J251" s="90">
        <v>2838111111.1111002</v>
      </c>
      <c r="K251" s="90">
        <v>-37.827472999999998</v>
      </c>
      <c r="L251" s="90">
        <v>-31.010466000000001</v>
      </c>
      <c r="N251" s="6">
        <f t="shared" si="43"/>
        <v>5.5654444444443998</v>
      </c>
      <c r="O251" s="6">
        <f t="shared" si="41"/>
        <v>-46.453032999999998</v>
      </c>
    </row>
    <row r="252" spans="2:16" x14ac:dyDescent="0.25">
      <c r="B252" s="90">
        <v>3393666666.6666999</v>
      </c>
      <c r="C252" s="90">
        <v>-42.690350000000002</v>
      </c>
      <c r="D252" s="90">
        <v>-35.309733999999999</v>
      </c>
      <c r="F252" s="6">
        <f t="shared" si="42"/>
        <v>6.0250555555555998</v>
      </c>
      <c r="G252" s="6">
        <f t="shared" si="40"/>
        <v>-50.364727000000002</v>
      </c>
      <c r="J252" s="90">
        <v>3393666666.6666999</v>
      </c>
      <c r="K252" s="90">
        <v>-43.198334000000003</v>
      </c>
      <c r="L252" s="90">
        <v>-35.73856</v>
      </c>
      <c r="N252" s="6">
        <f t="shared" si="43"/>
        <v>6.0250555555555998</v>
      </c>
      <c r="O252" s="6">
        <f t="shared" si="41"/>
        <v>-58.671463000000003</v>
      </c>
    </row>
    <row r="253" spans="2:16" x14ac:dyDescent="0.25">
      <c r="B253" s="90">
        <v>3949222222.2221999</v>
      </c>
      <c r="C253" s="90">
        <v>-53.947986999999998</v>
      </c>
      <c r="D253" s="90">
        <v>-46.662998000000002</v>
      </c>
      <c r="F253" s="6">
        <f t="shared" si="42"/>
        <v>6.4846666666667003</v>
      </c>
      <c r="G253" s="6">
        <f t="shared" si="40"/>
        <v>-49.811729</v>
      </c>
      <c r="J253" s="90">
        <v>3949222222.2221999</v>
      </c>
      <c r="K253" s="90">
        <v>-48.844158</v>
      </c>
      <c r="L253" s="90">
        <v>-40.886516999999998</v>
      </c>
      <c r="N253" s="6">
        <f t="shared" si="43"/>
        <v>6.4846666666667003</v>
      </c>
      <c r="O253" s="6">
        <f t="shared" si="41"/>
        <v>-55.302852999999999</v>
      </c>
    </row>
    <row r="254" spans="2:16" x14ac:dyDescent="0.25">
      <c r="B254" s="90">
        <v>4504777777.7777996</v>
      </c>
      <c r="C254" s="90">
        <v>-54.238667</v>
      </c>
      <c r="D254" s="90">
        <v>-46.928885999999999</v>
      </c>
      <c r="F254" s="6">
        <f t="shared" si="42"/>
        <v>6.9442777777778</v>
      </c>
      <c r="G254" s="6">
        <f t="shared" si="40"/>
        <v>-51.333629999999999</v>
      </c>
      <c r="J254" s="90">
        <v>4504777777.7777996</v>
      </c>
      <c r="K254" s="90">
        <v>-55.551085999999998</v>
      </c>
      <c r="L254" s="90">
        <v>-47.338932</v>
      </c>
      <c r="N254" s="6">
        <f t="shared" si="43"/>
        <v>6.9442777777778</v>
      </c>
      <c r="O254" s="6">
        <f t="shared" si="41"/>
        <v>-54.224586000000002</v>
      </c>
    </row>
    <row r="255" spans="2:16" x14ac:dyDescent="0.25">
      <c r="B255" s="90">
        <v>5060333333.3332996</v>
      </c>
      <c r="C255" s="90">
        <v>-58.886702999999997</v>
      </c>
      <c r="D255" s="90">
        <v>-51.766128999999999</v>
      </c>
      <c r="F255" s="6">
        <f t="shared" si="42"/>
        <v>7.4038888888888996</v>
      </c>
      <c r="G255" s="6">
        <f t="shared" si="40"/>
        <v>-52.006034999999997</v>
      </c>
      <c r="J255" s="90">
        <v>5060333333.3332996</v>
      </c>
      <c r="K255" s="90">
        <v>-53.206650000000003</v>
      </c>
      <c r="L255" s="90">
        <v>-44.451487999999998</v>
      </c>
      <c r="N255" s="6">
        <f t="shared" si="43"/>
        <v>7.4038888888888996</v>
      </c>
      <c r="O255" s="6">
        <f t="shared" si="41"/>
        <v>-60.941319</v>
      </c>
    </row>
    <row r="256" spans="2:16" x14ac:dyDescent="0.25">
      <c r="B256" s="90">
        <v>5615888888.8888998</v>
      </c>
      <c r="C256" s="90">
        <v>-48.777008000000002</v>
      </c>
      <c r="D256" s="90">
        <v>-41.228454999999997</v>
      </c>
      <c r="F256" s="6">
        <f t="shared" si="42"/>
        <v>7.8635000000000002</v>
      </c>
      <c r="G256" s="6">
        <f t="shared" si="40"/>
        <v>-52.818237000000003</v>
      </c>
      <c r="J256" s="90">
        <v>5615888888.8888998</v>
      </c>
      <c r="K256" s="90">
        <v>-55.940842000000004</v>
      </c>
      <c r="L256" s="90">
        <v>-46.832909000000001</v>
      </c>
      <c r="N256" s="6">
        <f t="shared" si="43"/>
        <v>7.8635000000000002</v>
      </c>
      <c r="O256" s="6">
        <f t="shared" si="41"/>
        <v>-59.505412999999997</v>
      </c>
    </row>
    <row r="257" spans="2:16" x14ac:dyDescent="0.25">
      <c r="B257" s="90">
        <v>6171444444.4443998</v>
      </c>
      <c r="C257" s="90">
        <v>-53.056904000000003</v>
      </c>
      <c r="D257" s="90">
        <v>-45.086773000000001</v>
      </c>
      <c r="F257" s="6">
        <f t="shared" si="42"/>
        <v>8.3231111111110998</v>
      </c>
      <c r="G257" s="6">
        <f t="shared" si="40"/>
        <v>-54.053421</v>
      </c>
      <c r="J257" s="90">
        <v>6171444444.4443998</v>
      </c>
      <c r="K257" s="90">
        <v>-54.513950000000001</v>
      </c>
      <c r="L257" s="90">
        <v>-45.345421000000002</v>
      </c>
      <c r="N257" s="6">
        <f t="shared" si="43"/>
        <v>8.3231111111110998</v>
      </c>
      <c r="O257" s="6">
        <f t="shared" si="41"/>
        <v>-55.100208000000002</v>
      </c>
    </row>
    <row r="258" spans="2:16" x14ac:dyDescent="0.25">
      <c r="B258" s="90">
        <v>6727000000</v>
      </c>
      <c r="C258" s="90">
        <v>-50.514355000000002</v>
      </c>
      <c r="D258" s="90">
        <v>-42.422626000000001</v>
      </c>
      <c r="F258" s="6">
        <f t="shared" si="42"/>
        <v>8.7827222222222012</v>
      </c>
      <c r="G258" s="6">
        <f t="shared" si="40"/>
        <v>-55.709147999999999</v>
      </c>
      <c r="J258" s="90">
        <v>6727000000</v>
      </c>
      <c r="K258" s="90">
        <v>-57.250584000000003</v>
      </c>
      <c r="L258" s="90">
        <v>-47.744346999999998</v>
      </c>
      <c r="N258" s="6">
        <f t="shared" si="43"/>
        <v>8.7827222222222012</v>
      </c>
      <c r="O258" s="6">
        <f t="shared" si="41"/>
        <v>-52.436207000000003</v>
      </c>
    </row>
    <row r="259" spans="2:16" x14ac:dyDescent="0.25">
      <c r="B259" s="90">
        <v>7282555555.5556002</v>
      </c>
      <c r="C259" s="90">
        <v>-52.826889000000001</v>
      </c>
      <c r="D259" s="90">
        <v>-44.574416999999997</v>
      </c>
      <c r="F259" s="6">
        <f t="shared" si="42"/>
        <v>9.2423333333332991</v>
      </c>
      <c r="G259" s="6">
        <f t="shared" si="40"/>
        <v>-57.236350999999999</v>
      </c>
      <c r="J259" s="90">
        <v>7282555555.5556002</v>
      </c>
      <c r="K259" s="90">
        <v>-55.608929000000003</v>
      </c>
      <c r="L259" s="90">
        <v>-45.988284999999998</v>
      </c>
      <c r="N259" s="6">
        <f t="shared" si="43"/>
        <v>9.2423333333332991</v>
      </c>
      <c r="O259" s="6">
        <f t="shared" si="41"/>
        <v>-55.452922999999998</v>
      </c>
    </row>
    <row r="260" spans="2:16" x14ac:dyDescent="0.25">
      <c r="B260" s="90">
        <v>7838111111.1111002</v>
      </c>
      <c r="C260" s="90">
        <v>-46.120444999999997</v>
      </c>
      <c r="D260" s="90">
        <v>-38.021053000000002</v>
      </c>
      <c r="F260" s="6">
        <f t="shared" si="42"/>
        <v>9.7019444444444005</v>
      </c>
      <c r="G260" s="6">
        <f t="shared" si="40"/>
        <v>-54.775120000000001</v>
      </c>
      <c r="J260" s="90">
        <v>7838111111.1111002</v>
      </c>
      <c r="K260" s="90">
        <v>-47.859268</v>
      </c>
      <c r="L260" s="90">
        <v>-38.009017999999998</v>
      </c>
      <c r="N260" s="6">
        <f t="shared" si="43"/>
        <v>9.7019444444444005</v>
      </c>
      <c r="O260" s="6">
        <f t="shared" si="41"/>
        <v>-57.176003000000001</v>
      </c>
    </row>
    <row r="261" spans="2:16" x14ac:dyDescent="0.25">
      <c r="B261" s="90">
        <v>8393666666.6667004</v>
      </c>
      <c r="C261" s="90">
        <v>-46.458602999999997</v>
      </c>
      <c r="D261" s="90">
        <v>-38.022551999999997</v>
      </c>
      <c r="F261" s="6">
        <f t="shared" si="42"/>
        <v>10.161555555555999</v>
      </c>
      <c r="G261" s="6">
        <f t="shared" si="40"/>
        <v>-57.807715999999999</v>
      </c>
      <c r="J261" s="90">
        <v>8393666666.6667004</v>
      </c>
      <c r="K261" s="90">
        <v>-53.169238999999997</v>
      </c>
      <c r="L261" s="90">
        <v>-42.867474000000001</v>
      </c>
      <c r="N261" s="6">
        <f t="shared" si="43"/>
        <v>10.161555555555999</v>
      </c>
      <c r="O261" s="6">
        <f t="shared" si="41"/>
        <v>-56.111538000000003</v>
      </c>
    </row>
    <row r="262" spans="2:16" x14ac:dyDescent="0.25">
      <c r="B262" s="90">
        <v>8949222222.2222004</v>
      </c>
      <c r="C262" s="90">
        <v>-56.443072999999998</v>
      </c>
      <c r="D262" s="90">
        <v>-48.214126999999998</v>
      </c>
      <c r="F262" s="6">
        <f t="shared" si="42"/>
        <v>10.621166666666999</v>
      </c>
      <c r="G262" s="6">
        <f t="shared" si="40"/>
        <v>-56.937569000000003</v>
      </c>
      <c r="J262" s="90">
        <v>8949222222.2222004</v>
      </c>
      <c r="K262" s="90">
        <v>-57.257747999999999</v>
      </c>
      <c r="L262" s="90">
        <v>-47.023212000000001</v>
      </c>
      <c r="N262" s="6">
        <f t="shared" si="43"/>
        <v>10.621166666666999</v>
      </c>
      <c r="O262" s="6">
        <f t="shared" si="41"/>
        <v>-55.004798999999998</v>
      </c>
    </row>
    <row r="263" spans="2:16" x14ac:dyDescent="0.25">
      <c r="B263" s="90">
        <v>9504777777.7777996</v>
      </c>
      <c r="C263" s="90">
        <v>-61.451771000000001</v>
      </c>
      <c r="D263" s="90">
        <v>-53.223083000000003</v>
      </c>
      <c r="F263" s="6">
        <f t="shared" si="42"/>
        <v>11.080777777778</v>
      </c>
      <c r="G263" s="6">
        <f t="shared" si="40"/>
        <v>-56.342342000000002</v>
      </c>
      <c r="J263" s="90">
        <v>9504777777.7777996</v>
      </c>
      <c r="K263" s="90">
        <v>-55.044604999999997</v>
      </c>
      <c r="L263" s="90">
        <v>-44.849079000000003</v>
      </c>
      <c r="N263" s="6">
        <f t="shared" si="43"/>
        <v>11.080777777778</v>
      </c>
      <c r="O263" s="6">
        <f t="shared" si="41"/>
        <v>-56.153858</v>
      </c>
    </row>
    <row r="264" spans="2:16" x14ac:dyDescent="0.25">
      <c r="B264" s="90">
        <v>10060333333.333</v>
      </c>
      <c r="C264" s="90">
        <v>-52.096237000000002</v>
      </c>
      <c r="D264" s="90">
        <v>-43.912754</v>
      </c>
      <c r="F264" s="6">
        <f t="shared" si="42"/>
        <v>11.540388888889</v>
      </c>
      <c r="G264" s="6">
        <f t="shared" si="40"/>
        <v>-55.505893999999998</v>
      </c>
      <c r="J264" s="90">
        <v>10060333333.333</v>
      </c>
      <c r="K264" s="90">
        <v>-62.326931000000002</v>
      </c>
      <c r="L264" s="90">
        <v>-52.290633999999997</v>
      </c>
      <c r="N264" s="6">
        <f t="shared" si="43"/>
        <v>11.540388888889</v>
      </c>
      <c r="O264" s="6">
        <f t="shared" si="41"/>
        <v>-59.167709000000002</v>
      </c>
    </row>
    <row r="265" spans="2:16" x14ac:dyDescent="0.25">
      <c r="B265" s="90">
        <v>10615888888.889</v>
      </c>
      <c r="C265" s="90">
        <v>-57.608601</v>
      </c>
      <c r="D265" s="90">
        <v>-49.004939999999998</v>
      </c>
      <c r="F265" s="6">
        <f t="shared" si="42"/>
        <v>12</v>
      </c>
      <c r="G265" s="6">
        <f t="shared" si="40"/>
        <v>-54.268889999999999</v>
      </c>
      <c r="J265" s="90">
        <v>10615888888.889</v>
      </c>
      <c r="K265" s="90">
        <v>-57.798099999999998</v>
      </c>
      <c r="L265" s="90">
        <v>-48.038288000000001</v>
      </c>
      <c r="N265" s="6">
        <f t="shared" si="43"/>
        <v>12</v>
      </c>
      <c r="O265" s="6">
        <f t="shared" si="41"/>
        <v>-56.915095999999998</v>
      </c>
    </row>
    <row r="266" spans="2:16" x14ac:dyDescent="0.25">
      <c r="B266" s="90">
        <v>11171444444.444</v>
      </c>
      <c r="C266" s="90">
        <v>-54.234921</v>
      </c>
      <c r="D266" s="90">
        <v>-45.252040999999998</v>
      </c>
      <c r="F266" s="6" t="s">
        <v>21</v>
      </c>
      <c r="J266" s="90">
        <v>11171444444.444</v>
      </c>
      <c r="K266" s="90">
        <v>-43.430785999999998</v>
      </c>
      <c r="L266" s="90">
        <v>-34.262638000000003</v>
      </c>
      <c r="N266" s="6" t="s">
        <v>21</v>
      </c>
    </row>
    <row r="267" spans="2:16" x14ac:dyDescent="0.25">
      <c r="B267" s="90">
        <v>11727000000</v>
      </c>
      <c r="C267" s="90">
        <v>-58.771476999999997</v>
      </c>
      <c r="D267" s="90">
        <v>-48.388176000000001</v>
      </c>
      <c r="J267" s="90">
        <v>11727000000</v>
      </c>
      <c r="K267" s="90">
        <v>-45.873801999999998</v>
      </c>
      <c r="L267" s="90">
        <v>-36.786171000000003</v>
      </c>
    </row>
    <row r="268" spans="2:16" x14ac:dyDescent="0.25">
      <c r="B268" s="90" t="s">
        <v>21</v>
      </c>
      <c r="C268" s="90"/>
      <c r="D268" s="90"/>
      <c r="J268" s="90" t="s">
        <v>21</v>
      </c>
      <c r="K268" s="90"/>
      <c r="L268" s="90"/>
    </row>
    <row r="269" spans="2:16" x14ac:dyDescent="0.25">
      <c r="B269" s="90"/>
      <c r="C269" s="90"/>
      <c r="D269" s="90"/>
      <c r="F269" s="6" t="s">
        <v>47</v>
      </c>
      <c r="J269" s="90"/>
      <c r="K269" s="90"/>
      <c r="L269" s="90"/>
      <c r="N269" s="6" t="s">
        <v>47</v>
      </c>
    </row>
    <row r="270" spans="2:16" ht="15.75" x14ac:dyDescent="0.25">
      <c r="B270" s="90"/>
      <c r="C270" s="90"/>
      <c r="D270" s="90"/>
      <c r="F270" s="6" t="s">
        <v>19</v>
      </c>
      <c r="G270" s="6" t="str">
        <f t="shared" ref="G270:G289" si="44">D296</f>
        <v>3Ix3L dBc Log Mag(dB)</v>
      </c>
      <c r="H270" s="35">
        <v>3</v>
      </c>
      <c r="J270" s="90"/>
      <c r="K270" s="90"/>
      <c r="L270" s="90"/>
      <c r="N270" s="6" t="s">
        <v>19</v>
      </c>
      <c r="O270" s="6" t="str">
        <f t="shared" ref="O270:O289" si="45">L296</f>
        <v>3Ix3L dBc Log Mag(dB)</v>
      </c>
      <c r="P270" s="35">
        <v>3</v>
      </c>
    </row>
    <row r="271" spans="2:16" ht="15.75" x14ac:dyDescent="0.25">
      <c r="B271" s="90" t="s">
        <v>45</v>
      </c>
      <c r="C271" s="90"/>
      <c r="D271" s="90"/>
      <c r="F271" s="6">
        <f t="shared" ref="F271:F289" si="46">B297/1000000000</f>
        <v>5.7270000000000003</v>
      </c>
      <c r="G271" s="6">
        <f t="shared" si="44"/>
        <v>-22.264412</v>
      </c>
      <c r="H271" s="36">
        <f>ABS(AVERAGE(G271:G289)-(H270-1)*15)</f>
        <v>64.036149210526304</v>
      </c>
      <c r="J271" s="90" t="s">
        <v>45</v>
      </c>
      <c r="K271" s="90"/>
      <c r="L271" s="90"/>
      <c r="N271" s="6">
        <f t="shared" ref="N271:N289" si="47">J297/1000000000</f>
        <v>5.7270000000000003</v>
      </c>
      <c r="O271" s="6">
        <f t="shared" si="45"/>
        <v>-19.133766000000001</v>
      </c>
      <c r="P271" s="36">
        <f>ABS(AVERAGE(O271:O289)-(P270-1)*15)</f>
        <v>65.769850421052638</v>
      </c>
    </row>
    <row r="272" spans="2:16" x14ac:dyDescent="0.25">
      <c r="B272" s="90" t="s">
        <v>19</v>
      </c>
      <c r="C272" s="90" t="s">
        <v>155</v>
      </c>
      <c r="D272" s="90" t="s">
        <v>81</v>
      </c>
      <c r="F272" s="6">
        <f t="shared" si="46"/>
        <v>6.0754999999999999</v>
      </c>
      <c r="G272" s="6">
        <f t="shared" si="44"/>
        <v>-24.548041999999999</v>
      </c>
      <c r="J272" s="90" t="s">
        <v>19</v>
      </c>
      <c r="K272" s="90" t="s">
        <v>155</v>
      </c>
      <c r="L272" s="90" t="s">
        <v>81</v>
      </c>
      <c r="N272" s="6">
        <f t="shared" si="47"/>
        <v>6.0754999999999999</v>
      </c>
      <c r="O272" s="6">
        <f t="shared" si="45"/>
        <v>-23.594774000000001</v>
      </c>
    </row>
    <row r="273" spans="2:15" x14ac:dyDescent="0.25">
      <c r="B273" s="90">
        <v>3727000000</v>
      </c>
      <c r="C273" s="90">
        <v>-52.285792999999998</v>
      </c>
      <c r="D273" s="90">
        <v>-46.333229000000003</v>
      </c>
      <c r="F273" s="6">
        <f t="shared" si="46"/>
        <v>6.4240000000000004</v>
      </c>
      <c r="G273" s="6">
        <f t="shared" si="44"/>
        <v>-26.787785</v>
      </c>
      <c r="J273" s="90">
        <v>3727000000</v>
      </c>
      <c r="K273" s="90">
        <v>-59.470191999999997</v>
      </c>
      <c r="L273" s="90">
        <v>-49.592509999999997</v>
      </c>
      <c r="N273" s="6">
        <f t="shared" si="47"/>
        <v>6.4240000000000004</v>
      </c>
      <c r="O273" s="6">
        <f t="shared" si="45"/>
        <v>-24.848181</v>
      </c>
    </row>
    <row r="274" spans="2:15" x14ac:dyDescent="0.25">
      <c r="B274" s="90">
        <v>4186611111.1111002</v>
      </c>
      <c r="C274" s="90">
        <v>-66.086631999999994</v>
      </c>
      <c r="D274" s="90">
        <v>-59.103034999999998</v>
      </c>
      <c r="F274" s="6">
        <f t="shared" si="46"/>
        <v>6.7725</v>
      </c>
      <c r="G274" s="6">
        <f t="shared" si="44"/>
        <v>-32.904212999999999</v>
      </c>
      <c r="J274" s="90">
        <v>4186611111.1111002</v>
      </c>
      <c r="K274" s="90">
        <v>-54.214970000000001</v>
      </c>
      <c r="L274" s="90">
        <v>-47.615574000000002</v>
      </c>
      <c r="N274" s="6">
        <f t="shared" si="47"/>
        <v>6.7725</v>
      </c>
      <c r="O274" s="6">
        <f t="shared" si="45"/>
        <v>-25.864704</v>
      </c>
    </row>
    <row r="275" spans="2:15" x14ac:dyDescent="0.25">
      <c r="B275" s="90">
        <v>4646222222.2222004</v>
      </c>
      <c r="C275" s="90">
        <v>-61.786242999999999</v>
      </c>
      <c r="D275" s="90">
        <v>-54.334881000000003</v>
      </c>
      <c r="F275" s="6">
        <f t="shared" si="46"/>
        <v>7.1210000000000004</v>
      </c>
      <c r="G275" s="6">
        <f t="shared" si="44"/>
        <v>-40.519775000000003</v>
      </c>
      <c r="J275" s="90">
        <v>4646222222.2222004</v>
      </c>
      <c r="K275" s="90">
        <v>-52.680869999999999</v>
      </c>
      <c r="L275" s="90">
        <v>-45.863861</v>
      </c>
      <c r="N275" s="6">
        <f t="shared" si="47"/>
        <v>7.1210000000000004</v>
      </c>
      <c r="O275" s="6">
        <f t="shared" si="45"/>
        <v>-27.661231999999998</v>
      </c>
    </row>
    <row r="276" spans="2:15" x14ac:dyDescent="0.25">
      <c r="B276" s="90">
        <v>5105833333.3332996</v>
      </c>
      <c r="C276" s="90">
        <v>-62.699688000000002</v>
      </c>
      <c r="D276" s="90">
        <v>-55.319068999999999</v>
      </c>
      <c r="F276" s="6">
        <f t="shared" si="46"/>
        <v>7.4695</v>
      </c>
      <c r="G276" s="6">
        <f t="shared" si="44"/>
        <v>-36.341518000000001</v>
      </c>
      <c r="J276" s="90">
        <v>5105833333.3332996</v>
      </c>
      <c r="K276" s="90">
        <v>-51.824328999999999</v>
      </c>
      <c r="L276" s="90">
        <v>-44.364555000000003</v>
      </c>
      <c r="N276" s="6">
        <f t="shared" si="47"/>
        <v>7.4695</v>
      </c>
      <c r="O276" s="6">
        <f t="shared" si="45"/>
        <v>-30.389692</v>
      </c>
    </row>
    <row r="277" spans="2:15" x14ac:dyDescent="0.25">
      <c r="B277" s="90">
        <v>5565444444.4443998</v>
      </c>
      <c r="C277" s="90">
        <v>-60.419231000000003</v>
      </c>
      <c r="D277" s="90">
        <v>-53.134242999999998</v>
      </c>
      <c r="F277" s="6">
        <f t="shared" si="46"/>
        <v>7.8179999999999996</v>
      </c>
      <c r="G277" s="6">
        <f t="shared" si="44"/>
        <v>-34.679901000000001</v>
      </c>
      <c r="J277" s="90">
        <v>5565444444.4443998</v>
      </c>
      <c r="K277" s="90">
        <v>-54.410679000000002</v>
      </c>
      <c r="L277" s="90">
        <v>-46.453032999999998</v>
      </c>
      <c r="N277" s="6">
        <f t="shared" si="47"/>
        <v>7.8179999999999996</v>
      </c>
      <c r="O277" s="6">
        <f t="shared" si="45"/>
        <v>-32.207920000000001</v>
      </c>
    </row>
    <row r="278" spans="2:15" x14ac:dyDescent="0.25">
      <c r="B278" s="90">
        <v>6025055555.5556002</v>
      </c>
      <c r="C278" s="90">
        <v>-57.674506999999998</v>
      </c>
      <c r="D278" s="90">
        <v>-50.364727000000002</v>
      </c>
      <c r="F278" s="6">
        <f t="shared" si="46"/>
        <v>8.1664999999999992</v>
      </c>
      <c r="G278" s="6">
        <f t="shared" si="44"/>
        <v>-34.391765999999997</v>
      </c>
      <c r="J278" s="90">
        <v>6025055555.5556002</v>
      </c>
      <c r="K278" s="90">
        <v>-66.883613999999994</v>
      </c>
      <c r="L278" s="90">
        <v>-58.671463000000003</v>
      </c>
      <c r="N278" s="6">
        <f t="shared" si="47"/>
        <v>8.1664999999999992</v>
      </c>
      <c r="O278" s="6">
        <f t="shared" si="45"/>
        <v>-34.658729999999998</v>
      </c>
    </row>
    <row r="279" spans="2:15" x14ac:dyDescent="0.25">
      <c r="B279" s="90">
        <v>6484666666.6667004</v>
      </c>
      <c r="C279" s="90">
        <v>-56.932307999999999</v>
      </c>
      <c r="D279" s="90">
        <v>-49.811729</v>
      </c>
      <c r="F279" s="6">
        <f t="shared" si="46"/>
        <v>8.5150000000000006</v>
      </c>
      <c r="G279" s="6">
        <f t="shared" si="44"/>
        <v>-34.056969000000002</v>
      </c>
      <c r="J279" s="90">
        <v>6484666666.6667004</v>
      </c>
      <c r="K279" s="90">
        <v>-64.058014</v>
      </c>
      <c r="L279" s="90">
        <v>-55.302852999999999</v>
      </c>
      <c r="N279" s="6">
        <f t="shared" si="47"/>
        <v>8.5150000000000006</v>
      </c>
      <c r="O279" s="6">
        <f t="shared" si="45"/>
        <v>-36.619121999999997</v>
      </c>
    </row>
    <row r="280" spans="2:15" x14ac:dyDescent="0.25">
      <c r="B280" s="90">
        <v>6944277777.7777996</v>
      </c>
      <c r="C280" s="90">
        <v>-58.882182999999998</v>
      </c>
      <c r="D280" s="90">
        <v>-51.333629999999999</v>
      </c>
      <c r="F280" s="6">
        <f t="shared" si="46"/>
        <v>8.8635000000000002</v>
      </c>
      <c r="G280" s="6">
        <f t="shared" si="44"/>
        <v>-33.203465000000001</v>
      </c>
      <c r="J280" s="90">
        <v>6944277777.7777996</v>
      </c>
      <c r="K280" s="90">
        <v>-63.332520000000002</v>
      </c>
      <c r="L280" s="90">
        <v>-54.224586000000002</v>
      </c>
      <c r="N280" s="6">
        <f t="shared" si="47"/>
        <v>8.8635000000000002</v>
      </c>
      <c r="O280" s="6">
        <f t="shared" si="45"/>
        <v>-40.172611000000003</v>
      </c>
    </row>
    <row r="281" spans="2:15" x14ac:dyDescent="0.25">
      <c r="B281" s="90">
        <v>7403888888.8888998</v>
      </c>
      <c r="C281" s="90">
        <v>-59.976165999999999</v>
      </c>
      <c r="D281" s="90">
        <v>-52.006034999999997</v>
      </c>
      <c r="F281" s="6">
        <f t="shared" si="46"/>
        <v>9.2119999999999997</v>
      </c>
      <c r="G281" s="6">
        <f t="shared" si="44"/>
        <v>-34.916687000000003</v>
      </c>
      <c r="J281" s="90">
        <v>7403888888.8888998</v>
      </c>
      <c r="K281" s="90">
        <v>-70.109848</v>
      </c>
      <c r="L281" s="90">
        <v>-60.941319</v>
      </c>
      <c r="N281" s="6">
        <f t="shared" si="47"/>
        <v>9.2119999999999997</v>
      </c>
      <c r="O281" s="6">
        <f t="shared" si="45"/>
        <v>-39.262797999999997</v>
      </c>
    </row>
    <row r="282" spans="2:15" x14ac:dyDescent="0.25">
      <c r="B282" s="90">
        <v>7863500000</v>
      </c>
      <c r="C282" s="90">
        <v>-60.909965999999997</v>
      </c>
      <c r="D282" s="90">
        <v>-52.818237000000003</v>
      </c>
      <c r="F282" s="6">
        <f t="shared" si="46"/>
        <v>9.5604999999999993</v>
      </c>
      <c r="G282" s="6">
        <f t="shared" si="44"/>
        <v>-33.227291000000001</v>
      </c>
      <c r="J282" s="90">
        <v>7863500000</v>
      </c>
      <c r="K282" s="90">
        <v>-69.011650000000003</v>
      </c>
      <c r="L282" s="90">
        <v>-59.505412999999997</v>
      </c>
      <c r="N282" s="6">
        <f t="shared" si="47"/>
        <v>9.5604999999999993</v>
      </c>
      <c r="O282" s="6">
        <f t="shared" si="45"/>
        <v>-40.959609999999998</v>
      </c>
    </row>
    <row r="283" spans="2:15" x14ac:dyDescent="0.25">
      <c r="B283" s="90">
        <v>8323111111.1111002</v>
      </c>
      <c r="C283" s="90">
        <v>-62.305897000000002</v>
      </c>
      <c r="D283" s="90">
        <v>-54.053421</v>
      </c>
      <c r="F283" s="6">
        <f t="shared" si="46"/>
        <v>9.9090000000000007</v>
      </c>
      <c r="G283" s="6">
        <f t="shared" si="44"/>
        <v>-33.363360999999998</v>
      </c>
      <c r="J283" s="90">
        <v>8323111111.1111002</v>
      </c>
      <c r="K283" s="90">
        <v>-64.720855999999998</v>
      </c>
      <c r="L283" s="90">
        <v>-55.100208000000002</v>
      </c>
      <c r="N283" s="6">
        <f t="shared" si="47"/>
        <v>9.9090000000000007</v>
      </c>
      <c r="O283" s="6">
        <f t="shared" si="45"/>
        <v>-43.303677</v>
      </c>
    </row>
    <row r="284" spans="2:15" x14ac:dyDescent="0.25">
      <c r="B284" s="90">
        <v>8782722222.2222004</v>
      </c>
      <c r="C284" s="90">
        <v>-63.808537000000001</v>
      </c>
      <c r="D284" s="90">
        <v>-55.709147999999999</v>
      </c>
      <c r="F284" s="6">
        <f t="shared" si="46"/>
        <v>10.2575</v>
      </c>
      <c r="G284" s="6">
        <f t="shared" si="44"/>
        <v>-36.378166</v>
      </c>
      <c r="J284" s="90">
        <v>8782722222.2222004</v>
      </c>
      <c r="K284" s="90">
        <v>-62.286453000000002</v>
      </c>
      <c r="L284" s="90">
        <v>-52.436207000000003</v>
      </c>
      <c r="N284" s="6">
        <f t="shared" si="47"/>
        <v>10.2575</v>
      </c>
      <c r="O284" s="6">
        <f t="shared" si="45"/>
        <v>-46.824348000000001</v>
      </c>
    </row>
    <row r="285" spans="2:15" x14ac:dyDescent="0.25">
      <c r="B285" s="90">
        <v>9242333333.3332996</v>
      </c>
      <c r="C285" s="90">
        <v>-65.672400999999994</v>
      </c>
      <c r="D285" s="90">
        <v>-57.236350999999999</v>
      </c>
      <c r="F285" s="6">
        <f t="shared" si="46"/>
        <v>10.606</v>
      </c>
      <c r="G285" s="6">
        <f t="shared" si="44"/>
        <v>-39.169632</v>
      </c>
      <c r="J285" s="90">
        <v>9242333333.3332996</v>
      </c>
      <c r="K285" s="90">
        <v>-65.754692000000006</v>
      </c>
      <c r="L285" s="90">
        <v>-55.452922999999998</v>
      </c>
      <c r="N285" s="6">
        <f t="shared" si="47"/>
        <v>10.606</v>
      </c>
      <c r="O285" s="6">
        <f t="shared" si="45"/>
        <v>-44.993706000000003</v>
      </c>
    </row>
    <row r="286" spans="2:15" x14ac:dyDescent="0.25">
      <c r="B286" s="90">
        <v>9701944444.4444008</v>
      </c>
      <c r="C286" s="90">
        <v>-63.004063000000002</v>
      </c>
      <c r="D286" s="90">
        <v>-54.775120000000001</v>
      </c>
      <c r="F286" s="6">
        <f t="shared" si="46"/>
        <v>10.954499999999999</v>
      </c>
      <c r="G286" s="6">
        <f t="shared" si="44"/>
        <v>-38.949131000000001</v>
      </c>
      <c r="J286" s="90">
        <v>9701944444.4444008</v>
      </c>
      <c r="K286" s="90">
        <v>-67.410538000000003</v>
      </c>
      <c r="L286" s="90">
        <v>-57.176003000000001</v>
      </c>
      <c r="N286" s="6">
        <f t="shared" si="47"/>
        <v>10.954499999999999</v>
      </c>
      <c r="O286" s="6">
        <f t="shared" si="45"/>
        <v>-46.261924999999998</v>
      </c>
    </row>
    <row r="287" spans="2:15" x14ac:dyDescent="0.25">
      <c r="B287" s="90">
        <v>10161555555.556</v>
      </c>
      <c r="C287" s="90">
        <v>-66.0364</v>
      </c>
      <c r="D287" s="90">
        <v>-57.807715999999999</v>
      </c>
      <c r="F287" s="6">
        <f t="shared" si="46"/>
        <v>11.303000000000001</v>
      </c>
      <c r="G287" s="6">
        <f t="shared" si="44"/>
        <v>-37.727245000000003</v>
      </c>
      <c r="J287" s="90">
        <v>10161555555.556</v>
      </c>
      <c r="K287" s="90">
        <v>-66.307060000000007</v>
      </c>
      <c r="L287" s="90">
        <v>-56.111538000000003</v>
      </c>
      <c r="N287" s="6">
        <f t="shared" si="47"/>
        <v>11.303000000000001</v>
      </c>
      <c r="O287" s="6">
        <f t="shared" si="45"/>
        <v>-44.314106000000002</v>
      </c>
    </row>
    <row r="288" spans="2:15" x14ac:dyDescent="0.25">
      <c r="B288" s="90">
        <v>10621166666.667</v>
      </c>
      <c r="C288" s="90">
        <v>-65.121055999999996</v>
      </c>
      <c r="D288" s="90">
        <v>-56.937569000000003</v>
      </c>
      <c r="F288" s="6">
        <f t="shared" si="46"/>
        <v>11.6515</v>
      </c>
      <c r="G288" s="6">
        <f t="shared" si="44"/>
        <v>-37.909247999999998</v>
      </c>
      <c r="J288" s="90">
        <v>10621166666.667</v>
      </c>
      <c r="K288" s="90">
        <v>-65.0411</v>
      </c>
      <c r="L288" s="90">
        <v>-55.004798999999998</v>
      </c>
      <c r="N288" s="6">
        <f t="shared" si="47"/>
        <v>11.6515</v>
      </c>
      <c r="O288" s="6">
        <f t="shared" si="45"/>
        <v>-40.772632999999999</v>
      </c>
    </row>
    <row r="289" spans="2:16" x14ac:dyDescent="0.25">
      <c r="B289" s="90">
        <v>11080777777.778</v>
      </c>
      <c r="C289" s="90">
        <v>-64.946006999999994</v>
      </c>
      <c r="D289" s="90">
        <v>-56.342342000000002</v>
      </c>
      <c r="F289" s="6">
        <f t="shared" si="46"/>
        <v>12</v>
      </c>
      <c r="G289" s="6">
        <f t="shared" si="44"/>
        <v>-35.348227999999999</v>
      </c>
      <c r="J289" s="90">
        <v>11080777777.778</v>
      </c>
      <c r="K289" s="90">
        <v>-65.913673000000003</v>
      </c>
      <c r="L289" s="90">
        <v>-56.153858</v>
      </c>
      <c r="N289" s="6">
        <f t="shared" si="47"/>
        <v>12</v>
      </c>
      <c r="O289" s="6">
        <f t="shared" si="45"/>
        <v>-37.783622999999999</v>
      </c>
    </row>
    <row r="290" spans="2:16" x14ac:dyDescent="0.25">
      <c r="B290" s="90">
        <v>11540388888.889</v>
      </c>
      <c r="C290" s="90">
        <v>-64.488776999999999</v>
      </c>
      <c r="D290" s="90">
        <v>-55.505893999999998</v>
      </c>
      <c r="F290" s="6" t="s">
        <v>21</v>
      </c>
      <c r="J290" s="90">
        <v>11540388888.889</v>
      </c>
      <c r="K290" s="90">
        <v>-68.335853999999998</v>
      </c>
      <c r="L290" s="90">
        <v>-59.167709000000002</v>
      </c>
      <c r="N290" s="6" t="s">
        <v>21</v>
      </c>
    </row>
    <row r="291" spans="2:16" x14ac:dyDescent="0.25">
      <c r="B291" s="90">
        <v>12000000000</v>
      </c>
      <c r="C291" s="90">
        <v>-64.652191000000002</v>
      </c>
      <c r="D291" s="90">
        <v>-54.268889999999999</v>
      </c>
      <c r="J291" s="90">
        <v>12000000000</v>
      </c>
      <c r="K291" s="90">
        <v>-66.002730999999997</v>
      </c>
      <c r="L291" s="90">
        <v>-56.915095999999998</v>
      </c>
    </row>
    <row r="292" spans="2:16" x14ac:dyDescent="0.25">
      <c r="B292" s="90" t="s">
        <v>21</v>
      </c>
      <c r="C292" s="90"/>
      <c r="D292" s="90"/>
      <c r="J292" s="90" t="s">
        <v>21</v>
      </c>
      <c r="K292" s="90"/>
      <c r="L292" s="90"/>
    </row>
    <row r="293" spans="2:16" x14ac:dyDescent="0.25">
      <c r="B293" s="90"/>
      <c r="C293" s="90"/>
      <c r="D293" s="90"/>
      <c r="F293" s="6" t="s">
        <v>49</v>
      </c>
      <c r="J293" s="90"/>
      <c r="K293" s="90"/>
      <c r="L293" s="90"/>
      <c r="N293" s="6" t="s">
        <v>49</v>
      </c>
    </row>
    <row r="294" spans="2:16" ht="15.75" x14ac:dyDescent="0.25">
      <c r="B294" s="90"/>
      <c r="C294" s="90"/>
      <c r="D294" s="90"/>
      <c r="F294" s="6" t="s">
        <v>19</v>
      </c>
      <c r="G294" s="6" t="str">
        <f t="shared" ref="G294:G313" si="48">D320</f>
        <v>3Ix4L dBc Log Mag(dB)</v>
      </c>
      <c r="H294" s="35">
        <v>3</v>
      </c>
      <c r="J294" s="90"/>
      <c r="K294" s="90"/>
      <c r="L294" s="90"/>
      <c r="N294" s="6" t="s">
        <v>19</v>
      </c>
      <c r="O294" s="6" t="str">
        <f t="shared" ref="O294:O313" si="49">L320</f>
        <v>3Ix4L dBc Log Mag(dB)</v>
      </c>
      <c r="P294" s="35">
        <v>3</v>
      </c>
    </row>
    <row r="295" spans="2:16" ht="15.75" x14ac:dyDescent="0.25">
      <c r="B295" s="90" t="s">
        <v>47</v>
      </c>
      <c r="C295" s="90"/>
      <c r="D295" s="90"/>
      <c r="F295" s="6">
        <f t="shared" ref="F295:F313" si="50">B321/1000000000</f>
        <v>7.7270000000000003</v>
      </c>
      <c r="G295" s="6">
        <f t="shared" si="48"/>
        <v>-56.821444999999997</v>
      </c>
      <c r="H295" s="36">
        <f>ABS(AVERAGE(G295:G313)-(H294-1)*15)</f>
        <v>87.066829631578969</v>
      </c>
      <c r="J295" s="90" t="s">
        <v>47</v>
      </c>
      <c r="K295" s="90"/>
      <c r="L295" s="90"/>
      <c r="N295" s="6">
        <f t="shared" ref="N295:N313" si="51">J321/1000000000</f>
        <v>7.7270000000000003</v>
      </c>
      <c r="O295" s="6">
        <f t="shared" si="49"/>
        <v>-53.148097999999997</v>
      </c>
      <c r="P295" s="36">
        <f>ABS(AVERAGE(O295:O313)-(P294-1)*15)</f>
        <v>88.010684578947377</v>
      </c>
    </row>
    <row r="296" spans="2:16" x14ac:dyDescent="0.25">
      <c r="B296" s="90" t="s">
        <v>19</v>
      </c>
      <c r="C296" s="90" t="s">
        <v>156</v>
      </c>
      <c r="D296" s="90" t="s">
        <v>82</v>
      </c>
      <c r="F296" s="6">
        <f t="shared" si="50"/>
        <v>7.9643888888888998</v>
      </c>
      <c r="G296" s="6">
        <f t="shared" si="48"/>
        <v>-58.414245999999999</v>
      </c>
      <c r="J296" s="90" t="s">
        <v>19</v>
      </c>
      <c r="K296" s="90" t="s">
        <v>156</v>
      </c>
      <c r="L296" s="90" t="s">
        <v>82</v>
      </c>
      <c r="N296" s="6">
        <f t="shared" si="51"/>
        <v>7.9643888888888998</v>
      </c>
      <c r="O296" s="6">
        <f t="shared" si="49"/>
        <v>-59.006245</v>
      </c>
    </row>
    <row r="297" spans="2:16" x14ac:dyDescent="0.25">
      <c r="B297" s="90">
        <v>5727000000</v>
      </c>
      <c r="C297" s="90">
        <v>-28.216974</v>
      </c>
      <c r="D297" s="90">
        <v>-22.264412</v>
      </c>
      <c r="F297" s="6">
        <f t="shared" si="50"/>
        <v>8.2017777777777994</v>
      </c>
      <c r="G297" s="6">
        <f t="shared" si="48"/>
        <v>-57.321475999999997</v>
      </c>
      <c r="J297" s="90">
        <v>5727000000</v>
      </c>
      <c r="K297" s="90">
        <v>-29.011444000000001</v>
      </c>
      <c r="L297" s="90">
        <v>-19.133766000000001</v>
      </c>
      <c r="N297" s="6">
        <f t="shared" si="51"/>
        <v>8.2017777777777994</v>
      </c>
      <c r="O297" s="6">
        <f t="shared" si="49"/>
        <v>-56.599834000000001</v>
      </c>
    </row>
    <row r="298" spans="2:16" x14ac:dyDescent="0.25">
      <c r="B298" s="90">
        <v>6075500000</v>
      </c>
      <c r="C298" s="90">
        <v>-31.531635000000001</v>
      </c>
      <c r="D298" s="90">
        <v>-24.548041999999999</v>
      </c>
      <c r="F298" s="6">
        <f t="shared" si="50"/>
        <v>8.4391666666667007</v>
      </c>
      <c r="G298" s="6">
        <f t="shared" si="48"/>
        <v>-60.411228000000001</v>
      </c>
      <c r="J298" s="90">
        <v>6075500000</v>
      </c>
      <c r="K298" s="90">
        <v>-30.19417</v>
      </c>
      <c r="L298" s="90">
        <v>-23.594774000000001</v>
      </c>
      <c r="N298" s="6">
        <f t="shared" si="51"/>
        <v>8.4391666666667007</v>
      </c>
      <c r="O298" s="6">
        <f t="shared" si="49"/>
        <v>-57.691817999999998</v>
      </c>
    </row>
    <row r="299" spans="2:16" x14ac:dyDescent="0.25">
      <c r="B299" s="90">
        <v>6424000000</v>
      </c>
      <c r="C299" s="90">
        <v>-34.239147000000003</v>
      </c>
      <c r="D299" s="90">
        <v>-26.787785</v>
      </c>
      <c r="F299" s="6">
        <f t="shared" si="50"/>
        <v>8.6765555555555984</v>
      </c>
      <c r="G299" s="6">
        <f t="shared" si="48"/>
        <v>-60.557388000000003</v>
      </c>
      <c r="J299" s="90">
        <v>6424000000</v>
      </c>
      <c r="K299" s="90">
        <v>-31.665189999999999</v>
      </c>
      <c r="L299" s="90">
        <v>-24.848181</v>
      </c>
      <c r="N299" s="6">
        <f t="shared" si="51"/>
        <v>8.6765555555555984</v>
      </c>
      <c r="O299" s="6">
        <f t="shared" si="49"/>
        <v>-57.698574000000001</v>
      </c>
    </row>
    <row r="300" spans="2:16" x14ac:dyDescent="0.25">
      <c r="B300" s="90">
        <v>6772500000</v>
      </c>
      <c r="C300" s="90">
        <v>-40.284832000000002</v>
      </c>
      <c r="D300" s="90">
        <v>-32.904212999999999</v>
      </c>
      <c r="F300" s="6">
        <f t="shared" si="50"/>
        <v>8.9139444444444003</v>
      </c>
      <c r="G300" s="6">
        <f t="shared" si="48"/>
        <v>-60.019874999999999</v>
      </c>
      <c r="J300" s="90">
        <v>6772500000</v>
      </c>
      <c r="K300" s="90">
        <v>-33.324477999999999</v>
      </c>
      <c r="L300" s="90">
        <v>-25.864704</v>
      </c>
      <c r="N300" s="6">
        <f t="shared" si="51"/>
        <v>8.9139444444444003</v>
      </c>
      <c r="O300" s="6">
        <f t="shared" si="49"/>
        <v>-58.570113999999997</v>
      </c>
    </row>
    <row r="301" spans="2:16" x14ac:dyDescent="0.25">
      <c r="B301" s="90">
        <v>7121000000</v>
      </c>
      <c r="C301" s="90">
        <v>-47.804763999999999</v>
      </c>
      <c r="D301" s="90">
        <v>-40.519775000000003</v>
      </c>
      <c r="F301" s="6">
        <f t="shared" si="50"/>
        <v>9.1513333333332998</v>
      </c>
      <c r="G301" s="6">
        <f t="shared" si="48"/>
        <v>-63.721958000000001</v>
      </c>
      <c r="J301" s="90">
        <v>7121000000</v>
      </c>
      <c r="K301" s="90">
        <v>-35.618873999999998</v>
      </c>
      <c r="L301" s="90">
        <v>-27.661231999999998</v>
      </c>
      <c r="N301" s="6">
        <f t="shared" si="51"/>
        <v>9.1513333333332998</v>
      </c>
      <c r="O301" s="6">
        <f t="shared" si="49"/>
        <v>-60.299590999999999</v>
      </c>
    </row>
    <row r="302" spans="2:16" x14ac:dyDescent="0.25">
      <c r="B302" s="90">
        <v>7469500000</v>
      </c>
      <c r="C302" s="90">
        <v>-43.651299000000002</v>
      </c>
      <c r="D302" s="90">
        <v>-36.341518000000001</v>
      </c>
      <c r="F302" s="6">
        <f t="shared" si="50"/>
        <v>9.3887222222222011</v>
      </c>
      <c r="G302" s="6">
        <f t="shared" si="48"/>
        <v>-59.563763000000002</v>
      </c>
      <c r="J302" s="90">
        <v>7469500000</v>
      </c>
      <c r="K302" s="90">
        <v>-38.601844999999997</v>
      </c>
      <c r="L302" s="90">
        <v>-30.389692</v>
      </c>
      <c r="N302" s="6">
        <f t="shared" si="51"/>
        <v>9.3887222222222011</v>
      </c>
      <c r="O302" s="6">
        <f t="shared" si="49"/>
        <v>-64.289169000000001</v>
      </c>
    </row>
    <row r="303" spans="2:16" x14ac:dyDescent="0.25">
      <c r="B303" s="90">
        <v>7818000000</v>
      </c>
      <c r="C303" s="90">
        <v>-41.800476000000003</v>
      </c>
      <c r="D303" s="90">
        <v>-34.679901000000001</v>
      </c>
      <c r="F303" s="6">
        <f t="shared" si="50"/>
        <v>9.6261111111110989</v>
      </c>
      <c r="G303" s="6">
        <f t="shared" si="48"/>
        <v>-63.391964000000002</v>
      </c>
      <c r="J303" s="90">
        <v>7818000000</v>
      </c>
      <c r="K303" s="90">
        <v>-40.963081000000003</v>
      </c>
      <c r="L303" s="90">
        <v>-32.207920000000001</v>
      </c>
      <c r="N303" s="6">
        <f t="shared" si="51"/>
        <v>9.6261111111110989</v>
      </c>
      <c r="O303" s="6">
        <f t="shared" si="49"/>
        <v>-58.689812000000003</v>
      </c>
    </row>
    <row r="304" spans="2:16" x14ac:dyDescent="0.25">
      <c r="B304" s="90">
        <v>8166500000</v>
      </c>
      <c r="C304" s="90">
        <v>-41.940319000000002</v>
      </c>
      <c r="D304" s="90">
        <v>-34.391765999999997</v>
      </c>
      <c r="F304" s="6">
        <f t="shared" si="50"/>
        <v>9.8635000000000002</v>
      </c>
      <c r="G304" s="6">
        <f t="shared" si="48"/>
        <v>-60.534737</v>
      </c>
      <c r="J304" s="90">
        <v>8166500000</v>
      </c>
      <c r="K304" s="90">
        <v>-43.766663000000001</v>
      </c>
      <c r="L304" s="90">
        <v>-34.658729999999998</v>
      </c>
      <c r="N304" s="6">
        <f t="shared" si="51"/>
        <v>9.8635000000000002</v>
      </c>
      <c r="O304" s="6">
        <f t="shared" si="49"/>
        <v>-66.238121000000007</v>
      </c>
    </row>
    <row r="305" spans="2:16" x14ac:dyDescent="0.25">
      <c r="B305" s="90">
        <v>8515000000</v>
      </c>
      <c r="C305" s="90">
        <v>-42.027099999999997</v>
      </c>
      <c r="D305" s="90">
        <v>-34.056969000000002</v>
      </c>
      <c r="F305" s="6">
        <f t="shared" si="50"/>
        <v>10.100888888888999</v>
      </c>
      <c r="G305" s="6">
        <f t="shared" si="48"/>
        <v>-64.295799000000002</v>
      </c>
      <c r="J305" s="90">
        <v>8515000000</v>
      </c>
      <c r="K305" s="90">
        <v>-45.787655000000001</v>
      </c>
      <c r="L305" s="90">
        <v>-36.619121999999997</v>
      </c>
      <c r="N305" s="6">
        <f t="shared" si="51"/>
        <v>10.100888888888999</v>
      </c>
      <c r="O305" s="6">
        <f t="shared" si="49"/>
        <v>-59.252079000000002</v>
      </c>
    </row>
    <row r="306" spans="2:16" x14ac:dyDescent="0.25">
      <c r="B306" s="90">
        <v>8863500000</v>
      </c>
      <c r="C306" s="90">
        <v>-41.295197000000002</v>
      </c>
      <c r="D306" s="90">
        <v>-33.203465000000001</v>
      </c>
      <c r="F306" s="6">
        <f t="shared" si="50"/>
        <v>10.338277777778</v>
      </c>
      <c r="G306" s="6">
        <f t="shared" si="48"/>
        <v>-57.493324000000001</v>
      </c>
      <c r="J306" s="90">
        <v>8863500000</v>
      </c>
      <c r="K306" s="90">
        <v>-49.678848000000002</v>
      </c>
      <c r="L306" s="90">
        <v>-40.172611000000003</v>
      </c>
      <c r="N306" s="6">
        <f t="shared" si="51"/>
        <v>10.338277777778</v>
      </c>
      <c r="O306" s="6">
        <f t="shared" si="49"/>
        <v>-59.052273</v>
      </c>
    </row>
    <row r="307" spans="2:16" x14ac:dyDescent="0.25">
      <c r="B307" s="90">
        <v>9212000000</v>
      </c>
      <c r="C307" s="90">
        <v>-43.169159000000001</v>
      </c>
      <c r="D307" s="90">
        <v>-34.916687000000003</v>
      </c>
      <c r="F307" s="6">
        <f t="shared" si="50"/>
        <v>10.575666666666999</v>
      </c>
      <c r="G307" s="6">
        <f t="shared" si="48"/>
        <v>-57.560535000000002</v>
      </c>
      <c r="J307" s="90">
        <v>9212000000</v>
      </c>
      <c r="K307" s="90">
        <v>-48.883442000000002</v>
      </c>
      <c r="L307" s="90">
        <v>-39.262797999999997</v>
      </c>
      <c r="N307" s="6">
        <f t="shared" si="51"/>
        <v>10.575666666666999</v>
      </c>
      <c r="O307" s="6">
        <f t="shared" si="49"/>
        <v>-56.469765000000002</v>
      </c>
    </row>
    <row r="308" spans="2:16" x14ac:dyDescent="0.25">
      <c r="B308" s="90">
        <v>9560500000</v>
      </c>
      <c r="C308" s="90">
        <v>-41.326683000000003</v>
      </c>
      <c r="D308" s="90">
        <v>-33.227291000000001</v>
      </c>
      <c r="F308" s="6">
        <f t="shared" si="50"/>
        <v>10.813055555556</v>
      </c>
      <c r="G308" s="6">
        <f t="shared" si="48"/>
        <v>-52.797935000000003</v>
      </c>
      <c r="J308" s="90">
        <v>9560500000</v>
      </c>
      <c r="K308" s="90">
        <v>-50.80986</v>
      </c>
      <c r="L308" s="90">
        <v>-40.959609999999998</v>
      </c>
      <c r="N308" s="6">
        <f t="shared" si="51"/>
        <v>10.813055555556</v>
      </c>
      <c r="O308" s="6">
        <f t="shared" si="49"/>
        <v>-57.401130999999999</v>
      </c>
    </row>
    <row r="309" spans="2:16" x14ac:dyDescent="0.25">
      <c r="B309" s="90">
        <v>9909000000</v>
      </c>
      <c r="C309" s="90">
        <v>-41.799411999999997</v>
      </c>
      <c r="D309" s="90">
        <v>-33.363360999999998</v>
      </c>
      <c r="F309" s="6">
        <f t="shared" si="50"/>
        <v>11.050444444444</v>
      </c>
      <c r="G309" s="6">
        <f t="shared" si="48"/>
        <v>-53.329098000000002</v>
      </c>
      <c r="J309" s="90">
        <v>9909000000</v>
      </c>
      <c r="K309" s="90">
        <v>-53.605441999999996</v>
      </c>
      <c r="L309" s="90">
        <v>-43.303677</v>
      </c>
      <c r="N309" s="6">
        <f t="shared" si="51"/>
        <v>11.050444444444</v>
      </c>
      <c r="O309" s="6">
        <f t="shared" si="49"/>
        <v>-53.971950999999997</v>
      </c>
    </row>
    <row r="310" spans="2:16" x14ac:dyDescent="0.25">
      <c r="B310" s="90">
        <v>10257500000</v>
      </c>
      <c r="C310" s="90">
        <v>-44.607112999999998</v>
      </c>
      <c r="D310" s="90">
        <v>-36.378166</v>
      </c>
      <c r="F310" s="6">
        <f t="shared" si="50"/>
        <v>11.287833333332999</v>
      </c>
      <c r="G310" s="6">
        <f t="shared" si="48"/>
        <v>-51.279358000000002</v>
      </c>
      <c r="J310" s="90">
        <v>10257500000</v>
      </c>
      <c r="K310" s="90">
        <v>-57.058883999999999</v>
      </c>
      <c r="L310" s="90">
        <v>-46.824348000000001</v>
      </c>
      <c r="N310" s="6">
        <f t="shared" si="51"/>
        <v>11.287833333332999</v>
      </c>
      <c r="O310" s="6">
        <f t="shared" si="49"/>
        <v>-58.296309999999998</v>
      </c>
    </row>
    <row r="311" spans="2:16" x14ac:dyDescent="0.25">
      <c r="B311" s="90">
        <v>10606000000</v>
      </c>
      <c r="C311" s="90">
        <v>-47.398319000000001</v>
      </c>
      <c r="D311" s="90">
        <v>-39.169632</v>
      </c>
      <c r="F311" s="6">
        <f t="shared" si="50"/>
        <v>11.525222222222</v>
      </c>
      <c r="G311" s="6">
        <f t="shared" si="48"/>
        <v>-50.598022</v>
      </c>
      <c r="J311" s="90">
        <v>10606000000</v>
      </c>
      <c r="K311" s="90">
        <v>-55.189231999999997</v>
      </c>
      <c r="L311" s="90">
        <v>-44.993706000000003</v>
      </c>
      <c r="N311" s="6">
        <f t="shared" si="51"/>
        <v>11.525222222222</v>
      </c>
      <c r="O311" s="6">
        <f t="shared" si="49"/>
        <v>-54.169562999999997</v>
      </c>
    </row>
    <row r="312" spans="2:16" x14ac:dyDescent="0.25">
      <c r="B312" s="90">
        <v>10954500000</v>
      </c>
      <c r="C312" s="90">
        <v>-47.132613999999997</v>
      </c>
      <c r="D312" s="90">
        <v>-38.949131000000001</v>
      </c>
      <c r="F312" s="6">
        <f t="shared" si="50"/>
        <v>11.762611111110999</v>
      </c>
      <c r="G312" s="6">
        <f t="shared" si="48"/>
        <v>-49.175713000000002</v>
      </c>
      <c r="J312" s="90">
        <v>10954500000</v>
      </c>
      <c r="K312" s="90">
        <v>-56.298222000000003</v>
      </c>
      <c r="L312" s="90">
        <v>-46.261924999999998</v>
      </c>
      <c r="N312" s="6">
        <f t="shared" si="51"/>
        <v>11.762611111110999</v>
      </c>
      <c r="O312" s="6">
        <f t="shared" si="49"/>
        <v>-54.483592999999999</v>
      </c>
    </row>
    <row r="313" spans="2:16" x14ac:dyDescent="0.25">
      <c r="B313" s="90">
        <v>11303000000</v>
      </c>
      <c r="C313" s="90">
        <v>-46.330905999999999</v>
      </c>
      <c r="D313" s="90">
        <v>-37.727245000000003</v>
      </c>
      <c r="F313" s="6">
        <f t="shared" si="50"/>
        <v>12</v>
      </c>
      <c r="G313" s="6">
        <f t="shared" si="48"/>
        <v>-46.981898999999999</v>
      </c>
      <c r="J313" s="90">
        <v>11303000000</v>
      </c>
      <c r="K313" s="90">
        <v>-54.073917000000002</v>
      </c>
      <c r="L313" s="90">
        <v>-44.314106000000002</v>
      </c>
      <c r="N313" s="6">
        <f t="shared" si="51"/>
        <v>12</v>
      </c>
      <c r="O313" s="6">
        <f t="shared" si="49"/>
        <v>-56.874966000000001</v>
      </c>
    </row>
    <row r="314" spans="2:16" x14ac:dyDescent="0.25">
      <c r="B314" s="90">
        <v>11651500000</v>
      </c>
      <c r="C314" s="90">
        <v>-46.892131999999997</v>
      </c>
      <c r="D314" s="90">
        <v>-37.909247999999998</v>
      </c>
      <c r="F314" s="6" t="s">
        <v>21</v>
      </c>
      <c r="J314" s="90">
        <v>11651500000</v>
      </c>
      <c r="K314" s="90">
        <v>-49.940781000000001</v>
      </c>
      <c r="L314" s="90">
        <v>-40.772632999999999</v>
      </c>
      <c r="N314" s="6" t="s">
        <v>21</v>
      </c>
    </row>
    <row r="315" spans="2:16" x14ac:dyDescent="0.25">
      <c r="B315" s="90">
        <v>12000000000</v>
      </c>
      <c r="C315" s="90">
        <v>-45.731529000000002</v>
      </c>
      <c r="D315" s="90">
        <v>-35.348227999999999</v>
      </c>
      <c r="J315" s="90">
        <v>12000000000</v>
      </c>
      <c r="K315" s="90">
        <v>-46.871254</v>
      </c>
      <c r="L315" s="90">
        <v>-37.783622999999999</v>
      </c>
    </row>
    <row r="316" spans="2:16" x14ac:dyDescent="0.25">
      <c r="B316" s="90" t="s">
        <v>21</v>
      </c>
      <c r="C316" s="90"/>
      <c r="D316" s="90"/>
      <c r="J316" s="90" t="s">
        <v>21</v>
      </c>
      <c r="K316" s="90"/>
      <c r="L316" s="90"/>
    </row>
    <row r="317" spans="2:16" x14ac:dyDescent="0.25">
      <c r="B317" s="90"/>
      <c r="C317" s="90"/>
      <c r="D317" s="90"/>
      <c r="F317" s="6" t="s">
        <v>51</v>
      </c>
      <c r="J317" s="90"/>
      <c r="K317" s="90"/>
      <c r="L317" s="90"/>
      <c r="N317" s="6" t="s">
        <v>51</v>
      </c>
    </row>
    <row r="318" spans="2:16" ht="15.75" x14ac:dyDescent="0.25">
      <c r="B318" s="90"/>
      <c r="C318" s="90"/>
      <c r="D318" s="90"/>
      <c r="F318" s="6" t="s">
        <v>19</v>
      </c>
      <c r="G318" s="6" t="str">
        <f t="shared" ref="G318:G337" si="52">D344</f>
        <v>3Ix5L dBc Log Mag(dB)</v>
      </c>
      <c r="H318" s="35">
        <v>3</v>
      </c>
      <c r="J318" s="90"/>
      <c r="K318" s="90"/>
      <c r="L318" s="90"/>
      <c r="N318" s="6" t="s">
        <v>19</v>
      </c>
      <c r="O318" s="6" t="str">
        <f t="shared" ref="O318:O337" si="53">L344</f>
        <v>3Ix5L dBc Log Mag(dB)</v>
      </c>
      <c r="P318" s="35">
        <v>3</v>
      </c>
    </row>
    <row r="319" spans="2:16" ht="15.75" x14ac:dyDescent="0.25">
      <c r="B319" s="90" t="s">
        <v>49</v>
      </c>
      <c r="C319" s="90"/>
      <c r="D319" s="90"/>
      <c r="F319" s="6">
        <f t="shared" ref="F319:F337" si="54">B345/1000000000</f>
        <v>9.7270000000000003</v>
      </c>
      <c r="G319" s="6">
        <f t="shared" si="52"/>
        <v>-40.525168999999998</v>
      </c>
      <c r="H319" s="36">
        <f>ABS(AVERAGE(G319:G337)-(H318-1)*15)</f>
        <v>72.013985631578947</v>
      </c>
      <c r="J319" s="90" t="s">
        <v>49</v>
      </c>
      <c r="K319" s="90"/>
      <c r="L319" s="90"/>
      <c r="N319" s="6">
        <f t="shared" ref="N319:N337" si="55">J345/1000000000</f>
        <v>9.7270000000000003</v>
      </c>
      <c r="O319" s="6">
        <f t="shared" si="53"/>
        <v>-35.956276000000003</v>
      </c>
      <c r="P319" s="36">
        <f>ABS(AVERAGE(O319:O337)-(P318-1)*15)</f>
        <v>69.471574052631581</v>
      </c>
    </row>
    <row r="320" spans="2:16" x14ac:dyDescent="0.25">
      <c r="B320" s="90" t="s">
        <v>19</v>
      </c>
      <c r="C320" s="90" t="s">
        <v>157</v>
      </c>
      <c r="D320" s="90" t="s">
        <v>83</v>
      </c>
      <c r="F320" s="6">
        <f t="shared" si="54"/>
        <v>9.8532777777777998</v>
      </c>
      <c r="G320" s="6">
        <f t="shared" si="52"/>
        <v>-36.532775999999998</v>
      </c>
      <c r="J320" s="90" t="s">
        <v>19</v>
      </c>
      <c r="K320" s="90" t="s">
        <v>157</v>
      </c>
      <c r="L320" s="90" t="s">
        <v>83</v>
      </c>
      <c r="N320" s="6">
        <f t="shared" si="55"/>
        <v>9.8532777777777998</v>
      </c>
      <c r="O320" s="6">
        <f t="shared" si="53"/>
        <v>-38.517181000000001</v>
      </c>
    </row>
    <row r="321" spans="2:15" x14ac:dyDescent="0.25">
      <c r="B321" s="90">
        <v>7727000000</v>
      </c>
      <c r="C321" s="90">
        <v>-62.774006</v>
      </c>
      <c r="D321" s="90">
        <v>-56.821444999999997</v>
      </c>
      <c r="F321" s="6">
        <f t="shared" si="54"/>
        <v>9.9795555555555993</v>
      </c>
      <c r="G321" s="6">
        <f t="shared" si="52"/>
        <v>-35.270831999999999</v>
      </c>
      <c r="J321" s="90">
        <v>7727000000</v>
      </c>
      <c r="K321" s="90">
        <v>-63.025776</v>
      </c>
      <c r="L321" s="90">
        <v>-53.148097999999997</v>
      </c>
      <c r="N321" s="6">
        <f t="shared" si="55"/>
        <v>9.9795555555555993</v>
      </c>
      <c r="O321" s="6">
        <f t="shared" si="53"/>
        <v>-36.802799</v>
      </c>
    </row>
    <row r="322" spans="2:15" x14ac:dyDescent="0.25">
      <c r="B322" s="90">
        <v>7964388888.8888998</v>
      </c>
      <c r="C322" s="90">
        <v>-65.397835000000001</v>
      </c>
      <c r="D322" s="90">
        <v>-58.414245999999999</v>
      </c>
      <c r="F322" s="6">
        <f t="shared" si="54"/>
        <v>10.105833333333001</v>
      </c>
      <c r="G322" s="6">
        <f t="shared" si="52"/>
        <v>-36.576897000000002</v>
      </c>
      <c r="J322" s="90">
        <v>7964388888.8888998</v>
      </c>
      <c r="K322" s="90">
        <v>-65.605643999999998</v>
      </c>
      <c r="L322" s="90">
        <v>-59.006245</v>
      </c>
      <c r="N322" s="6">
        <f t="shared" si="55"/>
        <v>10.105833333333001</v>
      </c>
      <c r="O322" s="6">
        <f t="shared" si="53"/>
        <v>-44.124794000000001</v>
      </c>
    </row>
    <row r="323" spans="2:15" x14ac:dyDescent="0.25">
      <c r="B323" s="90">
        <v>8201777777.7777996</v>
      </c>
      <c r="C323" s="90">
        <v>-64.772841999999997</v>
      </c>
      <c r="D323" s="90">
        <v>-57.321475999999997</v>
      </c>
      <c r="F323" s="6">
        <f t="shared" si="54"/>
        <v>10.232111111110999</v>
      </c>
      <c r="G323" s="6">
        <f t="shared" si="52"/>
        <v>-36.620913999999999</v>
      </c>
      <c r="J323" s="90">
        <v>8201777777.7777996</v>
      </c>
      <c r="K323" s="90">
        <v>-63.416843</v>
      </c>
      <c r="L323" s="90">
        <v>-56.599834000000001</v>
      </c>
      <c r="N323" s="6">
        <f t="shared" si="55"/>
        <v>10.232111111110999</v>
      </c>
      <c r="O323" s="6">
        <f t="shared" si="53"/>
        <v>-37.120818999999997</v>
      </c>
    </row>
    <row r="324" spans="2:15" x14ac:dyDescent="0.25">
      <c r="B324" s="90">
        <v>8439166666.6667004</v>
      </c>
      <c r="C324" s="90">
        <v>-67.791847000000004</v>
      </c>
      <c r="D324" s="90">
        <v>-60.411228000000001</v>
      </c>
      <c r="F324" s="6">
        <f t="shared" si="54"/>
        <v>10.358388888888999</v>
      </c>
      <c r="G324" s="6">
        <f t="shared" si="52"/>
        <v>-36.443156999999999</v>
      </c>
      <c r="J324" s="90">
        <v>8439166666.6667004</v>
      </c>
      <c r="K324" s="90">
        <v>-65.151588000000004</v>
      </c>
      <c r="L324" s="90">
        <v>-57.691817999999998</v>
      </c>
      <c r="N324" s="6">
        <f t="shared" si="55"/>
        <v>10.358388888888999</v>
      </c>
      <c r="O324" s="6">
        <f t="shared" si="53"/>
        <v>-38.100754000000002</v>
      </c>
    </row>
    <row r="325" spans="2:15" x14ac:dyDescent="0.25">
      <c r="B325" s="90">
        <v>8676555555.5555992</v>
      </c>
      <c r="C325" s="90">
        <v>-67.842376999999999</v>
      </c>
      <c r="D325" s="90">
        <v>-60.557388000000003</v>
      </c>
      <c r="F325" s="6">
        <f t="shared" si="54"/>
        <v>10.484666666667</v>
      </c>
      <c r="G325" s="6">
        <f t="shared" si="52"/>
        <v>-37.124507999999999</v>
      </c>
      <c r="J325" s="90">
        <v>8676555555.5555992</v>
      </c>
      <c r="K325" s="90">
        <v>-65.656218999999993</v>
      </c>
      <c r="L325" s="90">
        <v>-57.698574000000001</v>
      </c>
      <c r="N325" s="6">
        <f t="shared" si="55"/>
        <v>10.484666666667</v>
      </c>
      <c r="O325" s="6">
        <f t="shared" si="53"/>
        <v>-43.836101999999997</v>
      </c>
    </row>
    <row r="326" spans="2:15" x14ac:dyDescent="0.25">
      <c r="B326" s="90">
        <v>8913944444.4444008</v>
      </c>
      <c r="C326" s="90">
        <v>-67.329650999999998</v>
      </c>
      <c r="D326" s="90">
        <v>-60.019874999999999</v>
      </c>
      <c r="F326" s="6">
        <f t="shared" si="54"/>
        <v>10.610944444444</v>
      </c>
      <c r="G326" s="6">
        <f t="shared" si="52"/>
        <v>-38.062550000000002</v>
      </c>
      <c r="J326" s="90">
        <v>8913944444.4444008</v>
      </c>
      <c r="K326" s="90">
        <v>-66.782264999999995</v>
      </c>
      <c r="L326" s="90">
        <v>-58.570113999999997</v>
      </c>
      <c r="N326" s="6">
        <f t="shared" si="55"/>
        <v>10.610944444444</v>
      </c>
      <c r="O326" s="6">
        <f t="shared" si="53"/>
        <v>-34.815677999999998</v>
      </c>
    </row>
    <row r="327" spans="2:15" x14ac:dyDescent="0.25">
      <c r="B327" s="90">
        <v>9151333333.3332996</v>
      </c>
      <c r="C327" s="90">
        <v>-70.842536999999993</v>
      </c>
      <c r="D327" s="90">
        <v>-63.721958000000001</v>
      </c>
      <c r="F327" s="6">
        <f t="shared" si="54"/>
        <v>10.737222222222</v>
      </c>
      <c r="G327" s="6">
        <f t="shared" si="52"/>
        <v>-37.461230999999998</v>
      </c>
      <c r="J327" s="90">
        <v>9151333333.3332996</v>
      </c>
      <c r="K327" s="90">
        <v>-69.054755999999998</v>
      </c>
      <c r="L327" s="90">
        <v>-60.299590999999999</v>
      </c>
      <c r="N327" s="6">
        <f t="shared" si="55"/>
        <v>10.737222222222</v>
      </c>
      <c r="O327" s="6">
        <f t="shared" si="53"/>
        <v>-36.827354</v>
      </c>
    </row>
    <row r="328" spans="2:15" x14ac:dyDescent="0.25">
      <c r="B328" s="90">
        <v>9388722222.2222004</v>
      </c>
      <c r="C328" s="90">
        <v>-67.112312000000003</v>
      </c>
      <c r="D328" s="90">
        <v>-59.563763000000002</v>
      </c>
      <c r="F328" s="6">
        <f t="shared" si="54"/>
        <v>10.8635</v>
      </c>
      <c r="G328" s="6">
        <f t="shared" si="52"/>
        <v>-40.878033000000002</v>
      </c>
      <c r="J328" s="90">
        <v>9388722222.2222004</v>
      </c>
      <c r="K328" s="90">
        <v>-73.397109999999998</v>
      </c>
      <c r="L328" s="90">
        <v>-64.289169000000001</v>
      </c>
      <c r="N328" s="6">
        <f t="shared" si="55"/>
        <v>10.8635</v>
      </c>
      <c r="O328" s="6">
        <f t="shared" si="53"/>
        <v>-38.007331999999998</v>
      </c>
    </row>
    <row r="329" spans="2:15" x14ac:dyDescent="0.25">
      <c r="B329" s="90">
        <v>9626111111.1110992</v>
      </c>
      <c r="C329" s="90">
        <v>-71.362091000000007</v>
      </c>
      <c r="D329" s="90">
        <v>-63.391964000000002</v>
      </c>
      <c r="F329" s="6">
        <f t="shared" si="54"/>
        <v>10.989777777778</v>
      </c>
      <c r="G329" s="6">
        <f t="shared" si="52"/>
        <v>-38.830157999999997</v>
      </c>
      <c r="J329" s="90">
        <v>9626111111.1110992</v>
      </c>
      <c r="K329" s="90">
        <v>-67.858345</v>
      </c>
      <c r="L329" s="90">
        <v>-58.689812000000003</v>
      </c>
      <c r="N329" s="6">
        <f t="shared" si="55"/>
        <v>10.989777777778</v>
      </c>
      <c r="O329" s="6">
        <f t="shared" si="53"/>
        <v>-34.365783999999998</v>
      </c>
    </row>
    <row r="330" spans="2:15" x14ac:dyDescent="0.25">
      <c r="B330" s="90">
        <v>9863500000</v>
      </c>
      <c r="C330" s="90">
        <v>-68.626464999999996</v>
      </c>
      <c r="D330" s="90">
        <v>-60.534737</v>
      </c>
      <c r="F330" s="6">
        <f t="shared" si="54"/>
        <v>11.116055555556001</v>
      </c>
      <c r="G330" s="6">
        <f t="shared" si="52"/>
        <v>-41.912964000000002</v>
      </c>
      <c r="J330" s="90">
        <v>9863500000</v>
      </c>
      <c r="K330" s="90">
        <v>-75.744354000000001</v>
      </c>
      <c r="L330" s="90">
        <v>-66.238121000000007</v>
      </c>
      <c r="N330" s="6">
        <f t="shared" si="55"/>
        <v>11.116055555556001</v>
      </c>
      <c r="O330" s="6">
        <f t="shared" si="53"/>
        <v>-39.083271000000003</v>
      </c>
    </row>
    <row r="331" spans="2:15" x14ac:dyDescent="0.25">
      <c r="B331" s="90">
        <v>10100888888.889</v>
      </c>
      <c r="C331" s="90">
        <v>-72.548271</v>
      </c>
      <c r="D331" s="90">
        <v>-64.295799000000002</v>
      </c>
      <c r="F331" s="6">
        <f t="shared" si="54"/>
        <v>11.242333333333001</v>
      </c>
      <c r="G331" s="6">
        <f t="shared" si="52"/>
        <v>-49.830058999999999</v>
      </c>
      <c r="J331" s="90">
        <v>10100888888.889</v>
      </c>
      <c r="K331" s="90">
        <v>-68.872726</v>
      </c>
      <c r="L331" s="90">
        <v>-59.252079000000002</v>
      </c>
      <c r="N331" s="6">
        <f t="shared" si="55"/>
        <v>11.242333333333001</v>
      </c>
      <c r="O331" s="6">
        <f t="shared" si="53"/>
        <v>-36.666679000000002</v>
      </c>
    </row>
    <row r="332" spans="2:15" x14ac:dyDescent="0.25">
      <c r="B332" s="90">
        <v>10338277777.778</v>
      </c>
      <c r="C332" s="90">
        <v>-65.59272</v>
      </c>
      <c r="D332" s="90">
        <v>-57.493324000000001</v>
      </c>
      <c r="F332" s="6">
        <f t="shared" si="54"/>
        <v>11.368611111111001</v>
      </c>
      <c r="G332" s="6">
        <f t="shared" si="52"/>
        <v>-47.061782999999998</v>
      </c>
      <c r="J332" s="90">
        <v>10338277777.778</v>
      </c>
      <c r="K332" s="90">
        <v>-68.902518999999998</v>
      </c>
      <c r="L332" s="90">
        <v>-59.052273</v>
      </c>
      <c r="N332" s="6">
        <f t="shared" si="55"/>
        <v>11.368611111111001</v>
      </c>
      <c r="O332" s="6">
        <f t="shared" si="53"/>
        <v>-35.431404000000001</v>
      </c>
    </row>
    <row r="333" spans="2:15" x14ac:dyDescent="0.25">
      <c r="B333" s="90">
        <v>10575666666.667</v>
      </c>
      <c r="C333" s="90">
        <v>-65.996582000000004</v>
      </c>
      <c r="D333" s="90">
        <v>-57.560535000000002</v>
      </c>
      <c r="F333" s="6">
        <f t="shared" si="54"/>
        <v>11.494888888888999</v>
      </c>
      <c r="G333" s="6">
        <f t="shared" si="52"/>
        <v>-53.941485999999998</v>
      </c>
      <c r="J333" s="90">
        <v>10575666666.667</v>
      </c>
      <c r="K333" s="90">
        <v>-66.771529999999998</v>
      </c>
      <c r="L333" s="90">
        <v>-56.469765000000002</v>
      </c>
      <c r="N333" s="6">
        <f t="shared" si="55"/>
        <v>11.494888888888999</v>
      </c>
      <c r="O333" s="6">
        <f t="shared" si="53"/>
        <v>-50.861491999999998</v>
      </c>
    </row>
    <row r="334" spans="2:15" x14ac:dyDescent="0.25">
      <c r="B334" s="90">
        <v>10813055555.556</v>
      </c>
      <c r="C334" s="90">
        <v>-61.026882000000001</v>
      </c>
      <c r="D334" s="90">
        <v>-52.797935000000003</v>
      </c>
      <c r="F334" s="6">
        <f t="shared" si="54"/>
        <v>11.621166666666999</v>
      </c>
      <c r="G334" s="6">
        <f t="shared" si="52"/>
        <v>-51.540709999999997</v>
      </c>
      <c r="J334" s="90">
        <v>10813055555.556</v>
      </c>
      <c r="K334" s="90">
        <v>-67.635666000000001</v>
      </c>
      <c r="L334" s="90">
        <v>-57.401130999999999</v>
      </c>
      <c r="N334" s="6">
        <f t="shared" si="55"/>
        <v>11.621166666666999</v>
      </c>
      <c r="O334" s="6">
        <f t="shared" si="53"/>
        <v>-37.119629000000003</v>
      </c>
    </row>
    <row r="335" spans="2:15" x14ac:dyDescent="0.25">
      <c r="B335" s="90">
        <v>11050444444.444</v>
      </c>
      <c r="C335" s="90">
        <v>-61.557780999999999</v>
      </c>
      <c r="D335" s="90">
        <v>-53.329098000000002</v>
      </c>
      <c r="F335" s="6">
        <f t="shared" si="54"/>
        <v>11.747444444444</v>
      </c>
      <c r="G335" s="6">
        <f t="shared" si="52"/>
        <v>-47.063701999999999</v>
      </c>
      <c r="J335" s="90">
        <v>11050444444.444</v>
      </c>
      <c r="K335" s="90">
        <v>-64.167473000000001</v>
      </c>
      <c r="L335" s="90">
        <v>-53.971950999999997</v>
      </c>
      <c r="N335" s="6">
        <f t="shared" si="55"/>
        <v>11.747444444444</v>
      </c>
      <c r="O335" s="6">
        <f t="shared" si="53"/>
        <v>-46.331862999999998</v>
      </c>
    </row>
    <row r="336" spans="2:15" x14ac:dyDescent="0.25">
      <c r="B336" s="90">
        <v>11287833333.333</v>
      </c>
      <c r="C336" s="90">
        <v>-59.462840999999997</v>
      </c>
      <c r="D336" s="90">
        <v>-51.279358000000002</v>
      </c>
      <c r="F336" s="6">
        <f t="shared" si="54"/>
        <v>11.873722222222</v>
      </c>
      <c r="G336" s="6">
        <f t="shared" si="52"/>
        <v>-45.463267999999999</v>
      </c>
      <c r="J336" s="90">
        <v>11287833333.333</v>
      </c>
      <c r="K336" s="90">
        <v>-68.332603000000006</v>
      </c>
      <c r="L336" s="90">
        <v>-58.296309999999998</v>
      </c>
      <c r="N336" s="6">
        <f t="shared" si="55"/>
        <v>11.873722222222</v>
      </c>
      <c r="O336" s="6">
        <f t="shared" si="53"/>
        <v>-48.093704000000002</v>
      </c>
    </row>
    <row r="337" spans="2:16" x14ac:dyDescent="0.25">
      <c r="B337" s="90">
        <v>11525222222.222</v>
      </c>
      <c r="C337" s="90">
        <v>-59.201687</v>
      </c>
      <c r="D337" s="90">
        <v>-50.598022</v>
      </c>
      <c r="F337" s="6">
        <f t="shared" si="54"/>
        <v>12</v>
      </c>
      <c r="G337" s="6">
        <f t="shared" si="52"/>
        <v>-47.125529999999998</v>
      </c>
      <c r="J337" s="90">
        <v>11525222222.222</v>
      </c>
      <c r="K337" s="90">
        <v>-63.929375</v>
      </c>
      <c r="L337" s="90">
        <v>-54.169562999999997</v>
      </c>
      <c r="N337" s="6">
        <f t="shared" si="55"/>
        <v>12</v>
      </c>
      <c r="O337" s="6">
        <f t="shared" si="53"/>
        <v>-37.896991999999997</v>
      </c>
    </row>
    <row r="338" spans="2:16" x14ac:dyDescent="0.25">
      <c r="B338" s="90">
        <v>11762611111.111</v>
      </c>
      <c r="C338" s="90">
        <v>-58.158596000000003</v>
      </c>
      <c r="D338" s="90">
        <v>-49.175713000000002</v>
      </c>
      <c r="F338" s="6" t="s">
        <v>21</v>
      </c>
      <c r="J338" s="90">
        <v>11762611111.111</v>
      </c>
      <c r="K338" s="90">
        <v>-63.651736999999997</v>
      </c>
      <c r="L338" s="90">
        <v>-54.483592999999999</v>
      </c>
      <c r="N338" s="6" t="s">
        <v>21</v>
      </c>
    </row>
    <row r="339" spans="2:16" x14ac:dyDescent="0.25">
      <c r="B339" s="90">
        <v>12000000000</v>
      </c>
      <c r="C339" s="90">
        <v>-57.365200000000002</v>
      </c>
      <c r="D339" s="90">
        <v>-46.981898999999999</v>
      </c>
      <c r="J339" s="90">
        <v>12000000000</v>
      </c>
      <c r="K339" s="90">
        <v>-65.962601000000006</v>
      </c>
      <c r="L339" s="90">
        <v>-56.874966000000001</v>
      </c>
    </row>
    <row r="340" spans="2:16" x14ac:dyDescent="0.25">
      <c r="B340" s="90" t="s">
        <v>21</v>
      </c>
      <c r="C340" s="90"/>
      <c r="D340" s="90"/>
      <c r="J340" s="90" t="s">
        <v>21</v>
      </c>
      <c r="K340" s="90"/>
      <c r="L340" s="90"/>
    </row>
    <row r="341" spans="2:16" x14ac:dyDescent="0.25">
      <c r="B341" s="90"/>
      <c r="C341" s="90"/>
      <c r="D341" s="90"/>
      <c r="F341" s="6" t="s">
        <v>53</v>
      </c>
      <c r="J341" s="90"/>
      <c r="K341" s="90"/>
      <c r="L341" s="90"/>
      <c r="N341" s="6" t="s">
        <v>53</v>
      </c>
    </row>
    <row r="342" spans="2:16" ht="15.75" x14ac:dyDescent="0.25">
      <c r="B342" s="90"/>
      <c r="C342" s="90"/>
      <c r="D342" s="90"/>
      <c r="F342" s="6" t="s">
        <v>19</v>
      </c>
      <c r="G342" s="6" t="str">
        <f t="shared" ref="G342:G361" si="56">D368</f>
        <v>4Ix1L dBc Log Mag(dB)</v>
      </c>
      <c r="H342" s="35">
        <v>4</v>
      </c>
      <c r="J342" s="90"/>
      <c r="K342" s="90"/>
      <c r="L342" s="90"/>
      <c r="N342" s="6" t="s">
        <v>19</v>
      </c>
      <c r="O342" s="6" t="str">
        <f t="shared" ref="O342:O361" si="57">L368</f>
        <v>4Ix1L dBc Log Mag(dB)</v>
      </c>
      <c r="P342" s="35">
        <v>4</v>
      </c>
    </row>
    <row r="343" spans="2:16" ht="15.75" x14ac:dyDescent="0.25">
      <c r="B343" s="90" t="s">
        <v>51</v>
      </c>
      <c r="C343" s="90"/>
      <c r="D343" s="90"/>
      <c r="F343" s="6">
        <f t="shared" ref="F343:F361" si="58">B369/1000000000</f>
        <v>1.6359999999999999</v>
      </c>
      <c r="G343" s="6">
        <f t="shared" si="56"/>
        <v>-63.905681999999999</v>
      </c>
      <c r="H343" s="36">
        <f>ABS(AVERAGE(G343:G361)-(H342-1)*15)</f>
        <v>124.40851505263159</v>
      </c>
      <c r="J343" s="90" t="s">
        <v>51</v>
      </c>
      <c r="K343" s="90"/>
      <c r="L343" s="90"/>
      <c r="N343" s="6">
        <f t="shared" ref="N343:N361" si="59">J369/1000000000</f>
        <v>1.6359999999999999</v>
      </c>
      <c r="O343" s="6">
        <f t="shared" si="57"/>
        <v>-78.819534000000004</v>
      </c>
      <c r="P343" s="36">
        <f>ABS(AVERAGE(O343:O361)-(P342-1)*15)</f>
        <v>126.48317331578947</v>
      </c>
    </row>
    <row r="344" spans="2:16" x14ac:dyDescent="0.25">
      <c r="B344" s="90" t="s">
        <v>19</v>
      </c>
      <c r="C344" s="90" t="s">
        <v>158</v>
      </c>
      <c r="D344" s="90" t="s">
        <v>84</v>
      </c>
      <c r="F344" s="6">
        <f t="shared" si="58"/>
        <v>2.1915555555556003</v>
      </c>
      <c r="G344" s="6">
        <f t="shared" si="56"/>
        <v>-66.134270000000001</v>
      </c>
      <c r="J344" s="90" t="s">
        <v>19</v>
      </c>
      <c r="K344" s="90" t="s">
        <v>158</v>
      </c>
      <c r="L344" s="90" t="s">
        <v>84</v>
      </c>
      <c r="N344" s="6">
        <f t="shared" si="59"/>
        <v>2.1915555555556003</v>
      </c>
      <c r="O344" s="6">
        <f t="shared" si="57"/>
        <v>-74.183257999999995</v>
      </c>
    </row>
    <row r="345" spans="2:16" x14ac:dyDescent="0.25">
      <c r="B345" s="90">
        <v>9727000000</v>
      </c>
      <c r="C345" s="90">
        <v>-46.477730000000001</v>
      </c>
      <c r="D345" s="90">
        <v>-40.525168999999998</v>
      </c>
      <c r="F345" s="6">
        <f t="shared" si="58"/>
        <v>2.7471111111111002</v>
      </c>
      <c r="G345" s="6">
        <f t="shared" si="56"/>
        <v>-87.329773000000003</v>
      </c>
      <c r="J345" s="90">
        <v>9727000000</v>
      </c>
      <c r="K345" s="90">
        <v>-45.833958000000003</v>
      </c>
      <c r="L345" s="90">
        <v>-35.956276000000003</v>
      </c>
      <c r="N345" s="6">
        <f t="shared" si="59"/>
        <v>2.7471111111111002</v>
      </c>
      <c r="O345" s="6">
        <f t="shared" si="57"/>
        <v>-74.951713999999996</v>
      </c>
    </row>
    <row r="346" spans="2:16" x14ac:dyDescent="0.25">
      <c r="B346" s="90">
        <v>9853277777.7777996</v>
      </c>
      <c r="C346" s="90">
        <v>-43.516368999999997</v>
      </c>
      <c r="D346" s="90">
        <v>-36.532775999999998</v>
      </c>
      <c r="F346" s="6">
        <f t="shared" si="58"/>
        <v>3.3026666666666999</v>
      </c>
      <c r="G346" s="6">
        <f t="shared" si="56"/>
        <v>-83.369911000000002</v>
      </c>
      <c r="J346" s="90">
        <v>9853277777.7777996</v>
      </c>
      <c r="K346" s="90">
        <v>-45.116576999999999</v>
      </c>
      <c r="L346" s="90">
        <v>-38.517181000000001</v>
      </c>
      <c r="N346" s="6">
        <f t="shared" si="59"/>
        <v>3.3026666666666999</v>
      </c>
      <c r="O346" s="6">
        <f t="shared" si="57"/>
        <v>-84.625214</v>
      </c>
    </row>
    <row r="347" spans="2:16" x14ac:dyDescent="0.25">
      <c r="B347" s="90">
        <v>9979555555.5555992</v>
      </c>
      <c r="C347" s="90">
        <v>-42.722194999999999</v>
      </c>
      <c r="D347" s="90">
        <v>-35.270831999999999</v>
      </c>
      <c r="F347" s="6">
        <f t="shared" si="58"/>
        <v>3.8582222222221998</v>
      </c>
      <c r="G347" s="6">
        <f t="shared" si="56"/>
        <v>-81.049057000000005</v>
      </c>
      <c r="J347" s="90">
        <v>9979555555.5555992</v>
      </c>
      <c r="K347" s="90">
        <v>-43.619807999999999</v>
      </c>
      <c r="L347" s="90">
        <v>-36.802799</v>
      </c>
      <c r="N347" s="6">
        <f t="shared" si="59"/>
        <v>3.8582222222221998</v>
      </c>
      <c r="O347" s="6">
        <f t="shared" si="57"/>
        <v>-81.136825999999999</v>
      </c>
    </row>
    <row r="348" spans="2:16" x14ac:dyDescent="0.25">
      <c r="B348" s="90">
        <v>10105833333.333</v>
      </c>
      <c r="C348" s="90">
        <v>-43.957512000000001</v>
      </c>
      <c r="D348" s="90">
        <v>-36.576897000000002</v>
      </c>
      <c r="F348" s="6">
        <f t="shared" si="58"/>
        <v>4.4137777777778</v>
      </c>
      <c r="G348" s="6">
        <f t="shared" si="56"/>
        <v>-82.697044000000005</v>
      </c>
      <c r="J348" s="90">
        <v>10105833333.333</v>
      </c>
      <c r="K348" s="90">
        <v>-51.584567999999997</v>
      </c>
      <c r="L348" s="90">
        <v>-44.124794000000001</v>
      </c>
      <c r="N348" s="6">
        <f t="shared" si="59"/>
        <v>4.4137777777778</v>
      </c>
      <c r="O348" s="6">
        <f t="shared" si="57"/>
        <v>-75.577186999999995</v>
      </c>
    </row>
    <row r="349" spans="2:16" x14ac:dyDescent="0.25">
      <c r="B349" s="90">
        <v>10232111111.111</v>
      </c>
      <c r="C349" s="90">
        <v>-43.905906999999999</v>
      </c>
      <c r="D349" s="90">
        <v>-36.620913999999999</v>
      </c>
      <c r="F349" s="6">
        <f t="shared" si="58"/>
        <v>4.9693333333332994</v>
      </c>
      <c r="G349" s="6">
        <f t="shared" si="56"/>
        <v>-81.857276999999996</v>
      </c>
      <c r="J349" s="90">
        <v>10232111111.111</v>
      </c>
      <c r="K349" s="90">
        <v>-45.078460999999997</v>
      </c>
      <c r="L349" s="90">
        <v>-37.120818999999997</v>
      </c>
      <c r="N349" s="6">
        <f t="shared" si="59"/>
        <v>4.9693333333332994</v>
      </c>
      <c r="O349" s="6">
        <f t="shared" si="57"/>
        <v>-80.123878000000005</v>
      </c>
    </row>
    <row r="350" spans="2:16" x14ac:dyDescent="0.25">
      <c r="B350" s="90">
        <v>10358388888.889</v>
      </c>
      <c r="C350" s="90">
        <v>-43.752937000000003</v>
      </c>
      <c r="D350" s="90">
        <v>-36.443156999999999</v>
      </c>
      <c r="F350" s="6">
        <f t="shared" si="58"/>
        <v>5.5248888888889001</v>
      </c>
      <c r="G350" s="6">
        <f t="shared" si="56"/>
        <v>-85.091712999999999</v>
      </c>
      <c r="J350" s="90">
        <v>10358388888.889</v>
      </c>
      <c r="K350" s="90">
        <v>-46.312908</v>
      </c>
      <c r="L350" s="90">
        <v>-38.100754000000002</v>
      </c>
      <c r="N350" s="6">
        <f t="shared" si="59"/>
        <v>5.5248888888889001</v>
      </c>
      <c r="O350" s="6">
        <f t="shared" si="57"/>
        <v>-78.153709000000006</v>
      </c>
    </row>
    <row r="351" spans="2:16" x14ac:dyDescent="0.25">
      <c r="B351" s="90">
        <v>10484666666.667</v>
      </c>
      <c r="C351" s="90">
        <v>-44.245083000000001</v>
      </c>
      <c r="D351" s="90">
        <v>-37.124507999999999</v>
      </c>
      <c r="F351" s="6">
        <f t="shared" si="58"/>
        <v>6.0804444444443995</v>
      </c>
      <c r="G351" s="6">
        <f t="shared" si="56"/>
        <v>-79.917823999999996</v>
      </c>
      <c r="J351" s="90">
        <v>10484666666.667</v>
      </c>
      <c r="K351" s="90">
        <v>-52.591262999999998</v>
      </c>
      <c r="L351" s="90">
        <v>-43.836101999999997</v>
      </c>
      <c r="N351" s="6">
        <f t="shared" si="59"/>
        <v>6.0804444444443995</v>
      </c>
      <c r="O351" s="6">
        <f t="shared" si="57"/>
        <v>-82.556381000000002</v>
      </c>
    </row>
    <row r="352" spans="2:16" x14ac:dyDescent="0.25">
      <c r="B352" s="90">
        <v>10610944444.444</v>
      </c>
      <c r="C352" s="90">
        <v>-45.611103</v>
      </c>
      <c r="D352" s="90">
        <v>-38.062550000000002</v>
      </c>
      <c r="F352" s="6">
        <f t="shared" si="58"/>
        <v>6.6360000000000001</v>
      </c>
      <c r="G352" s="6">
        <f t="shared" si="56"/>
        <v>-84.972397000000001</v>
      </c>
      <c r="J352" s="90">
        <v>10610944444.444</v>
      </c>
      <c r="K352" s="90">
        <v>-43.923611000000001</v>
      </c>
      <c r="L352" s="90">
        <v>-34.815677999999998</v>
      </c>
      <c r="N352" s="6">
        <f t="shared" si="59"/>
        <v>6.6360000000000001</v>
      </c>
      <c r="O352" s="6">
        <f t="shared" si="57"/>
        <v>-85.587181000000001</v>
      </c>
    </row>
    <row r="353" spans="2:16" x14ac:dyDescent="0.25">
      <c r="B353" s="90">
        <v>10737222222.222</v>
      </c>
      <c r="C353" s="90">
        <v>-45.431362</v>
      </c>
      <c r="D353" s="90">
        <v>-37.461230999999998</v>
      </c>
      <c r="F353" s="6">
        <f t="shared" si="58"/>
        <v>7.1915555555555999</v>
      </c>
      <c r="G353" s="6">
        <f t="shared" si="56"/>
        <v>-86.510323</v>
      </c>
      <c r="J353" s="90">
        <v>10737222222.222</v>
      </c>
      <c r="K353" s="90">
        <v>-45.995883999999997</v>
      </c>
      <c r="L353" s="90">
        <v>-36.827354</v>
      </c>
      <c r="N353" s="6">
        <f t="shared" si="59"/>
        <v>7.1915555555555999</v>
      </c>
      <c r="O353" s="6">
        <f t="shared" si="57"/>
        <v>-85.472656000000001</v>
      </c>
    </row>
    <row r="354" spans="2:16" x14ac:dyDescent="0.25">
      <c r="B354" s="90">
        <v>10863500000</v>
      </c>
      <c r="C354" s="90">
        <v>-48.969760999999998</v>
      </c>
      <c r="D354" s="90">
        <v>-40.878033000000002</v>
      </c>
      <c r="F354" s="6">
        <f t="shared" si="58"/>
        <v>7.7471111111111002</v>
      </c>
      <c r="G354" s="6">
        <f t="shared" si="56"/>
        <v>-83.948830000000001</v>
      </c>
      <c r="J354" s="90">
        <v>10863500000</v>
      </c>
      <c r="K354" s="90">
        <v>-47.513573000000001</v>
      </c>
      <c r="L354" s="90">
        <v>-38.007331999999998</v>
      </c>
      <c r="N354" s="6">
        <f t="shared" si="59"/>
        <v>7.7471111111111002</v>
      </c>
      <c r="O354" s="6">
        <f t="shared" si="57"/>
        <v>-83.660888999999997</v>
      </c>
    </row>
    <row r="355" spans="2:16" x14ac:dyDescent="0.25">
      <c r="B355" s="90">
        <v>10989777777.778</v>
      </c>
      <c r="C355" s="90">
        <v>-47.082633999999999</v>
      </c>
      <c r="D355" s="90">
        <v>-38.830157999999997</v>
      </c>
      <c r="F355" s="6">
        <f t="shared" si="58"/>
        <v>8.3026666666667008</v>
      </c>
      <c r="G355" s="6">
        <f t="shared" si="56"/>
        <v>-88.908744999999996</v>
      </c>
      <c r="J355" s="90">
        <v>10989777777.778</v>
      </c>
      <c r="K355" s="90">
        <v>-43.986426999999999</v>
      </c>
      <c r="L355" s="90">
        <v>-34.365783999999998</v>
      </c>
      <c r="N355" s="6">
        <f t="shared" si="59"/>
        <v>8.3026666666667008</v>
      </c>
      <c r="O355" s="6">
        <f t="shared" si="57"/>
        <v>-82.755607999999995</v>
      </c>
    </row>
    <row r="356" spans="2:16" x14ac:dyDescent="0.25">
      <c r="B356" s="90">
        <v>11116055555.556</v>
      </c>
      <c r="C356" s="90">
        <v>-50.012355999999997</v>
      </c>
      <c r="D356" s="90">
        <v>-41.912964000000002</v>
      </c>
      <c r="F356" s="6">
        <f t="shared" si="58"/>
        <v>8.8582222222222011</v>
      </c>
      <c r="G356" s="6">
        <f t="shared" si="56"/>
        <v>-83.885788000000005</v>
      </c>
      <c r="J356" s="90">
        <v>11116055555.556</v>
      </c>
      <c r="K356" s="90">
        <v>-48.933520999999999</v>
      </c>
      <c r="L356" s="90">
        <v>-39.083271000000003</v>
      </c>
      <c r="N356" s="6">
        <f t="shared" si="59"/>
        <v>8.8582222222222011</v>
      </c>
      <c r="O356" s="6">
        <f t="shared" si="57"/>
        <v>-91.786827000000002</v>
      </c>
    </row>
    <row r="357" spans="2:16" x14ac:dyDescent="0.25">
      <c r="B357" s="90">
        <v>11242333333.333</v>
      </c>
      <c r="C357" s="90">
        <v>-58.266106000000001</v>
      </c>
      <c r="D357" s="90">
        <v>-49.830058999999999</v>
      </c>
      <c r="F357" s="6">
        <f t="shared" si="58"/>
        <v>9.4137777777777991</v>
      </c>
      <c r="G357" s="6">
        <f t="shared" si="56"/>
        <v>-73.663994000000002</v>
      </c>
      <c r="J357" s="90">
        <v>11242333333.333</v>
      </c>
      <c r="K357" s="90">
        <v>-46.968449</v>
      </c>
      <c r="L357" s="90">
        <v>-36.666679000000002</v>
      </c>
      <c r="N357" s="6">
        <f t="shared" si="59"/>
        <v>9.4137777777777991</v>
      </c>
      <c r="O357" s="6">
        <f t="shared" si="57"/>
        <v>-71.742408999999995</v>
      </c>
    </row>
    <row r="358" spans="2:16" x14ac:dyDescent="0.25">
      <c r="B358" s="90">
        <v>11368611111.111</v>
      </c>
      <c r="C358" s="90">
        <v>-55.290725999999999</v>
      </c>
      <c r="D358" s="90">
        <v>-47.061782999999998</v>
      </c>
      <c r="F358" s="6">
        <f t="shared" si="58"/>
        <v>9.9693333333332994</v>
      </c>
      <c r="G358" s="6">
        <f t="shared" si="56"/>
        <v>-72.676682</v>
      </c>
      <c r="J358" s="90">
        <v>11368611111.111</v>
      </c>
      <c r="K358" s="90">
        <v>-45.665939000000002</v>
      </c>
      <c r="L358" s="90">
        <v>-35.431404000000001</v>
      </c>
      <c r="N358" s="6">
        <f t="shared" si="59"/>
        <v>9.9693333333332994</v>
      </c>
      <c r="O358" s="6">
        <f t="shared" si="57"/>
        <v>-86.818848000000003</v>
      </c>
    </row>
    <row r="359" spans="2:16" x14ac:dyDescent="0.25">
      <c r="B359" s="90">
        <v>11494888888.889</v>
      </c>
      <c r="C359" s="90">
        <v>-62.170169999999999</v>
      </c>
      <c r="D359" s="90">
        <v>-53.941485999999998</v>
      </c>
      <c r="F359" s="6">
        <f t="shared" si="58"/>
        <v>10.524888888889</v>
      </c>
      <c r="G359" s="6">
        <f t="shared" si="56"/>
        <v>-74.608840999999998</v>
      </c>
      <c r="J359" s="90">
        <v>11494888888.889</v>
      </c>
      <c r="K359" s="90">
        <v>-61.057017999999999</v>
      </c>
      <c r="L359" s="90">
        <v>-50.861491999999998</v>
      </c>
      <c r="N359" s="6">
        <f t="shared" si="59"/>
        <v>10.524888888889</v>
      </c>
      <c r="O359" s="6">
        <f t="shared" si="57"/>
        <v>-104.33098</v>
      </c>
    </row>
    <row r="360" spans="2:16" x14ac:dyDescent="0.25">
      <c r="B360" s="90">
        <v>11621166666.667</v>
      </c>
      <c r="C360" s="90">
        <v>-59.72419</v>
      </c>
      <c r="D360" s="90">
        <v>-51.540709999999997</v>
      </c>
      <c r="F360" s="6">
        <f t="shared" si="58"/>
        <v>11.080444444444</v>
      </c>
      <c r="G360" s="6">
        <f t="shared" si="56"/>
        <v>-73.597755000000006</v>
      </c>
      <c r="J360" s="90">
        <v>11621166666.667</v>
      </c>
      <c r="K360" s="90">
        <v>-47.155926000000001</v>
      </c>
      <c r="L360" s="90">
        <v>-37.119629000000003</v>
      </c>
      <c r="N360" s="6">
        <f t="shared" si="59"/>
        <v>11.080444444444</v>
      </c>
      <c r="O360" s="6">
        <f t="shared" si="57"/>
        <v>-73.677757</v>
      </c>
    </row>
    <row r="361" spans="2:16" x14ac:dyDescent="0.25">
      <c r="B361" s="90">
        <v>11747444444.444</v>
      </c>
      <c r="C361" s="90">
        <v>-55.667361999999997</v>
      </c>
      <c r="D361" s="90">
        <v>-47.063701999999999</v>
      </c>
      <c r="F361" s="6">
        <f t="shared" si="58"/>
        <v>11.635999999999999</v>
      </c>
      <c r="G361" s="6">
        <f t="shared" si="56"/>
        <v>-74.63588</v>
      </c>
      <c r="J361" s="90">
        <v>11747444444.444</v>
      </c>
      <c r="K361" s="90">
        <v>-56.091675000000002</v>
      </c>
      <c r="L361" s="90">
        <v>-46.331862999999998</v>
      </c>
      <c r="N361" s="6">
        <f t="shared" si="59"/>
        <v>11.635999999999999</v>
      </c>
      <c r="O361" s="6">
        <f t="shared" si="57"/>
        <v>-72.219436999999999</v>
      </c>
    </row>
    <row r="362" spans="2:16" x14ac:dyDescent="0.25">
      <c r="B362" s="90">
        <v>11873722222.222</v>
      </c>
      <c r="C362" s="90">
        <v>-54.446148000000001</v>
      </c>
      <c r="D362" s="90">
        <v>-45.463267999999999</v>
      </c>
      <c r="F362" s="6" t="s">
        <v>21</v>
      </c>
      <c r="J362" s="90">
        <v>11873722222.222</v>
      </c>
      <c r="K362" s="90">
        <v>-57.261851999999998</v>
      </c>
      <c r="L362" s="90">
        <v>-48.093704000000002</v>
      </c>
      <c r="N362" s="6" t="s">
        <v>21</v>
      </c>
    </row>
    <row r="363" spans="2:16" x14ac:dyDescent="0.25">
      <c r="B363" s="90">
        <v>12000000000</v>
      </c>
      <c r="C363" s="90">
        <v>-57.508831000000001</v>
      </c>
      <c r="D363" s="90">
        <v>-47.125529999999998</v>
      </c>
      <c r="J363" s="90">
        <v>12000000000</v>
      </c>
      <c r="K363" s="90">
        <v>-46.984627000000003</v>
      </c>
      <c r="L363" s="90">
        <v>-37.896991999999997</v>
      </c>
    </row>
    <row r="364" spans="2:16" x14ac:dyDescent="0.25">
      <c r="B364" s="90" t="s">
        <v>21</v>
      </c>
      <c r="C364" s="90"/>
      <c r="D364" s="90"/>
      <c r="J364" s="90" t="s">
        <v>21</v>
      </c>
      <c r="K364" s="90"/>
      <c r="L364" s="90"/>
    </row>
    <row r="365" spans="2:16" x14ac:dyDescent="0.25">
      <c r="B365" s="90"/>
      <c r="C365" s="90"/>
      <c r="D365" s="90"/>
      <c r="F365" s="6" t="s">
        <v>55</v>
      </c>
      <c r="J365" s="90"/>
      <c r="K365" s="90"/>
      <c r="L365" s="90"/>
      <c r="N365" s="6" t="s">
        <v>55</v>
      </c>
    </row>
    <row r="366" spans="2:16" ht="15.75" x14ac:dyDescent="0.25">
      <c r="B366" s="90"/>
      <c r="C366" s="90"/>
      <c r="D366" s="90"/>
      <c r="F366" s="6" t="s">
        <v>19</v>
      </c>
      <c r="G366" s="6" t="str">
        <f t="shared" ref="G366:G385" si="60">D392</f>
        <v>4Ix2L dBc Log Mag(dB)</v>
      </c>
      <c r="H366" s="35">
        <v>4</v>
      </c>
      <c r="J366" s="90"/>
      <c r="K366" s="90"/>
      <c r="L366" s="90"/>
      <c r="N366" s="6" t="s">
        <v>19</v>
      </c>
      <c r="O366" s="6" t="str">
        <f t="shared" ref="O366:O385" si="61">L392</f>
        <v>4Ix2L dBc Log Mag(dB)</v>
      </c>
      <c r="P366" s="35">
        <v>4</v>
      </c>
    </row>
    <row r="367" spans="2:16" ht="15.75" x14ac:dyDescent="0.25">
      <c r="B367" s="90" t="s">
        <v>53</v>
      </c>
      <c r="C367" s="90"/>
      <c r="D367" s="90"/>
      <c r="F367" s="6">
        <f t="shared" ref="F367:F385" si="62">B393/1000000000</f>
        <v>3.6360000000000001</v>
      </c>
      <c r="G367" s="6">
        <f t="shared" si="60"/>
        <v>-64.028267</v>
      </c>
      <c r="H367" s="36">
        <f>ABS(AVERAGE(G367:G385)-(H366-1)*15)</f>
        <v>113.60345094736843</v>
      </c>
      <c r="J367" s="90" t="s">
        <v>53</v>
      </c>
      <c r="K367" s="90"/>
      <c r="L367" s="90"/>
      <c r="N367" s="6">
        <f t="shared" ref="N367:N385" si="63">J393/1000000000</f>
        <v>3.6360000000000001</v>
      </c>
      <c r="O367" s="6">
        <f t="shared" si="61"/>
        <v>-51.520114999999997</v>
      </c>
      <c r="P367" s="36">
        <f>ABS(AVERAGE(O367:O385)-(P366-1)*15)</f>
        <v>112.89507731578946</v>
      </c>
    </row>
    <row r="368" spans="2:16" x14ac:dyDescent="0.25">
      <c r="B368" s="90" t="s">
        <v>19</v>
      </c>
      <c r="C368" s="90" t="s">
        <v>159</v>
      </c>
      <c r="D368" s="90" t="s">
        <v>85</v>
      </c>
      <c r="F368" s="6">
        <f t="shared" si="62"/>
        <v>4.1006666666667</v>
      </c>
      <c r="G368" s="6">
        <f t="shared" si="60"/>
        <v>-51.469298999999999</v>
      </c>
      <c r="J368" s="90" t="s">
        <v>19</v>
      </c>
      <c r="K368" s="90" t="s">
        <v>159</v>
      </c>
      <c r="L368" s="90" t="s">
        <v>85</v>
      </c>
      <c r="N368" s="6">
        <f t="shared" si="63"/>
        <v>4.1006666666667</v>
      </c>
      <c r="O368" s="6">
        <f t="shared" si="61"/>
        <v>-78.101616000000007</v>
      </c>
    </row>
    <row r="369" spans="2:15" x14ac:dyDescent="0.25">
      <c r="B369" s="90">
        <v>1636000000</v>
      </c>
      <c r="C369" s="90">
        <v>-69.858245999999994</v>
      </c>
      <c r="D369" s="90">
        <v>-63.905681999999999</v>
      </c>
      <c r="F369" s="6">
        <f t="shared" si="62"/>
        <v>4.5653333333332995</v>
      </c>
      <c r="G369" s="6">
        <f t="shared" si="60"/>
        <v>-58.438102999999998</v>
      </c>
      <c r="J369" s="90">
        <v>1636000000</v>
      </c>
      <c r="K369" s="90">
        <v>-88.697211999999993</v>
      </c>
      <c r="L369" s="90">
        <v>-78.819534000000004</v>
      </c>
      <c r="N369" s="6">
        <f t="shared" si="63"/>
        <v>4.5653333333332995</v>
      </c>
      <c r="O369" s="6">
        <f t="shared" si="61"/>
        <v>-59.090739999999997</v>
      </c>
    </row>
    <row r="370" spans="2:15" x14ac:dyDescent="0.25">
      <c r="B370" s="90">
        <v>2191555555.5556002</v>
      </c>
      <c r="C370" s="90">
        <v>-73.117858999999996</v>
      </c>
      <c r="D370" s="90">
        <v>-66.134270000000001</v>
      </c>
      <c r="F370" s="6">
        <f t="shared" si="62"/>
        <v>5.03</v>
      </c>
      <c r="G370" s="6">
        <f t="shared" si="60"/>
        <v>-58.909163999999997</v>
      </c>
      <c r="J370" s="90">
        <v>2191555555.5556002</v>
      </c>
      <c r="K370" s="90">
        <v>-80.782661000000004</v>
      </c>
      <c r="L370" s="90">
        <v>-74.183257999999995</v>
      </c>
      <c r="N370" s="6">
        <f t="shared" si="63"/>
        <v>5.03</v>
      </c>
      <c r="O370" s="6">
        <f t="shared" si="61"/>
        <v>-64.658798000000004</v>
      </c>
    </row>
    <row r="371" spans="2:15" x14ac:dyDescent="0.25">
      <c r="B371" s="90">
        <v>2747111111.1111002</v>
      </c>
      <c r="C371" s="90">
        <v>-94.781136000000004</v>
      </c>
      <c r="D371" s="90">
        <v>-87.329773000000003</v>
      </c>
      <c r="F371" s="6">
        <f t="shared" si="62"/>
        <v>5.4946666666667001</v>
      </c>
      <c r="G371" s="6">
        <f t="shared" si="60"/>
        <v>-72.427352999999997</v>
      </c>
      <c r="J371" s="90">
        <v>2747111111.1111002</v>
      </c>
      <c r="K371" s="90">
        <v>-81.768722999999994</v>
      </c>
      <c r="L371" s="90">
        <v>-74.951713999999996</v>
      </c>
      <c r="N371" s="6">
        <f t="shared" si="63"/>
        <v>5.4946666666667001</v>
      </c>
      <c r="O371" s="6">
        <f t="shared" si="61"/>
        <v>-60.297851999999999</v>
      </c>
    </row>
    <row r="372" spans="2:15" x14ac:dyDescent="0.25">
      <c r="B372" s="90">
        <v>3302666666.6666999</v>
      </c>
      <c r="C372" s="90">
        <v>-90.750525999999994</v>
      </c>
      <c r="D372" s="90">
        <v>-83.369911000000002</v>
      </c>
      <c r="F372" s="6">
        <f t="shared" si="62"/>
        <v>5.9593333333332996</v>
      </c>
      <c r="G372" s="6">
        <f t="shared" si="60"/>
        <v>-61.944209999999998</v>
      </c>
      <c r="J372" s="90">
        <v>3302666666.6666999</v>
      </c>
      <c r="K372" s="90">
        <v>-92.084984000000006</v>
      </c>
      <c r="L372" s="90">
        <v>-84.625214</v>
      </c>
      <c r="N372" s="6">
        <f t="shared" si="63"/>
        <v>5.9593333333332996</v>
      </c>
      <c r="O372" s="6">
        <f t="shared" si="61"/>
        <v>-64.866302000000005</v>
      </c>
    </row>
    <row r="373" spans="2:15" x14ac:dyDescent="0.25">
      <c r="B373" s="90">
        <v>3858222222.2221999</v>
      </c>
      <c r="C373" s="90">
        <v>-88.334045000000003</v>
      </c>
      <c r="D373" s="90">
        <v>-81.049057000000005</v>
      </c>
      <c r="F373" s="6">
        <f t="shared" si="62"/>
        <v>6.4240000000000004</v>
      </c>
      <c r="G373" s="6">
        <f t="shared" si="60"/>
        <v>-68.025047000000001</v>
      </c>
      <c r="J373" s="90">
        <v>3858222222.2221999</v>
      </c>
      <c r="K373" s="90">
        <v>-89.094466999999995</v>
      </c>
      <c r="L373" s="90">
        <v>-81.136825999999999</v>
      </c>
      <c r="N373" s="6">
        <f t="shared" si="63"/>
        <v>6.4240000000000004</v>
      </c>
      <c r="O373" s="6">
        <f t="shared" si="61"/>
        <v>-73.871643000000006</v>
      </c>
    </row>
    <row r="374" spans="2:15" x14ac:dyDescent="0.25">
      <c r="B374" s="90">
        <v>4413777777.7777996</v>
      </c>
      <c r="C374" s="90">
        <v>-90.006821000000002</v>
      </c>
      <c r="D374" s="90">
        <v>-82.697044000000005</v>
      </c>
      <c r="F374" s="6">
        <f t="shared" si="62"/>
        <v>6.8886666666667002</v>
      </c>
      <c r="G374" s="6">
        <f t="shared" si="60"/>
        <v>-67.881584000000004</v>
      </c>
      <c r="J374" s="90">
        <v>4413777777.7777996</v>
      </c>
      <c r="K374" s="90">
        <v>-83.789344999999997</v>
      </c>
      <c r="L374" s="90">
        <v>-75.577186999999995</v>
      </c>
      <c r="N374" s="6">
        <f t="shared" si="63"/>
        <v>6.8886666666667002</v>
      </c>
      <c r="O374" s="6">
        <f t="shared" si="61"/>
        <v>-61.671104</v>
      </c>
    </row>
    <row r="375" spans="2:15" x14ac:dyDescent="0.25">
      <c r="B375" s="90">
        <v>4969333333.3332996</v>
      </c>
      <c r="C375" s="90">
        <v>-88.977851999999999</v>
      </c>
      <c r="D375" s="90">
        <v>-81.857276999999996</v>
      </c>
      <c r="F375" s="6">
        <f t="shared" si="62"/>
        <v>7.3533333333332997</v>
      </c>
      <c r="G375" s="6">
        <f t="shared" si="60"/>
        <v>-68.683502000000004</v>
      </c>
      <c r="J375" s="90">
        <v>4969333333.3332996</v>
      </c>
      <c r="K375" s="90">
        <v>-88.879035999999999</v>
      </c>
      <c r="L375" s="90">
        <v>-80.123878000000005</v>
      </c>
      <c r="N375" s="6">
        <f t="shared" si="63"/>
        <v>7.3533333333332997</v>
      </c>
      <c r="O375" s="6">
        <f t="shared" si="61"/>
        <v>-67.853661000000002</v>
      </c>
    </row>
    <row r="376" spans="2:15" x14ac:dyDescent="0.25">
      <c r="B376" s="90">
        <v>5524888888.8888998</v>
      </c>
      <c r="C376" s="90">
        <v>-92.640265999999997</v>
      </c>
      <c r="D376" s="90">
        <v>-85.091712999999999</v>
      </c>
      <c r="F376" s="6">
        <f t="shared" si="62"/>
        <v>7.8179999999999996</v>
      </c>
      <c r="G376" s="6">
        <f t="shared" si="60"/>
        <v>-65.360007999999993</v>
      </c>
      <c r="J376" s="90">
        <v>5524888888.8888998</v>
      </c>
      <c r="K376" s="90">
        <v>-87.261641999999995</v>
      </c>
      <c r="L376" s="90">
        <v>-78.153709000000006</v>
      </c>
      <c r="N376" s="6">
        <f t="shared" si="63"/>
        <v>7.8179999999999996</v>
      </c>
      <c r="O376" s="6">
        <f t="shared" si="61"/>
        <v>-67.569473000000002</v>
      </c>
    </row>
    <row r="377" spans="2:15" x14ac:dyDescent="0.25">
      <c r="B377" s="90">
        <v>6080444444.4443998</v>
      </c>
      <c r="C377" s="90">
        <v>-87.887946999999997</v>
      </c>
      <c r="D377" s="90">
        <v>-79.917823999999996</v>
      </c>
      <c r="F377" s="6">
        <f t="shared" si="62"/>
        <v>8.2826666666666995</v>
      </c>
      <c r="G377" s="6">
        <f t="shared" si="60"/>
        <v>-71.925956999999997</v>
      </c>
      <c r="J377" s="90">
        <v>6080444444.4443998</v>
      </c>
      <c r="K377" s="90">
        <v>-91.724914999999996</v>
      </c>
      <c r="L377" s="90">
        <v>-82.556381000000002</v>
      </c>
      <c r="N377" s="6">
        <f t="shared" si="63"/>
        <v>8.2826666666666995</v>
      </c>
      <c r="O377" s="6">
        <f t="shared" si="61"/>
        <v>-68.316733999999997</v>
      </c>
    </row>
    <row r="378" spans="2:15" x14ac:dyDescent="0.25">
      <c r="B378" s="90">
        <v>6636000000</v>
      </c>
      <c r="C378" s="90">
        <v>-93.064125000000004</v>
      </c>
      <c r="D378" s="90">
        <v>-84.972397000000001</v>
      </c>
      <c r="F378" s="6">
        <f t="shared" si="62"/>
        <v>8.7473333333332999</v>
      </c>
      <c r="G378" s="6">
        <f t="shared" si="60"/>
        <v>-72.93338</v>
      </c>
      <c r="J378" s="90">
        <v>6636000000</v>
      </c>
      <c r="K378" s="90">
        <v>-95.093422000000004</v>
      </c>
      <c r="L378" s="90">
        <v>-85.587181000000001</v>
      </c>
      <c r="N378" s="6">
        <f t="shared" si="63"/>
        <v>8.7473333333332999</v>
      </c>
      <c r="O378" s="6">
        <f t="shared" si="61"/>
        <v>-67.068854999999999</v>
      </c>
    </row>
    <row r="379" spans="2:15" x14ac:dyDescent="0.25">
      <c r="B379" s="90">
        <v>7191555555.5556002</v>
      </c>
      <c r="C379" s="90">
        <v>-94.762794</v>
      </c>
      <c r="D379" s="90">
        <v>-86.510323</v>
      </c>
      <c r="F379" s="6">
        <f t="shared" si="62"/>
        <v>9.2119999999999997</v>
      </c>
      <c r="G379" s="6">
        <f t="shared" si="60"/>
        <v>-84.525833000000006</v>
      </c>
      <c r="J379" s="90">
        <v>7191555555.5556002</v>
      </c>
      <c r="K379" s="90">
        <v>-95.093299999999999</v>
      </c>
      <c r="L379" s="90">
        <v>-85.472656000000001</v>
      </c>
      <c r="N379" s="6">
        <f t="shared" si="63"/>
        <v>9.2119999999999997</v>
      </c>
      <c r="O379" s="6">
        <f t="shared" si="61"/>
        <v>-68.330605000000006</v>
      </c>
    </row>
    <row r="380" spans="2:15" x14ac:dyDescent="0.25">
      <c r="B380" s="90">
        <v>7747111111.1111002</v>
      </c>
      <c r="C380" s="90">
        <v>-92.048225000000002</v>
      </c>
      <c r="D380" s="90">
        <v>-83.948830000000001</v>
      </c>
      <c r="F380" s="6">
        <f t="shared" si="62"/>
        <v>9.6766666666666996</v>
      </c>
      <c r="G380" s="6">
        <f t="shared" si="60"/>
        <v>-69.066612000000006</v>
      </c>
      <c r="J380" s="90">
        <v>7747111111.1111002</v>
      </c>
      <c r="K380" s="90">
        <v>-93.511139</v>
      </c>
      <c r="L380" s="90">
        <v>-83.660888999999997</v>
      </c>
      <c r="N380" s="6">
        <f t="shared" si="63"/>
        <v>9.6766666666666996</v>
      </c>
      <c r="O380" s="6">
        <f t="shared" si="61"/>
        <v>-73.359549999999999</v>
      </c>
    </row>
    <row r="381" spans="2:15" x14ac:dyDescent="0.25">
      <c r="B381" s="90">
        <v>8302666666.6667004</v>
      </c>
      <c r="C381" s="90">
        <v>-97.344787999999994</v>
      </c>
      <c r="D381" s="90">
        <v>-88.908744999999996</v>
      </c>
      <c r="F381" s="6">
        <f t="shared" si="62"/>
        <v>10.141333333333</v>
      </c>
      <c r="G381" s="6">
        <f t="shared" si="60"/>
        <v>-74.741219000000001</v>
      </c>
      <c r="J381" s="90">
        <v>8302666666.6667004</v>
      </c>
      <c r="K381" s="90">
        <v>-93.057372999999998</v>
      </c>
      <c r="L381" s="90">
        <v>-82.755607999999995</v>
      </c>
      <c r="N381" s="6">
        <f t="shared" si="63"/>
        <v>10.141333333333</v>
      </c>
      <c r="O381" s="6">
        <f t="shared" si="61"/>
        <v>-72.262871000000004</v>
      </c>
    </row>
    <row r="382" spans="2:15" x14ac:dyDescent="0.25">
      <c r="B382" s="90">
        <v>8858222222.2222004</v>
      </c>
      <c r="C382" s="90">
        <v>-92.114738000000003</v>
      </c>
      <c r="D382" s="90">
        <v>-83.885788000000005</v>
      </c>
      <c r="F382" s="6">
        <f t="shared" si="62"/>
        <v>10.606</v>
      </c>
      <c r="G382" s="6">
        <f t="shared" si="60"/>
        <v>-75.094359999999995</v>
      </c>
      <c r="J382" s="90">
        <v>8858222222.2222004</v>
      </c>
      <c r="K382" s="90">
        <v>-102.02136</v>
      </c>
      <c r="L382" s="90">
        <v>-91.786827000000002</v>
      </c>
      <c r="N382" s="6">
        <f t="shared" si="63"/>
        <v>10.606</v>
      </c>
      <c r="O382" s="6">
        <f t="shared" si="61"/>
        <v>-69.602485999999999</v>
      </c>
    </row>
    <row r="383" spans="2:15" x14ac:dyDescent="0.25">
      <c r="B383" s="90">
        <v>9413777777.7777996</v>
      </c>
      <c r="C383" s="90">
        <v>-81.892677000000006</v>
      </c>
      <c r="D383" s="90">
        <v>-73.663994000000002</v>
      </c>
      <c r="F383" s="6">
        <f t="shared" si="62"/>
        <v>11.070666666667</v>
      </c>
      <c r="G383" s="6">
        <f t="shared" si="60"/>
        <v>-62.100819000000001</v>
      </c>
      <c r="J383" s="90">
        <v>9413777777.7777996</v>
      </c>
      <c r="K383" s="90">
        <v>-81.937934999999996</v>
      </c>
      <c r="L383" s="90">
        <v>-71.742408999999995</v>
      </c>
      <c r="N383" s="6">
        <f t="shared" si="63"/>
        <v>11.070666666667</v>
      </c>
      <c r="O383" s="6">
        <f t="shared" si="61"/>
        <v>-76.723549000000006</v>
      </c>
    </row>
    <row r="384" spans="2:15" x14ac:dyDescent="0.25">
      <c r="B384" s="90">
        <v>9969333333.3332996</v>
      </c>
      <c r="C384" s="90">
        <v>-80.860161000000005</v>
      </c>
      <c r="D384" s="90">
        <v>-72.676682</v>
      </c>
      <c r="F384" s="6">
        <f t="shared" si="62"/>
        <v>11.535333333333</v>
      </c>
      <c r="G384" s="6">
        <f t="shared" si="60"/>
        <v>-73.650283999999999</v>
      </c>
      <c r="J384" s="90">
        <v>9969333333.3332996</v>
      </c>
      <c r="K384" s="90">
        <v>-96.855141000000003</v>
      </c>
      <c r="L384" s="90">
        <v>-86.818848000000003</v>
      </c>
      <c r="N384" s="6">
        <f t="shared" si="63"/>
        <v>11.535333333333</v>
      </c>
      <c r="O384" s="6">
        <f t="shared" si="61"/>
        <v>-75.215767</v>
      </c>
    </row>
    <row r="385" spans="2:16" x14ac:dyDescent="0.25">
      <c r="B385" s="90">
        <v>10524888888.889</v>
      </c>
      <c r="C385" s="90">
        <v>-83.212502000000001</v>
      </c>
      <c r="D385" s="90">
        <v>-74.608840999999998</v>
      </c>
      <c r="F385" s="6">
        <f t="shared" si="62"/>
        <v>12</v>
      </c>
      <c r="G385" s="6">
        <f t="shared" si="60"/>
        <v>-82.260566999999995</v>
      </c>
      <c r="J385" s="90">
        <v>10524888888.889</v>
      </c>
      <c r="K385" s="90">
        <v>-114.09079</v>
      </c>
      <c r="L385" s="90">
        <v>-104.33098</v>
      </c>
      <c r="N385" s="6">
        <f t="shared" si="63"/>
        <v>12</v>
      </c>
      <c r="O385" s="6">
        <f t="shared" si="61"/>
        <v>-69.624747999999997</v>
      </c>
    </row>
    <row r="386" spans="2:16" x14ac:dyDescent="0.25">
      <c r="B386" s="90">
        <v>11080444444.444</v>
      </c>
      <c r="C386" s="90">
        <v>-82.580635000000001</v>
      </c>
      <c r="D386" s="90">
        <v>-73.597755000000006</v>
      </c>
      <c r="F386" s="6" t="s">
        <v>21</v>
      </c>
      <c r="J386" s="90">
        <v>11080444444.444</v>
      </c>
      <c r="K386" s="90">
        <v>-82.845900999999998</v>
      </c>
      <c r="L386" s="90">
        <v>-73.677757</v>
      </c>
      <c r="N386" s="6" t="s">
        <v>21</v>
      </c>
    </row>
    <row r="387" spans="2:16" x14ac:dyDescent="0.25">
      <c r="B387" s="90">
        <v>11636000000</v>
      </c>
      <c r="C387" s="90">
        <v>-85.019180000000006</v>
      </c>
      <c r="D387" s="90">
        <v>-74.63588</v>
      </c>
      <c r="J387" s="90">
        <v>11636000000</v>
      </c>
      <c r="K387" s="90">
        <v>-81.307075999999995</v>
      </c>
      <c r="L387" s="90">
        <v>-72.219436999999999</v>
      </c>
    </row>
    <row r="388" spans="2:16" x14ac:dyDescent="0.25">
      <c r="B388" s="90" t="s">
        <v>21</v>
      </c>
      <c r="C388" s="90"/>
      <c r="D388" s="90"/>
      <c r="J388" s="90" t="s">
        <v>21</v>
      </c>
      <c r="K388" s="90"/>
      <c r="L388" s="90"/>
    </row>
    <row r="389" spans="2:16" x14ac:dyDescent="0.25">
      <c r="B389" s="90"/>
      <c r="C389" s="90"/>
      <c r="D389" s="90"/>
      <c r="F389" s="6" t="s">
        <v>57</v>
      </c>
      <c r="J389" s="90"/>
      <c r="K389" s="90"/>
      <c r="L389" s="90"/>
      <c r="N389" s="6" t="s">
        <v>57</v>
      </c>
    </row>
    <row r="390" spans="2:16" ht="15.75" x14ac:dyDescent="0.25">
      <c r="B390" s="90"/>
      <c r="C390" s="90"/>
      <c r="D390" s="90"/>
      <c r="F390" s="6" t="s">
        <v>19</v>
      </c>
      <c r="G390" s="6" t="str">
        <f t="shared" ref="G390:G409" si="64">D416</f>
        <v>4Ix3L dBc Log Mag(dB)</v>
      </c>
      <c r="H390" s="35">
        <v>4</v>
      </c>
      <c r="J390" s="90"/>
      <c r="K390" s="90"/>
      <c r="L390" s="90"/>
      <c r="N390" s="6" t="s">
        <v>19</v>
      </c>
      <c r="O390" s="6" t="str">
        <f t="shared" ref="O390:O409" si="65">L416</f>
        <v>4Ix3L dBc Log Mag(dB)</v>
      </c>
      <c r="P390" s="35">
        <v>4</v>
      </c>
    </row>
    <row r="391" spans="2:16" ht="15.75" x14ac:dyDescent="0.25">
      <c r="B391" s="90" t="s">
        <v>55</v>
      </c>
      <c r="C391" s="90"/>
      <c r="D391" s="90"/>
      <c r="F391" s="6">
        <f t="shared" ref="F391:F409" si="66">B417/1000000000</f>
        <v>5.6360000000000001</v>
      </c>
      <c r="G391" s="6">
        <f t="shared" si="64"/>
        <v>-57.703372999999999</v>
      </c>
      <c r="H391" s="36">
        <f>ABS(AVERAGE(G391:G409)-(H390-1)*15)</f>
        <v>118.57905815789474</v>
      </c>
      <c r="J391" s="90" t="s">
        <v>55</v>
      </c>
      <c r="K391" s="90"/>
      <c r="L391" s="90"/>
      <c r="N391" s="6">
        <f t="shared" ref="N391:N409" si="67">J417/1000000000</f>
        <v>5.6360000000000001</v>
      </c>
      <c r="O391" s="6">
        <f t="shared" si="65"/>
        <v>-70.364661999999996</v>
      </c>
      <c r="P391" s="36">
        <f>ABS(AVERAGE(O391:O409)-(P390-1)*15)</f>
        <v>125.50204063157894</v>
      </c>
    </row>
    <row r="392" spans="2:16" x14ac:dyDescent="0.25">
      <c r="B392" s="90" t="s">
        <v>19</v>
      </c>
      <c r="C392" s="90" t="s">
        <v>160</v>
      </c>
      <c r="D392" s="90" t="s">
        <v>86</v>
      </c>
      <c r="F392" s="6">
        <f t="shared" si="66"/>
        <v>5.9895555555555999</v>
      </c>
      <c r="G392" s="6">
        <f t="shared" si="64"/>
        <v>-60.019759999999998</v>
      </c>
      <c r="J392" s="90" t="s">
        <v>19</v>
      </c>
      <c r="K392" s="90" t="s">
        <v>160</v>
      </c>
      <c r="L392" s="90" t="s">
        <v>86</v>
      </c>
      <c r="N392" s="6">
        <f t="shared" si="67"/>
        <v>5.9895555555555999</v>
      </c>
      <c r="O392" s="6">
        <f t="shared" si="65"/>
        <v>-80.472342999999995</v>
      </c>
    </row>
    <row r="393" spans="2:16" x14ac:dyDescent="0.25">
      <c r="B393" s="90">
        <v>3636000000</v>
      </c>
      <c r="C393" s="90">
        <v>-69.980827000000005</v>
      </c>
      <c r="D393" s="90">
        <v>-64.028267</v>
      </c>
      <c r="F393" s="6">
        <f t="shared" si="66"/>
        <v>6.3431111111111003</v>
      </c>
      <c r="G393" s="6">
        <f t="shared" si="64"/>
        <v>-60.485492999999998</v>
      </c>
      <c r="J393" s="90">
        <v>3636000000</v>
      </c>
      <c r="K393" s="90">
        <v>-61.397793</v>
      </c>
      <c r="L393" s="90">
        <v>-51.520114999999997</v>
      </c>
      <c r="N393" s="6">
        <f t="shared" si="67"/>
        <v>6.3431111111111003</v>
      </c>
      <c r="O393" s="6">
        <f t="shared" si="65"/>
        <v>-76.537430000000001</v>
      </c>
    </row>
    <row r="394" spans="2:16" x14ac:dyDescent="0.25">
      <c r="B394" s="90">
        <v>4100666666.6666999</v>
      </c>
      <c r="C394" s="90">
        <v>-58.452891999999999</v>
      </c>
      <c r="D394" s="90">
        <v>-51.469298999999999</v>
      </c>
      <c r="F394" s="6">
        <f t="shared" si="66"/>
        <v>6.6966666666667001</v>
      </c>
      <c r="G394" s="6">
        <f t="shared" si="64"/>
        <v>-64.037537</v>
      </c>
      <c r="J394" s="90">
        <v>4100666666.6666999</v>
      </c>
      <c r="K394" s="90">
        <v>-84.701012000000006</v>
      </c>
      <c r="L394" s="90">
        <v>-78.101616000000007</v>
      </c>
      <c r="N394" s="6">
        <f t="shared" si="67"/>
        <v>6.6966666666667001</v>
      </c>
      <c r="O394" s="6">
        <f t="shared" si="65"/>
        <v>-75.890015000000005</v>
      </c>
    </row>
    <row r="395" spans="2:16" x14ac:dyDescent="0.25">
      <c r="B395" s="90">
        <v>4565333333.3332996</v>
      </c>
      <c r="C395" s="90">
        <v>-65.889465000000001</v>
      </c>
      <c r="D395" s="90">
        <v>-58.438102999999998</v>
      </c>
      <c r="F395" s="6">
        <f t="shared" si="66"/>
        <v>7.0502222222222004</v>
      </c>
      <c r="G395" s="6">
        <f t="shared" si="64"/>
        <v>-67.117751999999996</v>
      </c>
      <c r="J395" s="90">
        <v>4565333333.3332996</v>
      </c>
      <c r="K395" s="90">
        <v>-65.907745000000006</v>
      </c>
      <c r="L395" s="90">
        <v>-59.090739999999997</v>
      </c>
      <c r="N395" s="6">
        <f t="shared" si="67"/>
        <v>7.0502222222222004</v>
      </c>
      <c r="O395" s="6">
        <f t="shared" si="65"/>
        <v>-87.251204999999999</v>
      </c>
    </row>
    <row r="396" spans="2:16" x14ac:dyDescent="0.25">
      <c r="B396" s="90">
        <v>5030000000</v>
      </c>
      <c r="C396" s="90">
        <v>-66.289779999999993</v>
      </c>
      <c r="D396" s="90">
        <v>-58.909163999999997</v>
      </c>
      <c r="F396" s="6">
        <f t="shared" si="66"/>
        <v>7.4037777777777993</v>
      </c>
      <c r="G396" s="6">
        <f t="shared" si="64"/>
        <v>-68.476241999999999</v>
      </c>
      <c r="J396" s="90">
        <v>5030000000</v>
      </c>
      <c r="K396" s="90">
        <v>-72.118576000000004</v>
      </c>
      <c r="L396" s="90">
        <v>-64.658798000000004</v>
      </c>
      <c r="N396" s="6">
        <f t="shared" si="67"/>
        <v>7.4037777777777993</v>
      </c>
      <c r="O396" s="6">
        <f t="shared" si="65"/>
        <v>-73.946037000000004</v>
      </c>
    </row>
    <row r="397" spans="2:16" x14ac:dyDescent="0.25">
      <c r="B397" s="90">
        <v>5494666666.6667004</v>
      </c>
      <c r="C397" s="90">
        <v>-79.712340999999995</v>
      </c>
      <c r="D397" s="90">
        <v>-72.427352999999997</v>
      </c>
      <c r="F397" s="6">
        <f t="shared" si="66"/>
        <v>7.7573333333332997</v>
      </c>
      <c r="G397" s="6">
        <f t="shared" si="64"/>
        <v>-69.480675000000005</v>
      </c>
      <c r="J397" s="90">
        <v>5494666666.6667004</v>
      </c>
      <c r="K397" s="90">
        <v>-68.255493000000001</v>
      </c>
      <c r="L397" s="90">
        <v>-60.297851999999999</v>
      </c>
      <c r="N397" s="6">
        <f t="shared" si="67"/>
        <v>7.7573333333332997</v>
      </c>
      <c r="O397" s="6">
        <f t="shared" si="65"/>
        <v>-69.954498000000001</v>
      </c>
    </row>
    <row r="398" spans="2:16" x14ac:dyDescent="0.25">
      <c r="B398" s="90">
        <v>5959333333.3332996</v>
      </c>
      <c r="C398" s="90">
        <v>-69.253990000000002</v>
      </c>
      <c r="D398" s="90">
        <v>-61.944209999999998</v>
      </c>
      <c r="F398" s="6">
        <f t="shared" si="66"/>
        <v>8.1108888888888995</v>
      </c>
      <c r="G398" s="6">
        <f t="shared" si="64"/>
        <v>-72.221480999999997</v>
      </c>
      <c r="J398" s="90">
        <v>5959333333.3332996</v>
      </c>
      <c r="K398" s="90">
        <v>-73.078452999999996</v>
      </c>
      <c r="L398" s="90">
        <v>-64.866302000000005</v>
      </c>
      <c r="N398" s="6">
        <f t="shared" si="67"/>
        <v>8.1108888888888995</v>
      </c>
      <c r="O398" s="6">
        <f t="shared" si="65"/>
        <v>-74.957047000000003</v>
      </c>
    </row>
    <row r="399" spans="2:16" x14ac:dyDescent="0.25">
      <c r="B399" s="90">
        <v>6424000000</v>
      </c>
      <c r="C399" s="90">
        <v>-75.145622000000003</v>
      </c>
      <c r="D399" s="90">
        <v>-68.025047000000001</v>
      </c>
      <c r="F399" s="6">
        <f t="shared" si="66"/>
        <v>8.4644444444443998</v>
      </c>
      <c r="G399" s="6">
        <f t="shared" si="64"/>
        <v>-76.684341000000003</v>
      </c>
      <c r="J399" s="90">
        <v>6424000000</v>
      </c>
      <c r="K399" s="90">
        <v>-82.626807999999997</v>
      </c>
      <c r="L399" s="90">
        <v>-73.871643000000006</v>
      </c>
      <c r="N399" s="6">
        <f t="shared" si="67"/>
        <v>8.4644444444443998</v>
      </c>
      <c r="O399" s="6">
        <f t="shared" si="65"/>
        <v>-76.178496999999993</v>
      </c>
    </row>
    <row r="400" spans="2:16" x14ac:dyDescent="0.25">
      <c r="B400" s="90">
        <v>6888666666.6667004</v>
      </c>
      <c r="C400" s="90">
        <v>-75.430137999999999</v>
      </c>
      <c r="D400" s="90">
        <v>-67.881584000000004</v>
      </c>
      <c r="F400" s="6">
        <f t="shared" si="66"/>
        <v>8.8179999999999996</v>
      </c>
      <c r="G400" s="6">
        <f t="shared" si="64"/>
        <v>-78.358253000000005</v>
      </c>
      <c r="J400" s="90">
        <v>6888666666.6667004</v>
      </c>
      <c r="K400" s="90">
        <v>-70.779037000000002</v>
      </c>
      <c r="L400" s="90">
        <v>-61.671104</v>
      </c>
      <c r="N400" s="6">
        <f t="shared" si="67"/>
        <v>8.8179999999999996</v>
      </c>
      <c r="O400" s="6">
        <f t="shared" si="65"/>
        <v>-77.169075000000007</v>
      </c>
    </row>
    <row r="401" spans="2:16" x14ac:dyDescent="0.25">
      <c r="B401" s="90">
        <v>7353333333.3332996</v>
      </c>
      <c r="C401" s="90">
        <v>-76.653632999999999</v>
      </c>
      <c r="D401" s="90">
        <v>-68.683502000000004</v>
      </c>
      <c r="F401" s="6">
        <f t="shared" si="66"/>
        <v>9.1715555555555994</v>
      </c>
      <c r="G401" s="6">
        <f t="shared" si="64"/>
        <v>-78.562454000000002</v>
      </c>
      <c r="J401" s="90">
        <v>7353333333.3332996</v>
      </c>
      <c r="K401" s="90">
        <v>-77.022193999999999</v>
      </c>
      <c r="L401" s="90">
        <v>-67.853661000000002</v>
      </c>
      <c r="N401" s="6">
        <f t="shared" si="67"/>
        <v>9.1715555555555994</v>
      </c>
      <c r="O401" s="6">
        <f t="shared" si="65"/>
        <v>-87.767280999999997</v>
      </c>
    </row>
    <row r="402" spans="2:16" x14ac:dyDescent="0.25">
      <c r="B402" s="90">
        <v>7818000000</v>
      </c>
      <c r="C402" s="90">
        <v>-73.451735999999997</v>
      </c>
      <c r="D402" s="90">
        <v>-65.360007999999993</v>
      </c>
      <c r="F402" s="6">
        <f t="shared" si="66"/>
        <v>9.5251111111110998</v>
      </c>
      <c r="G402" s="6">
        <f t="shared" si="64"/>
        <v>-77.236519000000001</v>
      </c>
      <c r="J402" s="90">
        <v>7818000000</v>
      </c>
      <c r="K402" s="90">
        <v>-77.075705999999997</v>
      </c>
      <c r="L402" s="90">
        <v>-67.569473000000002</v>
      </c>
      <c r="N402" s="6">
        <f t="shared" si="67"/>
        <v>9.5251111111110998</v>
      </c>
      <c r="O402" s="6">
        <f t="shared" si="65"/>
        <v>-80.637862999999996</v>
      </c>
    </row>
    <row r="403" spans="2:16" x14ac:dyDescent="0.25">
      <c r="B403" s="90">
        <v>8282666666.6667004</v>
      </c>
      <c r="C403" s="90">
        <v>-80.178428999999994</v>
      </c>
      <c r="D403" s="90">
        <v>-71.925956999999997</v>
      </c>
      <c r="F403" s="6">
        <f t="shared" si="66"/>
        <v>9.8786666666666996</v>
      </c>
      <c r="G403" s="6">
        <f t="shared" si="64"/>
        <v>-76.382721000000004</v>
      </c>
      <c r="J403" s="90">
        <v>8282666666.6667004</v>
      </c>
      <c r="K403" s="90">
        <v>-77.937377999999995</v>
      </c>
      <c r="L403" s="90">
        <v>-68.316733999999997</v>
      </c>
      <c r="N403" s="6">
        <f t="shared" si="67"/>
        <v>9.8786666666666996</v>
      </c>
      <c r="O403" s="6">
        <f t="shared" si="65"/>
        <v>-87.847633000000002</v>
      </c>
    </row>
    <row r="404" spans="2:16" x14ac:dyDescent="0.25">
      <c r="B404" s="90">
        <v>8747333333.3332996</v>
      </c>
      <c r="C404" s="90">
        <v>-81.032768000000004</v>
      </c>
      <c r="D404" s="90">
        <v>-72.93338</v>
      </c>
      <c r="F404" s="6">
        <f t="shared" si="66"/>
        <v>10.232222222222001</v>
      </c>
      <c r="G404" s="6">
        <f t="shared" si="64"/>
        <v>-75.587806999999998</v>
      </c>
      <c r="J404" s="90">
        <v>8747333333.3332996</v>
      </c>
      <c r="K404" s="90">
        <v>-76.919105999999999</v>
      </c>
      <c r="L404" s="90">
        <v>-67.068854999999999</v>
      </c>
      <c r="N404" s="6">
        <f t="shared" si="67"/>
        <v>10.232222222222001</v>
      </c>
      <c r="O404" s="6">
        <f t="shared" si="65"/>
        <v>-97.362769999999998</v>
      </c>
    </row>
    <row r="405" spans="2:16" x14ac:dyDescent="0.25">
      <c r="B405" s="90">
        <v>9212000000</v>
      </c>
      <c r="C405" s="90">
        <v>-92.961883999999998</v>
      </c>
      <c r="D405" s="90">
        <v>-84.525833000000006</v>
      </c>
      <c r="F405" s="6">
        <f t="shared" si="66"/>
        <v>10.585777777778</v>
      </c>
      <c r="G405" s="6">
        <f t="shared" si="64"/>
        <v>-77.613822999999996</v>
      </c>
      <c r="J405" s="90">
        <v>9212000000</v>
      </c>
      <c r="K405" s="90">
        <v>-78.632369999999995</v>
      </c>
      <c r="L405" s="90">
        <v>-68.330605000000006</v>
      </c>
      <c r="N405" s="6">
        <f t="shared" si="67"/>
        <v>10.585777777778</v>
      </c>
      <c r="O405" s="6">
        <f t="shared" si="65"/>
        <v>-89.155074999999997</v>
      </c>
    </row>
    <row r="406" spans="2:16" x14ac:dyDescent="0.25">
      <c r="B406" s="90">
        <v>9676666666.6667004</v>
      </c>
      <c r="C406" s="90">
        <v>-77.295563000000001</v>
      </c>
      <c r="D406" s="90">
        <v>-69.066612000000006</v>
      </c>
      <c r="F406" s="6">
        <f t="shared" si="66"/>
        <v>10.939333333333</v>
      </c>
      <c r="G406" s="6">
        <f t="shared" si="64"/>
        <v>-88.951713999999996</v>
      </c>
      <c r="J406" s="90">
        <v>9676666666.6667004</v>
      </c>
      <c r="K406" s="90">
        <v>-83.594086000000004</v>
      </c>
      <c r="L406" s="90">
        <v>-73.359549999999999</v>
      </c>
      <c r="N406" s="6">
        <f t="shared" si="67"/>
        <v>10.939333333333</v>
      </c>
      <c r="O406" s="6">
        <f t="shared" si="65"/>
        <v>-83.921227000000002</v>
      </c>
    </row>
    <row r="407" spans="2:16" x14ac:dyDescent="0.25">
      <c r="B407" s="90">
        <v>10141333333.333</v>
      </c>
      <c r="C407" s="90">
        <v>-82.969909999999999</v>
      </c>
      <c r="D407" s="90">
        <v>-74.741219000000001</v>
      </c>
      <c r="F407" s="6">
        <f t="shared" si="66"/>
        <v>11.292888888888999</v>
      </c>
      <c r="G407" s="6">
        <f t="shared" si="64"/>
        <v>-87.961905999999999</v>
      </c>
      <c r="J407" s="90">
        <v>10141333333.333</v>
      </c>
      <c r="K407" s="90">
        <v>-82.458397000000005</v>
      </c>
      <c r="L407" s="90">
        <v>-72.262871000000004</v>
      </c>
      <c r="N407" s="6">
        <f t="shared" si="67"/>
        <v>11.292888888888999</v>
      </c>
      <c r="O407" s="6">
        <f t="shared" si="65"/>
        <v>-79.756698999999998</v>
      </c>
    </row>
    <row r="408" spans="2:16" x14ac:dyDescent="0.25">
      <c r="B408" s="90">
        <v>10606000000</v>
      </c>
      <c r="C408" s="90">
        <v>-83.277839999999998</v>
      </c>
      <c r="D408" s="90">
        <v>-75.094359999999995</v>
      </c>
      <c r="F408" s="6">
        <f t="shared" si="66"/>
        <v>11.646444444444001</v>
      </c>
      <c r="G408" s="6">
        <f t="shared" si="64"/>
        <v>-80.100418000000005</v>
      </c>
      <c r="J408" s="90">
        <v>10606000000</v>
      </c>
      <c r="K408" s="90">
        <v>-79.638785999999996</v>
      </c>
      <c r="L408" s="90">
        <v>-69.602485999999999</v>
      </c>
      <c r="N408" s="6">
        <f t="shared" si="67"/>
        <v>11.646444444444001</v>
      </c>
      <c r="O408" s="6">
        <f t="shared" si="65"/>
        <v>-80.315498000000005</v>
      </c>
    </row>
    <row r="409" spans="2:16" x14ac:dyDescent="0.25">
      <c r="B409" s="90">
        <v>11070666666.667</v>
      </c>
      <c r="C409" s="90">
        <v>-70.704482999999996</v>
      </c>
      <c r="D409" s="90">
        <v>-62.100819000000001</v>
      </c>
      <c r="F409" s="6">
        <f t="shared" si="66"/>
        <v>12</v>
      </c>
      <c r="G409" s="6">
        <f t="shared" si="64"/>
        <v>-81.019835999999998</v>
      </c>
      <c r="J409" s="90">
        <v>11070666666.667</v>
      </c>
      <c r="K409" s="90">
        <v>-86.483360000000005</v>
      </c>
      <c r="L409" s="90">
        <v>-76.723549000000006</v>
      </c>
      <c r="N409" s="6">
        <f t="shared" si="67"/>
        <v>12</v>
      </c>
      <c r="O409" s="6">
        <f t="shared" si="65"/>
        <v>-80.053916999999998</v>
      </c>
    </row>
    <row r="410" spans="2:16" x14ac:dyDescent="0.25">
      <c r="B410" s="90">
        <v>11535333333.333</v>
      </c>
      <c r="C410" s="90">
        <v>-82.633171000000004</v>
      </c>
      <c r="D410" s="90">
        <v>-73.650283999999999</v>
      </c>
      <c r="F410" s="6" t="s">
        <v>21</v>
      </c>
      <c r="J410" s="90">
        <v>11535333333.333</v>
      </c>
      <c r="K410" s="90">
        <v>-84.383910999999998</v>
      </c>
      <c r="L410" s="90">
        <v>-75.215767</v>
      </c>
      <c r="N410" s="6" t="s">
        <v>21</v>
      </c>
    </row>
    <row r="411" spans="2:16" x14ac:dyDescent="0.25">
      <c r="B411" s="90">
        <v>12000000000</v>
      </c>
      <c r="C411" s="90">
        <v>-92.643867</v>
      </c>
      <c r="D411" s="90">
        <v>-82.260566999999995</v>
      </c>
      <c r="J411" s="90">
        <v>12000000000</v>
      </c>
      <c r="K411" s="90">
        <v>-78.712378999999999</v>
      </c>
      <c r="L411" s="90">
        <v>-69.624747999999997</v>
      </c>
    </row>
    <row r="412" spans="2:16" x14ac:dyDescent="0.25">
      <c r="B412" s="90" t="s">
        <v>21</v>
      </c>
      <c r="C412" s="90"/>
      <c r="D412" s="90"/>
      <c r="J412" s="90" t="s">
        <v>21</v>
      </c>
      <c r="K412" s="90"/>
      <c r="L412" s="90"/>
    </row>
    <row r="413" spans="2:16" x14ac:dyDescent="0.25">
      <c r="B413" s="90"/>
      <c r="C413" s="90"/>
      <c r="D413" s="90"/>
      <c r="F413" s="6" t="s">
        <v>59</v>
      </c>
      <c r="J413" s="90"/>
      <c r="K413" s="90"/>
      <c r="L413" s="90"/>
      <c r="N413" s="6" t="s">
        <v>59</v>
      </c>
    </row>
    <row r="414" spans="2:16" ht="15.75" x14ac:dyDescent="0.25">
      <c r="B414" s="90"/>
      <c r="C414" s="90"/>
      <c r="D414" s="90"/>
      <c r="F414" s="6" t="s">
        <v>19</v>
      </c>
      <c r="G414" s="6" t="str">
        <f t="shared" ref="G414:G433" si="68">D440</f>
        <v>4Ix4L dBc Log Mag(dB)</v>
      </c>
      <c r="H414" s="35">
        <v>4</v>
      </c>
      <c r="J414" s="90"/>
      <c r="K414" s="90"/>
      <c r="L414" s="90"/>
      <c r="N414" s="6" t="s">
        <v>19</v>
      </c>
      <c r="O414" s="6" t="str">
        <f t="shared" ref="O414:O433" si="69">L440</f>
        <v>4Ix4L dBc Log Mag(dB)</v>
      </c>
      <c r="P414" s="35">
        <v>4</v>
      </c>
    </row>
    <row r="415" spans="2:16" ht="15.75" x14ac:dyDescent="0.25">
      <c r="B415" s="90" t="s">
        <v>57</v>
      </c>
      <c r="C415" s="90"/>
      <c r="D415" s="90"/>
      <c r="F415" s="6">
        <f t="shared" ref="F415:F433" si="70">B441/1000000000</f>
        <v>7.6360000000000001</v>
      </c>
      <c r="G415" s="6">
        <f t="shared" si="68"/>
        <v>-67.074409000000003</v>
      </c>
      <c r="H415" s="36">
        <f>ABS(AVERAGE(G415:G433)-(H414-1)*15)</f>
        <v>110.63458947368422</v>
      </c>
      <c r="J415" s="90" t="s">
        <v>57</v>
      </c>
      <c r="K415" s="90"/>
      <c r="L415" s="90"/>
      <c r="N415" s="6">
        <f t="shared" ref="N415:N433" si="71">J441/1000000000</f>
        <v>7.6360000000000001</v>
      </c>
      <c r="O415" s="6">
        <f t="shared" si="69"/>
        <v>-54.647976</v>
      </c>
      <c r="P415" s="36">
        <f>ABS(AVERAGE(O415:O433)-(P414-1)*15)</f>
        <v>105.48427368421054</v>
      </c>
    </row>
    <row r="416" spans="2:16" x14ac:dyDescent="0.25">
      <c r="B416" s="90" t="s">
        <v>19</v>
      </c>
      <c r="C416" s="90" t="s">
        <v>161</v>
      </c>
      <c r="D416" s="90" t="s">
        <v>87</v>
      </c>
      <c r="F416" s="6">
        <f t="shared" si="70"/>
        <v>7.8784444444443995</v>
      </c>
      <c r="G416" s="6">
        <f t="shared" si="68"/>
        <v>-65.507277999999999</v>
      </c>
      <c r="J416" s="90" t="s">
        <v>19</v>
      </c>
      <c r="K416" s="90" t="s">
        <v>161</v>
      </c>
      <c r="L416" s="90" t="s">
        <v>87</v>
      </c>
      <c r="N416" s="6">
        <f t="shared" si="71"/>
        <v>7.8784444444443995</v>
      </c>
      <c r="O416" s="6">
        <f t="shared" si="69"/>
        <v>-56.315261999999997</v>
      </c>
    </row>
    <row r="417" spans="2:15" x14ac:dyDescent="0.25">
      <c r="B417" s="90">
        <v>5636000000</v>
      </c>
      <c r="C417" s="90">
        <v>-63.655937000000002</v>
      </c>
      <c r="D417" s="90">
        <v>-57.703372999999999</v>
      </c>
      <c r="F417" s="6">
        <f t="shared" si="70"/>
        <v>8.1208888888888993</v>
      </c>
      <c r="G417" s="6">
        <f t="shared" si="68"/>
        <v>-64.881348000000003</v>
      </c>
      <c r="J417" s="90">
        <v>5636000000</v>
      </c>
      <c r="K417" s="90">
        <v>-80.242339999999999</v>
      </c>
      <c r="L417" s="90">
        <v>-70.364661999999996</v>
      </c>
      <c r="N417" s="6">
        <f t="shared" si="71"/>
        <v>8.1208888888888993</v>
      </c>
      <c r="O417" s="6">
        <f t="shared" si="69"/>
        <v>-59.305256</v>
      </c>
    </row>
    <row r="418" spans="2:15" x14ac:dyDescent="0.25">
      <c r="B418" s="90">
        <v>5989555555.5556002</v>
      </c>
      <c r="C418" s="90">
        <v>-67.003349</v>
      </c>
      <c r="D418" s="90">
        <v>-60.019759999999998</v>
      </c>
      <c r="F418" s="6">
        <f t="shared" si="70"/>
        <v>8.3633333333332995</v>
      </c>
      <c r="G418" s="6">
        <f t="shared" si="68"/>
        <v>-61.552123999999999</v>
      </c>
      <c r="J418" s="90">
        <v>5989555555.5556002</v>
      </c>
      <c r="K418" s="90">
        <v>-87.071747000000002</v>
      </c>
      <c r="L418" s="90">
        <v>-80.472342999999995</v>
      </c>
      <c r="N418" s="6">
        <f t="shared" si="71"/>
        <v>8.3633333333332995</v>
      </c>
      <c r="O418" s="6">
        <f t="shared" si="69"/>
        <v>-56.877861000000003</v>
      </c>
    </row>
    <row r="419" spans="2:15" x14ac:dyDescent="0.25">
      <c r="B419" s="90">
        <v>6343111111.1111002</v>
      </c>
      <c r="C419" s="90">
        <v>-67.936858999999998</v>
      </c>
      <c r="D419" s="90">
        <v>-60.485492999999998</v>
      </c>
      <c r="F419" s="6">
        <f t="shared" si="70"/>
        <v>8.6057777777777993</v>
      </c>
      <c r="G419" s="6">
        <f t="shared" si="68"/>
        <v>-64.477249</v>
      </c>
      <c r="J419" s="90">
        <v>6343111111.1111002</v>
      </c>
      <c r="K419" s="90">
        <v>-83.354438999999999</v>
      </c>
      <c r="L419" s="90">
        <v>-76.537430000000001</v>
      </c>
      <c r="N419" s="6">
        <f t="shared" si="71"/>
        <v>8.6057777777777993</v>
      </c>
      <c r="O419" s="6">
        <f t="shared" si="69"/>
        <v>-63.569923000000003</v>
      </c>
    </row>
    <row r="420" spans="2:15" x14ac:dyDescent="0.25">
      <c r="B420" s="90">
        <v>6696666666.6667004</v>
      </c>
      <c r="C420" s="90">
        <v>-71.418152000000006</v>
      </c>
      <c r="D420" s="90">
        <v>-64.037537</v>
      </c>
      <c r="F420" s="6">
        <f t="shared" si="70"/>
        <v>8.8482222222221996</v>
      </c>
      <c r="G420" s="6">
        <f t="shared" si="68"/>
        <v>-63.647708999999999</v>
      </c>
      <c r="J420" s="90">
        <v>6696666666.6667004</v>
      </c>
      <c r="K420" s="90">
        <v>-83.349784999999997</v>
      </c>
      <c r="L420" s="90">
        <v>-75.890015000000005</v>
      </c>
      <c r="N420" s="6">
        <f t="shared" si="71"/>
        <v>8.8482222222221996</v>
      </c>
      <c r="O420" s="6">
        <f t="shared" si="69"/>
        <v>-58.295738</v>
      </c>
    </row>
    <row r="421" spans="2:15" x14ac:dyDescent="0.25">
      <c r="B421" s="90">
        <v>7050222222.2222004</v>
      </c>
      <c r="C421" s="90">
        <v>-74.402739999999994</v>
      </c>
      <c r="D421" s="90">
        <v>-67.117751999999996</v>
      </c>
      <c r="F421" s="6">
        <f t="shared" si="70"/>
        <v>9.0906666666667011</v>
      </c>
      <c r="G421" s="6">
        <f t="shared" si="68"/>
        <v>-79.403000000000006</v>
      </c>
      <c r="J421" s="90">
        <v>7050222222.2222004</v>
      </c>
      <c r="K421" s="90">
        <v>-95.208847000000006</v>
      </c>
      <c r="L421" s="90">
        <v>-87.251204999999999</v>
      </c>
      <c r="N421" s="6">
        <f t="shared" si="71"/>
        <v>9.0906666666667011</v>
      </c>
      <c r="O421" s="6">
        <f t="shared" si="69"/>
        <v>-60.471511999999997</v>
      </c>
    </row>
    <row r="422" spans="2:15" x14ac:dyDescent="0.25">
      <c r="B422" s="90">
        <v>7403777777.7777996</v>
      </c>
      <c r="C422" s="90">
        <v>-75.786026000000007</v>
      </c>
      <c r="D422" s="90">
        <v>-68.476241999999999</v>
      </c>
      <c r="F422" s="6">
        <f t="shared" si="70"/>
        <v>9.3331111111110996</v>
      </c>
      <c r="G422" s="6">
        <f t="shared" si="68"/>
        <v>-61.538609000000001</v>
      </c>
      <c r="J422" s="90">
        <v>7403777777.7777996</v>
      </c>
      <c r="K422" s="90">
        <v>-82.158195000000006</v>
      </c>
      <c r="L422" s="90">
        <v>-73.946037000000004</v>
      </c>
      <c r="N422" s="6">
        <f t="shared" si="71"/>
        <v>9.3331111111110996</v>
      </c>
      <c r="O422" s="6">
        <f t="shared" si="69"/>
        <v>-61.281123999999998</v>
      </c>
    </row>
    <row r="423" spans="2:15" x14ac:dyDescent="0.25">
      <c r="B423" s="90">
        <v>7757333333.3332996</v>
      </c>
      <c r="C423" s="90">
        <v>-76.601249999999993</v>
      </c>
      <c r="D423" s="90">
        <v>-69.480675000000005</v>
      </c>
      <c r="F423" s="6">
        <f t="shared" si="70"/>
        <v>9.5755555555555993</v>
      </c>
      <c r="G423" s="6">
        <f t="shared" si="68"/>
        <v>-81.418304000000006</v>
      </c>
      <c r="J423" s="90">
        <v>7757333333.3332996</v>
      </c>
      <c r="K423" s="90">
        <v>-78.709663000000006</v>
      </c>
      <c r="L423" s="90">
        <v>-69.954498000000001</v>
      </c>
      <c r="N423" s="6">
        <f t="shared" si="71"/>
        <v>9.5755555555555993</v>
      </c>
      <c r="O423" s="6">
        <f t="shared" si="69"/>
        <v>-59.059306999999997</v>
      </c>
    </row>
    <row r="424" spans="2:15" x14ac:dyDescent="0.25">
      <c r="B424" s="90">
        <v>8110888888.8888998</v>
      </c>
      <c r="C424" s="90">
        <v>-79.770034999999993</v>
      </c>
      <c r="D424" s="90">
        <v>-72.221480999999997</v>
      </c>
      <c r="F424" s="6">
        <f t="shared" si="70"/>
        <v>9.8179999999999996</v>
      </c>
      <c r="G424" s="6">
        <f t="shared" si="68"/>
        <v>-59.818958000000002</v>
      </c>
      <c r="J424" s="90">
        <v>8110888888.8888998</v>
      </c>
      <c r="K424" s="90">
        <v>-84.064980000000006</v>
      </c>
      <c r="L424" s="90">
        <v>-74.957047000000003</v>
      </c>
      <c r="N424" s="6">
        <f t="shared" si="71"/>
        <v>9.8179999999999996</v>
      </c>
      <c r="O424" s="6">
        <f t="shared" si="69"/>
        <v>-58.388607</v>
      </c>
    </row>
    <row r="425" spans="2:15" x14ac:dyDescent="0.25">
      <c r="B425" s="90">
        <v>8464444444.4443998</v>
      </c>
      <c r="C425" s="90">
        <v>-84.654471999999998</v>
      </c>
      <c r="D425" s="90">
        <v>-76.684341000000003</v>
      </c>
      <c r="F425" s="6">
        <f t="shared" si="70"/>
        <v>10.060444444444</v>
      </c>
      <c r="G425" s="6">
        <f t="shared" si="68"/>
        <v>-63.863982999999998</v>
      </c>
      <c r="J425" s="90">
        <v>8464444444.4443998</v>
      </c>
      <c r="K425" s="90">
        <v>-85.347022999999993</v>
      </c>
      <c r="L425" s="90">
        <v>-76.178496999999993</v>
      </c>
      <c r="N425" s="6">
        <f t="shared" si="71"/>
        <v>10.060444444444</v>
      </c>
      <c r="O425" s="6">
        <f t="shared" si="69"/>
        <v>-56.527740000000001</v>
      </c>
    </row>
    <row r="426" spans="2:15" x14ac:dyDescent="0.25">
      <c r="B426" s="90">
        <v>8818000000</v>
      </c>
      <c r="C426" s="90">
        <v>-86.449989000000002</v>
      </c>
      <c r="D426" s="90">
        <v>-78.358253000000005</v>
      </c>
      <c r="F426" s="6">
        <f t="shared" si="70"/>
        <v>10.302888888888999</v>
      </c>
      <c r="G426" s="6">
        <f t="shared" si="68"/>
        <v>-63.009875999999998</v>
      </c>
      <c r="J426" s="90">
        <v>8818000000</v>
      </c>
      <c r="K426" s="90">
        <v>-86.675315999999995</v>
      </c>
      <c r="L426" s="90">
        <v>-77.169075000000007</v>
      </c>
      <c r="N426" s="6">
        <f t="shared" si="71"/>
        <v>10.302888888888999</v>
      </c>
      <c r="O426" s="6">
        <f t="shared" si="69"/>
        <v>-59.095118999999997</v>
      </c>
    </row>
    <row r="427" spans="2:15" x14ac:dyDescent="0.25">
      <c r="B427" s="90">
        <v>9171555555.5555992</v>
      </c>
      <c r="C427" s="90">
        <v>-86.814926</v>
      </c>
      <c r="D427" s="90">
        <v>-78.562454000000002</v>
      </c>
      <c r="F427" s="6">
        <f t="shared" si="70"/>
        <v>10.545333333333</v>
      </c>
      <c r="G427" s="6">
        <f t="shared" si="68"/>
        <v>-61.660389000000002</v>
      </c>
      <c r="J427" s="90">
        <v>9171555555.5555992</v>
      </c>
      <c r="K427" s="90">
        <v>-97.387923999999998</v>
      </c>
      <c r="L427" s="90">
        <v>-87.767280999999997</v>
      </c>
      <c r="N427" s="6">
        <f t="shared" si="71"/>
        <v>10.545333333333</v>
      </c>
      <c r="O427" s="6">
        <f t="shared" si="69"/>
        <v>-58.261355999999999</v>
      </c>
    </row>
    <row r="428" spans="2:15" x14ac:dyDescent="0.25">
      <c r="B428" s="90">
        <v>9525111111.1110992</v>
      </c>
      <c r="C428" s="90">
        <v>-85.335907000000006</v>
      </c>
      <c r="D428" s="90">
        <v>-77.236519000000001</v>
      </c>
      <c r="F428" s="6">
        <f t="shared" si="70"/>
        <v>10.787777777778</v>
      </c>
      <c r="G428" s="6">
        <f t="shared" si="68"/>
        <v>-64.923621999999995</v>
      </c>
      <c r="J428" s="90">
        <v>9525111111.1110992</v>
      </c>
      <c r="K428" s="90">
        <v>-90.488112999999998</v>
      </c>
      <c r="L428" s="90">
        <v>-80.637862999999996</v>
      </c>
      <c r="N428" s="6">
        <f t="shared" si="71"/>
        <v>10.787777777778</v>
      </c>
      <c r="O428" s="6">
        <f t="shared" si="69"/>
        <v>-62.054820999999997</v>
      </c>
    </row>
    <row r="429" spans="2:15" x14ac:dyDescent="0.25">
      <c r="B429" s="90">
        <v>9878666666.6667004</v>
      </c>
      <c r="C429" s="90">
        <v>-84.818764000000002</v>
      </c>
      <c r="D429" s="90">
        <v>-76.382721000000004</v>
      </c>
      <c r="F429" s="6">
        <f t="shared" si="70"/>
        <v>11.030222222222001</v>
      </c>
      <c r="G429" s="6">
        <f t="shared" si="68"/>
        <v>-62.989750000000001</v>
      </c>
      <c r="J429" s="90">
        <v>9878666666.6667004</v>
      </c>
      <c r="K429" s="90">
        <v>-98.149399000000003</v>
      </c>
      <c r="L429" s="90">
        <v>-87.847633000000002</v>
      </c>
      <c r="N429" s="6">
        <f t="shared" si="71"/>
        <v>11.030222222222001</v>
      </c>
      <c r="O429" s="6">
        <f t="shared" si="69"/>
        <v>-62.254871000000001</v>
      </c>
    </row>
    <row r="430" spans="2:15" x14ac:dyDescent="0.25">
      <c r="B430" s="90">
        <v>10232222222.222</v>
      </c>
      <c r="C430" s="90">
        <v>-83.816749999999999</v>
      </c>
      <c r="D430" s="90">
        <v>-75.587806999999998</v>
      </c>
      <c r="F430" s="6">
        <f t="shared" si="70"/>
        <v>11.272666666667</v>
      </c>
      <c r="G430" s="6">
        <f t="shared" si="68"/>
        <v>-65.624511999999996</v>
      </c>
      <c r="J430" s="90">
        <v>10232222222.222</v>
      </c>
      <c r="K430" s="90">
        <v>-107.59730999999999</v>
      </c>
      <c r="L430" s="90">
        <v>-97.362769999999998</v>
      </c>
      <c r="N430" s="6">
        <f t="shared" si="71"/>
        <v>11.272666666667</v>
      </c>
      <c r="O430" s="6">
        <f t="shared" si="69"/>
        <v>-64.385093999999995</v>
      </c>
    </row>
    <row r="431" spans="2:15" x14ac:dyDescent="0.25">
      <c r="B431" s="90">
        <v>10585777777.778</v>
      </c>
      <c r="C431" s="90">
        <v>-85.842506</v>
      </c>
      <c r="D431" s="90">
        <v>-77.613822999999996</v>
      </c>
      <c r="F431" s="6">
        <f t="shared" si="70"/>
        <v>11.515111111111</v>
      </c>
      <c r="G431" s="6">
        <f t="shared" si="68"/>
        <v>-60.272700999999998</v>
      </c>
      <c r="J431" s="90">
        <v>10585777777.778</v>
      </c>
      <c r="K431" s="90">
        <v>-99.350594000000001</v>
      </c>
      <c r="L431" s="90">
        <v>-89.155074999999997</v>
      </c>
      <c r="N431" s="6">
        <f t="shared" si="71"/>
        <v>11.515111111111</v>
      </c>
      <c r="O431" s="6">
        <f t="shared" si="69"/>
        <v>-63.926937000000002</v>
      </c>
    </row>
    <row r="432" spans="2:15" x14ac:dyDescent="0.25">
      <c r="B432" s="90">
        <v>10939333333.333</v>
      </c>
      <c r="C432" s="90">
        <v>-97.135200999999995</v>
      </c>
      <c r="D432" s="90">
        <v>-88.951713999999996</v>
      </c>
      <c r="F432" s="6">
        <f t="shared" si="70"/>
        <v>11.757555555555999</v>
      </c>
      <c r="G432" s="6">
        <f t="shared" si="68"/>
        <v>-66.300201000000001</v>
      </c>
      <c r="J432" s="90">
        <v>10939333333.333</v>
      </c>
      <c r="K432" s="90">
        <v>-93.957526999999999</v>
      </c>
      <c r="L432" s="90">
        <v>-83.921227000000002</v>
      </c>
      <c r="N432" s="6">
        <f t="shared" si="71"/>
        <v>11.757555555555999</v>
      </c>
      <c r="O432" s="6">
        <f t="shared" si="69"/>
        <v>-66.671454999999995</v>
      </c>
    </row>
    <row r="433" spans="2:16" x14ac:dyDescent="0.25">
      <c r="B433" s="90">
        <v>11292888888.889</v>
      </c>
      <c r="C433" s="90">
        <v>-96.565567000000001</v>
      </c>
      <c r="D433" s="90">
        <v>-87.961905999999999</v>
      </c>
      <c r="F433" s="6">
        <f t="shared" si="70"/>
        <v>12</v>
      </c>
      <c r="G433" s="6">
        <f t="shared" si="68"/>
        <v>-69.093177999999995</v>
      </c>
      <c r="J433" s="90">
        <v>11292888888.889</v>
      </c>
      <c r="K433" s="90">
        <v>-89.516509999999997</v>
      </c>
      <c r="L433" s="90">
        <v>-79.756698999999998</v>
      </c>
      <c r="N433" s="6">
        <f t="shared" si="71"/>
        <v>12</v>
      </c>
      <c r="O433" s="6">
        <f t="shared" si="69"/>
        <v>-67.811240999999995</v>
      </c>
    </row>
    <row r="434" spans="2:16" x14ac:dyDescent="0.25">
      <c r="B434" s="90">
        <v>11646444444.444</v>
      </c>
      <c r="C434" s="90">
        <v>-89.083297999999999</v>
      </c>
      <c r="D434" s="90">
        <v>-80.100418000000005</v>
      </c>
      <c r="F434" s="6" t="s">
        <v>21</v>
      </c>
      <c r="J434" s="90">
        <v>11646444444.444</v>
      </c>
      <c r="K434" s="90">
        <v>-89.483643000000001</v>
      </c>
      <c r="L434" s="90">
        <v>-80.315498000000005</v>
      </c>
      <c r="N434" s="6" t="s">
        <v>21</v>
      </c>
    </row>
    <row r="435" spans="2:16" x14ac:dyDescent="0.25">
      <c r="B435" s="90">
        <v>12000000000</v>
      </c>
      <c r="C435" s="90">
        <v>-91.403137000000001</v>
      </c>
      <c r="D435" s="90">
        <v>-81.019835999999998</v>
      </c>
      <c r="J435" s="90">
        <v>12000000000</v>
      </c>
      <c r="K435" s="90">
        <v>-89.141548</v>
      </c>
      <c r="L435" s="90">
        <v>-80.053916999999998</v>
      </c>
    </row>
    <row r="436" spans="2:16" x14ac:dyDescent="0.25">
      <c r="B436" s="90" t="s">
        <v>21</v>
      </c>
      <c r="C436" s="90"/>
      <c r="D436" s="90"/>
      <c r="J436" s="90" t="s">
        <v>21</v>
      </c>
      <c r="K436" s="90"/>
      <c r="L436" s="90"/>
    </row>
    <row r="437" spans="2:16" x14ac:dyDescent="0.25">
      <c r="B437" s="90"/>
      <c r="C437" s="90"/>
      <c r="D437" s="90"/>
      <c r="F437" s="6" t="s">
        <v>61</v>
      </c>
      <c r="J437" s="90"/>
      <c r="K437" s="90"/>
      <c r="L437" s="90"/>
      <c r="N437" s="6" t="s">
        <v>61</v>
      </c>
    </row>
    <row r="438" spans="2:16" ht="15.75" x14ac:dyDescent="0.25">
      <c r="B438" s="90"/>
      <c r="C438" s="90"/>
      <c r="D438" s="90"/>
      <c r="F438" s="6" t="s">
        <v>19</v>
      </c>
      <c r="G438" s="6" t="str">
        <f t="shared" ref="G438:G457" si="72">D464</f>
        <v>4Ix5L dBc Log Mag(dB)</v>
      </c>
      <c r="H438" s="35">
        <v>4</v>
      </c>
      <c r="J438" s="90"/>
      <c r="K438" s="90"/>
      <c r="L438" s="90"/>
      <c r="N438" s="6" t="s">
        <v>19</v>
      </c>
      <c r="O438" s="6" t="str">
        <f t="shared" ref="O438:O457" si="73">L464</f>
        <v>4Ix5L dBc Log Mag(dB)</v>
      </c>
      <c r="P438" s="35">
        <v>4</v>
      </c>
    </row>
    <row r="439" spans="2:16" ht="15.75" x14ac:dyDescent="0.25">
      <c r="B439" s="90" t="s">
        <v>59</v>
      </c>
      <c r="C439" s="90"/>
      <c r="D439" s="90"/>
      <c r="F439" s="6">
        <f t="shared" ref="F439:F457" si="74">B465/1000000000</f>
        <v>9.6359999999999992</v>
      </c>
      <c r="G439" s="6">
        <f t="shared" si="72"/>
        <v>-70.949935999999994</v>
      </c>
      <c r="H439" s="36">
        <f>ABS(AVERAGE(G439:G457)-(H438-1)*15)</f>
        <v>117.29897984210525</v>
      </c>
      <c r="J439" s="90" t="s">
        <v>59</v>
      </c>
      <c r="K439" s="90"/>
      <c r="L439" s="90"/>
      <c r="N439" s="6">
        <f t="shared" ref="N439:N457" si="75">J465/1000000000</f>
        <v>9.6359999999999992</v>
      </c>
      <c r="O439" s="6">
        <f t="shared" si="73"/>
        <v>-68.724784999999997</v>
      </c>
      <c r="P439" s="36">
        <f>ABS(AVERAGE(O439:O457)-(P438-1)*15)</f>
        <v>119.4604752631579</v>
      </c>
    </row>
    <row r="440" spans="2:16" x14ac:dyDescent="0.25">
      <c r="B440" s="90" t="s">
        <v>19</v>
      </c>
      <c r="C440" s="90" t="s">
        <v>162</v>
      </c>
      <c r="D440" s="90" t="s">
        <v>88</v>
      </c>
      <c r="F440" s="6">
        <f t="shared" si="74"/>
        <v>9.7673333333332994</v>
      </c>
      <c r="G440" s="6">
        <f t="shared" si="72"/>
        <v>-67.568900999999997</v>
      </c>
      <c r="J440" s="90" t="s">
        <v>19</v>
      </c>
      <c r="K440" s="90" t="s">
        <v>162</v>
      </c>
      <c r="L440" s="90" t="s">
        <v>88</v>
      </c>
      <c r="N440" s="6">
        <f t="shared" si="75"/>
        <v>9.7673333333332994</v>
      </c>
      <c r="O440" s="6">
        <f t="shared" si="73"/>
        <v>-75.494185999999999</v>
      </c>
    </row>
    <row r="441" spans="2:16" x14ac:dyDescent="0.25">
      <c r="B441" s="90">
        <v>7636000000</v>
      </c>
      <c r="C441" s="90">
        <v>-73.026970000000006</v>
      </c>
      <c r="D441" s="90">
        <v>-67.074409000000003</v>
      </c>
      <c r="F441" s="6">
        <f t="shared" si="74"/>
        <v>9.8986666666667009</v>
      </c>
      <c r="G441" s="6">
        <f t="shared" si="72"/>
        <v>-66.799392999999995</v>
      </c>
      <c r="J441" s="90">
        <v>7636000000</v>
      </c>
      <c r="K441" s="90">
        <v>-64.525649999999999</v>
      </c>
      <c r="L441" s="90">
        <v>-54.647976</v>
      </c>
      <c r="N441" s="6">
        <f t="shared" si="75"/>
        <v>9.8986666666667009</v>
      </c>
      <c r="O441" s="6">
        <f t="shared" si="73"/>
        <v>-73.441856000000001</v>
      </c>
    </row>
    <row r="442" spans="2:16" x14ac:dyDescent="0.25">
      <c r="B442" s="90">
        <v>7878444444.4443998</v>
      </c>
      <c r="C442" s="90">
        <v>-72.490868000000006</v>
      </c>
      <c r="D442" s="90">
        <v>-65.507277999999999</v>
      </c>
      <c r="F442" s="6">
        <f t="shared" si="74"/>
        <v>10.029999999999999</v>
      </c>
      <c r="G442" s="6">
        <f t="shared" si="72"/>
        <v>-68.338486000000003</v>
      </c>
      <c r="J442" s="90">
        <v>7878444444.4443998</v>
      </c>
      <c r="K442" s="90">
        <v>-62.914658000000003</v>
      </c>
      <c r="L442" s="90">
        <v>-56.315261999999997</v>
      </c>
      <c r="N442" s="6">
        <f t="shared" si="75"/>
        <v>10.029999999999999</v>
      </c>
      <c r="O442" s="6">
        <f t="shared" si="73"/>
        <v>-73.841766000000007</v>
      </c>
    </row>
    <row r="443" spans="2:16" x14ac:dyDescent="0.25">
      <c r="B443" s="90">
        <v>8120888888.8888998</v>
      </c>
      <c r="C443" s="90">
        <v>-72.332710000000006</v>
      </c>
      <c r="D443" s="90">
        <v>-64.881348000000003</v>
      </c>
      <c r="F443" s="6">
        <f t="shared" si="74"/>
        <v>10.161333333332999</v>
      </c>
      <c r="G443" s="6">
        <f t="shared" si="72"/>
        <v>-69.988135999999997</v>
      </c>
      <c r="J443" s="90">
        <v>8120888888.8888998</v>
      </c>
      <c r="K443" s="90">
        <v>-66.122260999999995</v>
      </c>
      <c r="L443" s="90">
        <v>-59.305256</v>
      </c>
      <c r="N443" s="6">
        <f t="shared" si="75"/>
        <v>10.161333333332999</v>
      </c>
      <c r="O443" s="6">
        <f t="shared" si="73"/>
        <v>-73.384354000000002</v>
      </c>
    </row>
    <row r="444" spans="2:16" x14ac:dyDescent="0.25">
      <c r="B444" s="90">
        <v>8363333333.3332996</v>
      </c>
      <c r="C444" s="90">
        <v>-68.932738999999998</v>
      </c>
      <c r="D444" s="90">
        <v>-61.552123999999999</v>
      </c>
      <c r="F444" s="6">
        <f t="shared" si="74"/>
        <v>10.292666666666999</v>
      </c>
      <c r="G444" s="6">
        <f t="shared" si="72"/>
        <v>-69.468857</v>
      </c>
      <c r="J444" s="90">
        <v>8363333333.3332996</v>
      </c>
      <c r="K444" s="90">
        <v>-64.337631000000002</v>
      </c>
      <c r="L444" s="90">
        <v>-56.877861000000003</v>
      </c>
      <c r="N444" s="6">
        <f t="shared" si="75"/>
        <v>10.292666666666999</v>
      </c>
      <c r="O444" s="6">
        <f t="shared" si="73"/>
        <v>-73.510254000000003</v>
      </c>
    </row>
    <row r="445" spans="2:16" x14ac:dyDescent="0.25">
      <c r="B445" s="90">
        <v>8605777777.7777996</v>
      </c>
      <c r="C445" s="90">
        <v>-71.762237999999996</v>
      </c>
      <c r="D445" s="90">
        <v>-64.477249</v>
      </c>
      <c r="F445" s="6">
        <f t="shared" si="74"/>
        <v>10.423999999999999</v>
      </c>
      <c r="G445" s="6">
        <f t="shared" si="72"/>
        <v>-69.200423999999998</v>
      </c>
      <c r="J445" s="90">
        <v>8605777777.7777996</v>
      </c>
      <c r="K445" s="90">
        <v>-71.527564999999996</v>
      </c>
      <c r="L445" s="90">
        <v>-63.569923000000003</v>
      </c>
      <c r="N445" s="6">
        <f t="shared" si="75"/>
        <v>10.423999999999999</v>
      </c>
      <c r="O445" s="6">
        <f t="shared" si="73"/>
        <v>-73.799521999999996</v>
      </c>
    </row>
    <row r="446" spans="2:16" x14ac:dyDescent="0.25">
      <c r="B446" s="90">
        <v>8848222222.2222004</v>
      </c>
      <c r="C446" s="90">
        <v>-70.957488999999995</v>
      </c>
      <c r="D446" s="90">
        <v>-63.647708999999999</v>
      </c>
      <c r="F446" s="6">
        <f t="shared" si="74"/>
        <v>10.555333333333</v>
      </c>
      <c r="G446" s="6">
        <f t="shared" si="72"/>
        <v>-66.450858999999994</v>
      </c>
      <c r="J446" s="90">
        <v>8848222222.2222004</v>
      </c>
      <c r="K446" s="90">
        <v>-66.507889000000006</v>
      </c>
      <c r="L446" s="90">
        <v>-58.295738</v>
      </c>
      <c r="N446" s="6">
        <f t="shared" si="75"/>
        <v>10.555333333333</v>
      </c>
      <c r="O446" s="6">
        <f t="shared" si="73"/>
        <v>-71.857185000000001</v>
      </c>
    </row>
    <row r="447" spans="2:16" x14ac:dyDescent="0.25">
      <c r="B447" s="90">
        <v>9090666666.6667004</v>
      </c>
      <c r="C447" s="90">
        <v>-86.523582000000005</v>
      </c>
      <c r="D447" s="90">
        <v>-79.403000000000006</v>
      </c>
      <c r="F447" s="6">
        <f t="shared" si="74"/>
        <v>10.686666666667</v>
      </c>
      <c r="G447" s="6">
        <f t="shared" si="72"/>
        <v>-70.761070000000004</v>
      </c>
      <c r="J447" s="90">
        <v>9090666666.6667004</v>
      </c>
      <c r="K447" s="90">
        <v>-69.226676999999995</v>
      </c>
      <c r="L447" s="90">
        <v>-60.471511999999997</v>
      </c>
      <c r="N447" s="6">
        <f t="shared" si="75"/>
        <v>10.686666666667</v>
      </c>
      <c r="O447" s="6">
        <f t="shared" si="73"/>
        <v>-71.240844999999993</v>
      </c>
    </row>
    <row r="448" spans="2:16" x14ac:dyDescent="0.25">
      <c r="B448" s="90">
        <v>9333111111.1110992</v>
      </c>
      <c r="C448" s="90">
        <v>-69.087165999999996</v>
      </c>
      <c r="D448" s="90">
        <v>-61.538609000000001</v>
      </c>
      <c r="F448" s="6">
        <f t="shared" si="74"/>
        <v>10.818</v>
      </c>
      <c r="G448" s="6">
        <f t="shared" si="72"/>
        <v>-70.815406999999993</v>
      </c>
      <c r="J448" s="90">
        <v>9333111111.1110992</v>
      </c>
      <c r="K448" s="90">
        <v>-70.389060999999998</v>
      </c>
      <c r="L448" s="90">
        <v>-61.281123999999998</v>
      </c>
      <c r="N448" s="6">
        <f t="shared" si="75"/>
        <v>10.818</v>
      </c>
      <c r="O448" s="6">
        <f t="shared" si="73"/>
        <v>-73.063004000000006</v>
      </c>
    </row>
    <row r="449" spans="2:16" x14ac:dyDescent="0.25">
      <c r="B449" s="90">
        <v>9575555555.5555992</v>
      </c>
      <c r="C449" s="90">
        <v>-89.388435000000001</v>
      </c>
      <c r="D449" s="90">
        <v>-81.418304000000006</v>
      </c>
      <c r="F449" s="6">
        <f t="shared" si="74"/>
        <v>10.949333333333</v>
      </c>
      <c r="G449" s="6">
        <f t="shared" si="72"/>
        <v>-69.683166999999997</v>
      </c>
      <c r="J449" s="90">
        <v>9575555555.5555992</v>
      </c>
      <c r="K449" s="90">
        <v>-68.227836999999994</v>
      </c>
      <c r="L449" s="90">
        <v>-59.059306999999997</v>
      </c>
      <c r="N449" s="6">
        <f t="shared" si="75"/>
        <v>10.949333333333</v>
      </c>
      <c r="O449" s="6">
        <f t="shared" si="73"/>
        <v>-76.390548999999993</v>
      </c>
    </row>
    <row r="450" spans="2:16" x14ac:dyDescent="0.25">
      <c r="B450" s="90">
        <v>9818000000</v>
      </c>
      <c r="C450" s="90">
        <v>-67.910690000000002</v>
      </c>
      <c r="D450" s="90">
        <v>-59.818958000000002</v>
      </c>
      <c r="F450" s="6">
        <f t="shared" si="74"/>
        <v>11.080666666667</v>
      </c>
      <c r="G450" s="6">
        <f t="shared" si="72"/>
        <v>-69.960930000000005</v>
      </c>
      <c r="J450" s="90">
        <v>9818000000</v>
      </c>
      <c r="K450" s="90">
        <v>-67.894844000000006</v>
      </c>
      <c r="L450" s="90">
        <v>-58.388607</v>
      </c>
      <c r="N450" s="6">
        <f t="shared" si="75"/>
        <v>11.080666666667</v>
      </c>
      <c r="O450" s="6">
        <f t="shared" si="73"/>
        <v>-71.890288999999996</v>
      </c>
    </row>
    <row r="451" spans="2:16" x14ac:dyDescent="0.25">
      <c r="B451" s="90">
        <v>10060444444.444</v>
      </c>
      <c r="C451" s="90">
        <v>-72.116455000000002</v>
      </c>
      <c r="D451" s="90">
        <v>-63.863982999999998</v>
      </c>
      <c r="F451" s="6">
        <f t="shared" si="74"/>
        <v>11.212</v>
      </c>
      <c r="G451" s="6">
        <f t="shared" si="72"/>
        <v>-70.608688000000001</v>
      </c>
      <c r="J451" s="90">
        <v>10060444444.444</v>
      </c>
      <c r="K451" s="90">
        <v>-66.148383999999993</v>
      </c>
      <c r="L451" s="90">
        <v>-56.527740000000001</v>
      </c>
      <c r="N451" s="6">
        <f t="shared" si="75"/>
        <v>11.212</v>
      </c>
      <c r="O451" s="6">
        <f t="shared" si="73"/>
        <v>-74.011489999999995</v>
      </c>
    </row>
    <row r="452" spans="2:16" x14ac:dyDescent="0.25">
      <c r="B452" s="90">
        <v>10302888888.889</v>
      </c>
      <c r="C452" s="90">
        <v>-71.109268</v>
      </c>
      <c r="D452" s="90">
        <v>-63.009875999999998</v>
      </c>
      <c r="F452" s="6">
        <f t="shared" si="74"/>
        <v>11.343333333333</v>
      </c>
      <c r="G452" s="6">
        <f t="shared" si="72"/>
        <v>-70.921829000000002</v>
      </c>
      <c r="J452" s="90">
        <v>10302888888.889</v>
      </c>
      <c r="K452" s="90">
        <v>-68.945366000000007</v>
      </c>
      <c r="L452" s="90">
        <v>-59.095118999999997</v>
      </c>
      <c r="N452" s="6">
        <f t="shared" si="75"/>
        <v>11.343333333333</v>
      </c>
      <c r="O452" s="6">
        <f t="shared" si="73"/>
        <v>-75.644927999999993</v>
      </c>
    </row>
    <row r="453" spans="2:16" x14ac:dyDescent="0.25">
      <c r="B453" s="90">
        <v>10545333333.333</v>
      </c>
      <c r="C453" s="90">
        <v>-70.096435999999997</v>
      </c>
      <c r="D453" s="90">
        <v>-61.660389000000002</v>
      </c>
      <c r="F453" s="6">
        <f t="shared" si="74"/>
        <v>11.474666666667</v>
      </c>
      <c r="G453" s="6">
        <f t="shared" si="72"/>
        <v>-74.392737999999994</v>
      </c>
      <c r="J453" s="90">
        <v>10545333333.333</v>
      </c>
      <c r="K453" s="90">
        <v>-68.563125999999997</v>
      </c>
      <c r="L453" s="90">
        <v>-58.261355999999999</v>
      </c>
      <c r="N453" s="6">
        <f t="shared" si="75"/>
        <v>11.474666666667</v>
      </c>
      <c r="O453" s="6">
        <f t="shared" si="73"/>
        <v>-74.273285000000001</v>
      </c>
    </row>
    <row r="454" spans="2:16" x14ac:dyDescent="0.25">
      <c r="B454" s="90">
        <v>10787777777.778</v>
      </c>
      <c r="C454" s="90">
        <v>-73.152564999999996</v>
      </c>
      <c r="D454" s="90">
        <v>-64.923621999999995</v>
      </c>
      <c r="F454" s="6">
        <f t="shared" si="74"/>
        <v>11.606</v>
      </c>
      <c r="G454" s="6">
        <f t="shared" si="72"/>
        <v>-74.077765999999997</v>
      </c>
      <c r="J454" s="90">
        <v>10787777777.778</v>
      </c>
      <c r="K454" s="90">
        <v>-72.289351999999994</v>
      </c>
      <c r="L454" s="90">
        <v>-62.054820999999997</v>
      </c>
      <c r="N454" s="6">
        <f t="shared" si="75"/>
        <v>11.606</v>
      </c>
      <c r="O454" s="6">
        <f t="shared" si="73"/>
        <v>-78.118324000000001</v>
      </c>
    </row>
    <row r="455" spans="2:16" x14ac:dyDescent="0.25">
      <c r="B455" s="90">
        <v>11030222222.222</v>
      </c>
      <c r="C455" s="90">
        <v>-71.218436999999994</v>
      </c>
      <c r="D455" s="90">
        <v>-62.989750000000001</v>
      </c>
      <c r="F455" s="6">
        <f t="shared" si="74"/>
        <v>11.737333333333</v>
      </c>
      <c r="G455" s="6">
        <f t="shared" si="72"/>
        <v>-80.746352999999999</v>
      </c>
      <c r="J455" s="90">
        <v>11030222222.222</v>
      </c>
      <c r="K455" s="90">
        <v>-72.450394000000003</v>
      </c>
      <c r="L455" s="90">
        <v>-62.254871000000001</v>
      </c>
      <c r="N455" s="6">
        <f t="shared" si="75"/>
        <v>11.737333333333</v>
      </c>
      <c r="O455" s="6">
        <f t="shared" si="73"/>
        <v>-76.817383000000007</v>
      </c>
    </row>
    <row r="456" spans="2:16" x14ac:dyDescent="0.25">
      <c r="B456" s="90">
        <v>11272666666.667</v>
      </c>
      <c r="C456" s="90">
        <v>-73.807991000000001</v>
      </c>
      <c r="D456" s="90">
        <v>-65.624511999999996</v>
      </c>
      <c r="F456" s="6">
        <f t="shared" si="74"/>
        <v>11.868666666667</v>
      </c>
      <c r="G456" s="6">
        <f t="shared" si="72"/>
        <v>-89.763144999999994</v>
      </c>
      <c r="J456" s="90">
        <v>11272666666.667</v>
      </c>
      <c r="K456" s="90">
        <v>-74.421386999999996</v>
      </c>
      <c r="L456" s="90">
        <v>-64.385093999999995</v>
      </c>
      <c r="N456" s="6">
        <f t="shared" si="75"/>
        <v>11.868666666667</v>
      </c>
      <c r="O456" s="6">
        <f t="shared" si="73"/>
        <v>-76.285995</v>
      </c>
    </row>
    <row r="457" spans="2:16" x14ac:dyDescent="0.25">
      <c r="B457" s="90">
        <v>11515111111.111</v>
      </c>
      <c r="C457" s="90">
        <v>-68.876366000000004</v>
      </c>
      <c r="D457" s="90">
        <v>-60.272700999999998</v>
      </c>
      <c r="F457" s="6">
        <f t="shared" si="74"/>
        <v>12</v>
      </c>
      <c r="G457" s="6">
        <f t="shared" si="72"/>
        <v>-83.184532000000004</v>
      </c>
      <c r="J457" s="90">
        <v>11515111111.111</v>
      </c>
      <c r="K457" s="90">
        <v>-73.686751999999998</v>
      </c>
      <c r="L457" s="90">
        <v>-63.926937000000002</v>
      </c>
      <c r="N457" s="6">
        <f t="shared" si="75"/>
        <v>12</v>
      </c>
      <c r="O457" s="6">
        <f t="shared" si="73"/>
        <v>-82.959029999999998</v>
      </c>
    </row>
    <row r="458" spans="2:16" x14ac:dyDescent="0.25">
      <c r="B458" s="90">
        <v>11757555555.556</v>
      </c>
      <c r="C458" s="90">
        <v>-75.283080999999996</v>
      </c>
      <c r="D458" s="90">
        <v>-66.300201000000001</v>
      </c>
      <c r="F458" s="6" t="s">
        <v>21</v>
      </c>
      <c r="J458" s="90">
        <v>11757555555.556</v>
      </c>
      <c r="K458" s="90">
        <v>-75.839607000000001</v>
      </c>
      <c r="L458" s="90">
        <v>-66.671454999999995</v>
      </c>
      <c r="N458" s="6" t="s">
        <v>21</v>
      </c>
    </row>
    <row r="459" spans="2:16" x14ac:dyDescent="0.25">
      <c r="B459" s="90">
        <v>12000000000</v>
      </c>
      <c r="C459" s="90">
        <v>-79.476478999999998</v>
      </c>
      <c r="D459" s="90">
        <v>-69.093177999999995</v>
      </c>
      <c r="J459" s="90">
        <v>12000000000</v>
      </c>
      <c r="K459" s="90">
        <v>-76.898871999999997</v>
      </c>
      <c r="L459" s="90">
        <v>-67.811240999999995</v>
      </c>
    </row>
    <row r="460" spans="2:16" x14ac:dyDescent="0.25">
      <c r="B460" s="90" t="s">
        <v>21</v>
      </c>
      <c r="C460" s="90"/>
      <c r="D460" s="90"/>
      <c r="J460" s="90" t="s">
        <v>21</v>
      </c>
      <c r="K460" s="90"/>
      <c r="L460" s="90"/>
    </row>
    <row r="461" spans="2:16" x14ac:dyDescent="0.25">
      <c r="B461" s="90"/>
      <c r="C461" s="90"/>
      <c r="D461" s="90"/>
      <c r="F461" s="6" t="s">
        <v>63</v>
      </c>
      <c r="J461" s="90"/>
      <c r="K461" s="90"/>
      <c r="L461" s="90"/>
      <c r="N461" s="6" t="s">
        <v>63</v>
      </c>
    </row>
    <row r="462" spans="2:16" ht="15.75" x14ac:dyDescent="0.25">
      <c r="B462" s="90"/>
      <c r="C462" s="90"/>
      <c r="D462" s="90"/>
      <c r="F462" s="6" t="s">
        <v>19</v>
      </c>
      <c r="G462" s="6" t="str">
        <f t="shared" ref="G462:G481" si="76">D488</f>
        <v>5Ix1L dBc Log Mag(dB)</v>
      </c>
      <c r="H462" s="35">
        <v>5</v>
      </c>
      <c r="J462" s="90"/>
      <c r="K462" s="90"/>
      <c r="L462" s="90"/>
      <c r="N462" s="6" t="s">
        <v>19</v>
      </c>
      <c r="O462" s="6" t="str">
        <f t="shared" ref="O462:O481" si="77">L488</f>
        <v>5Ix1L dBc Log Mag(dB)</v>
      </c>
      <c r="P462" s="35">
        <v>5</v>
      </c>
    </row>
    <row r="463" spans="2:16" ht="15.75" x14ac:dyDescent="0.25">
      <c r="B463" s="90" t="s">
        <v>61</v>
      </c>
      <c r="C463" s="90"/>
      <c r="D463" s="90"/>
      <c r="F463" s="6">
        <f t="shared" ref="F463:F481" si="78">B489/1000000000</f>
        <v>2</v>
      </c>
      <c r="G463" s="6">
        <f t="shared" si="76"/>
        <v>-37.634956000000003</v>
      </c>
      <c r="H463" s="36">
        <f>ABS(AVERAGE(G463:G481)-(H462-1)*15)</f>
        <v>114.32605063157895</v>
      </c>
      <c r="J463" s="90" t="s">
        <v>61</v>
      </c>
      <c r="K463" s="90"/>
      <c r="L463" s="90"/>
      <c r="N463" s="6">
        <f t="shared" ref="N463:N481" si="79">J489/1000000000</f>
        <v>2</v>
      </c>
      <c r="O463" s="6">
        <f t="shared" si="77"/>
        <v>-37.904831000000001</v>
      </c>
      <c r="P463" s="36">
        <f>ABS(AVERAGE(O463:O481)-(P462-1)*15)</f>
        <v>114.91120594736842</v>
      </c>
    </row>
    <row r="464" spans="2:16" x14ac:dyDescent="0.25">
      <c r="B464" s="90" t="s">
        <v>19</v>
      </c>
      <c r="C464" s="90" t="s">
        <v>163</v>
      </c>
      <c r="D464" s="90" t="s">
        <v>89</v>
      </c>
      <c r="F464" s="6">
        <f t="shared" si="78"/>
        <v>2.5302777777778003</v>
      </c>
      <c r="G464" s="6">
        <f t="shared" si="76"/>
        <v>-51.464809000000002</v>
      </c>
      <c r="J464" s="90" t="s">
        <v>19</v>
      </c>
      <c r="K464" s="90" t="s">
        <v>163</v>
      </c>
      <c r="L464" s="90" t="s">
        <v>89</v>
      </c>
      <c r="N464" s="6">
        <f t="shared" si="79"/>
        <v>2.5302777777778003</v>
      </c>
      <c r="O464" s="6">
        <f t="shared" si="77"/>
        <v>-46.522101999999997</v>
      </c>
    </row>
    <row r="465" spans="2:15" x14ac:dyDescent="0.25">
      <c r="B465" s="90">
        <v>9636000000</v>
      </c>
      <c r="C465" s="90">
        <v>-76.902495999999999</v>
      </c>
      <c r="D465" s="90">
        <v>-70.949935999999994</v>
      </c>
      <c r="F465" s="6">
        <f t="shared" si="78"/>
        <v>3.0605555555556001</v>
      </c>
      <c r="G465" s="6">
        <f t="shared" si="76"/>
        <v>-50.138137999999998</v>
      </c>
      <c r="J465" s="90">
        <v>9636000000</v>
      </c>
      <c r="K465" s="90">
        <v>-78.602463</v>
      </c>
      <c r="L465" s="90">
        <v>-68.724784999999997</v>
      </c>
      <c r="N465" s="6">
        <f t="shared" si="79"/>
        <v>3.0605555555556001</v>
      </c>
      <c r="O465" s="6">
        <f t="shared" si="77"/>
        <v>-59.781737999999997</v>
      </c>
    </row>
    <row r="466" spans="2:15" x14ac:dyDescent="0.25">
      <c r="B466" s="90">
        <v>9767333333.3332996</v>
      </c>
      <c r="C466" s="90">
        <v>-74.552490000000006</v>
      </c>
      <c r="D466" s="90">
        <v>-67.568900999999997</v>
      </c>
      <c r="F466" s="6">
        <f t="shared" si="78"/>
        <v>3.5908333333333</v>
      </c>
      <c r="G466" s="6">
        <f t="shared" si="76"/>
        <v>-58.587215</v>
      </c>
      <c r="J466" s="90">
        <v>9767333333.3332996</v>
      </c>
      <c r="K466" s="90">
        <v>-82.093581999999998</v>
      </c>
      <c r="L466" s="90">
        <v>-75.494185999999999</v>
      </c>
      <c r="N466" s="6">
        <f t="shared" si="79"/>
        <v>3.5908333333333</v>
      </c>
      <c r="O466" s="6">
        <f t="shared" si="77"/>
        <v>-55.950428000000002</v>
      </c>
    </row>
    <row r="467" spans="2:15" x14ac:dyDescent="0.25">
      <c r="B467" s="90">
        <v>9898666666.6667004</v>
      </c>
      <c r="C467" s="90">
        <v>-74.250754999999998</v>
      </c>
      <c r="D467" s="90">
        <v>-66.799392999999995</v>
      </c>
      <c r="F467" s="6">
        <f t="shared" si="78"/>
        <v>4.1211111111110998</v>
      </c>
      <c r="G467" s="6">
        <f t="shared" si="76"/>
        <v>-59.078975999999997</v>
      </c>
      <c r="J467" s="90">
        <v>9898666666.6667004</v>
      </c>
      <c r="K467" s="90">
        <v>-80.258865</v>
      </c>
      <c r="L467" s="90">
        <v>-73.441856000000001</v>
      </c>
      <c r="N467" s="6">
        <f t="shared" si="79"/>
        <v>4.1211111111110998</v>
      </c>
      <c r="O467" s="6">
        <f t="shared" si="77"/>
        <v>-55.775181000000003</v>
      </c>
    </row>
    <row r="468" spans="2:15" x14ac:dyDescent="0.25">
      <c r="B468" s="90">
        <v>10030000000</v>
      </c>
      <c r="C468" s="90">
        <v>-75.719100999999995</v>
      </c>
      <c r="D468" s="90">
        <v>-68.338486000000003</v>
      </c>
      <c r="F468" s="6">
        <f t="shared" si="78"/>
        <v>4.6513888888889001</v>
      </c>
      <c r="G468" s="6">
        <f t="shared" si="76"/>
        <v>-58.654369000000003</v>
      </c>
      <c r="J468" s="90">
        <v>10030000000</v>
      </c>
      <c r="K468" s="90">
        <v>-81.301536999999996</v>
      </c>
      <c r="L468" s="90">
        <v>-73.841766000000007</v>
      </c>
      <c r="N468" s="6">
        <f t="shared" si="79"/>
        <v>4.6513888888889001</v>
      </c>
      <c r="O468" s="6">
        <f t="shared" si="77"/>
        <v>-53.954726999999998</v>
      </c>
    </row>
    <row r="469" spans="2:15" x14ac:dyDescent="0.25">
      <c r="B469" s="90">
        <v>10161333333.333</v>
      </c>
      <c r="C469" s="90">
        <v>-77.273124999999993</v>
      </c>
      <c r="D469" s="90">
        <v>-69.988135999999997</v>
      </c>
      <c r="F469" s="6">
        <f t="shared" si="78"/>
        <v>5.1816666666667004</v>
      </c>
      <c r="G469" s="6">
        <f t="shared" si="76"/>
        <v>-58.034022999999998</v>
      </c>
      <c r="J469" s="90">
        <v>10161333333.333</v>
      </c>
      <c r="K469" s="90">
        <v>-81.341994999999997</v>
      </c>
      <c r="L469" s="90">
        <v>-73.384354000000002</v>
      </c>
      <c r="N469" s="6">
        <f t="shared" si="79"/>
        <v>5.1816666666667004</v>
      </c>
      <c r="O469" s="6">
        <f t="shared" si="77"/>
        <v>-57.925499000000002</v>
      </c>
    </row>
    <row r="470" spans="2:15" x14ac:dyDescent="0.25">
      <c r="B470" s="90">
        <v>10292666666.667</v>
      </c>
      <c r="C470" s="90">
        <v>-76.778632999999999</v>
      </c>
      <c r="D470" s="90">
        <v>-69.468857</v>
      </c>
      <c r="F470" s="6">
        <f t="shared" si="78"/>
        <v>5.7119444444443994</v>
      </c>
      <c r="G470" s="6">
        <f t="shared" si="76"/>
        <v>-56.481064000000003</v>
      </c>
      <c r="J470" s="90">
        <v>10292666666.667</v>
      </c>
      <c r="K470" s="90">
        <v>-81.722403999999997</v>
      </c>
      <c r="L470" s="90">
        <v>-73.510254000000003</v>
      </c>
      <c r="N470" s="6">
        <f t="shared" si="79"/>
        <v>5.7119444444443994</v>
      </c>
      <c r="O470" s="6">
        <f t="shared" si="77"/>
        <v>-48.979298</v>
      </c>
    </row>
    <row r="471" spans="2:15" x14ac:dyDescent="0.25">
      <c r="B471" s="90">
        <v>10424000000</v>
      </c>
      <c r="C471" s="90">
        <v>-76.320999</v>
      </c>
      <c r="D471" s="90">
        <v>-69.200423999999998</v>
      </c>
      <c r="F471" s="6">
        <f t="shared" si="78"/>
        <v>6.2422222222222006</v>
      </c>
      <c r="G471" s="6">
        <f t="shared" si="76"/>
        <v>-55.353881999999999</v>
      </c>
      <c r="J471" s="90">
        <v>10424000000</v>
      </c>
      <c r="K471" s="90">
        <v>-82.554687999999999</v>
      </c>
      <c r="L471" s="90">
        <v>-73.799521999999996</v>
      </c>
      <c r="N471" s="6">
        <f t="shared" si="79"/>
        <v>6.2422222222222006</v>
      </c>
      <c r="O471" s="6">
        <f t="shared" si="77"/>
        <v>-60.591392999999997</v>
      </c>
    </row>
    <row r="472" spans="2:15" x14ac:dyDescent="0.25">
      <c r="B472" s="90">
        <v>10555333333.333</v>
      </c>
      <c r="C472" s="90">
        <v>-73.999413000000004</v>
      </c>
      <c r="D472" s="90">
        <v>-66.450858999999994</v>
      </c>
      <c r="F472" s="6">
        <f t="shared" si="78"/>
        <v>6.7725</v>
      </c>
      <c r="G472" s="6">
        <f t="shared" si="76"/>
        <v>-56.188800999999998</v>
      </c>
      <c r="J472" s="90">
        <v>10555333333.333</v>
      </c>
      <c r="K472" s="90">
        <v>-80.965118000000004</v>
      </c>
      <c r="L472" s="90">
        <v>-71.857185000000001</v>
      </c>
      <c r="N472" s="6">
        <f t="shared" si="79"/>
        <v>6.7725</v>
      </c>
      <c r="O472" s="6">
        <f t="shared" si="77"/>
        <v>-55.128444999999999</v>
      </c>
    </row>
    <row r="473" spans="2:15" x14ac:dyDescent="0.25">
      <c r="B473" s="90">
        <v>10686666666.667</v>
      </c>
      <c r="C473" s="90">
        <v>-78.731200999999999</v>
      </c>
      <c r="D473" s="90">
        <v>-70.761070000000004</v>
      </c>
      <c r="F473" s="6">
        <f t="shared" si="78"/>
        <v>7.3027777777777994</v>
      </c>
      <c r="G473" s="6">
        <f t="shared" si="76"/>
        <v>-52.962710999999999</v>
      </c>
      <c r="J473" s="90">
        <v>10686666666.667</v>
      </c>
      <c r="K473" s="90">
        <v>-80.409378000000004</v>
      </c>
      <c r="L473" s="90">
        <v>-71.240844999999993</v>
      </c>
      <c r="N473" s="6">
        <f t="shared" si="79"/>
        <v>7.3027777777777994</v>
      </c>
      <c r="O473" s="6">
        <f t="shared" si="77"/>
        <v>-52.893658000000002</v>
      </c>
    </row>
    <row r="474" spans="2:15" x14ac:dyDescent="0.25">
      <c r="B474" s="90">
        <v>10818000000</v>
      </c>
      <c r="C474" s="90">
        <v>-78.907134999999997</v>
      </c>
      <c r="D474" s="90">
        <v>-70.815406999999993</v>
      </c>
      <c r="F474" s="6">
        <f t="shared" si="78"/>
        <v>7.8330555555556005</v>
      </c>
      <c r="G474" s="6">
        <f t="shared" si="76"/>
        <v>-52.783199000000003</v>
      </c>
      <c r="J474" s="90">
        <v>10818000000</v>
      </c>
      <c r="K474" s="90">
        <v>-82.569237000000001</v>
      </c>
      <c r="L474" s="90">
        <v>-73.063004000000006</v>
      </c>
      <c r="N474" s="6">
        <f t="shared" si="79"/>
        <v>7.8330555555556005</v>
      </c>
      <c r="O474" s="6">
        <f t="shared" si="77"/>
        <v>-62.428215000000002</v>
      </c>
    </row>
    <row r="475" spans="2:15" x14ac:dyDescent="0.25">
      <c r="B475" s="90">
        <v>10949333333.333</v>
      </c>
      <c r="C475" s="90">
        <v>-77.935637999999997</v>
      </c>
      <c r="D475" s="90">
        <v>-69.683166999999997</v>
      </c>
      <c r="F475" s="6">
        <f t="shared" si="78"/>
        <v>8.3633333333332995</v>
      </c>
      <c r="G475" s="6">
        <f t="shared" si="76"/>
        <v>-47.033962000000002</v>
      </c>
      <c r="J475" s="90">
        <v>10949333333.333</v>
      </c>
      <c r="K475" s="90">
        <v>-86.011200000000002</v>
      </c>
      <c r="L475" s="90">
        <v>-76.390548999999993</v>
      </c>
      <c r="N475" s="6">
        <f t="shared" si="79"/>
        <v>8.3633333333332995</v>
      </c>
      <c r="O475" s="6">
        <f t="shared" si="77"/>
        <v>-58.946545</v>
      </c>
    </row>
    <row r="476" spans="2:15" x14ac:dyDescent="0.25">
      <c r="B476" s="90">
        <v>11080666666.667</v>
      </c>
      <c r="C476" s="90">
        <v>-78.060317999999995</v>
      </c>
      <c r="D476" s="90">
        <v>-69.960930000000005</v>
      </c>
      <c r="F476" s="6">
        <f t="shared" si="78"/>
        <v>8.8936111111110989</v>
      </c>
      <c r="G476" s="6">
        <f t="shared" si="76"/>
        <v>-53.189158999999997</v>
      </c>
      <c r="J476" s="90">
        <v>11080666666.667</v>
      </c>
      <c r="K476" s="90">
        <v>-81.740539999999996</v>
      </c>
      <c r="L476" s="90">
        <v>-71.890288999999996</v>
      </c>
      <c r="N476" s="6">
        <f t="shared" si="79"/>
        <v>8.8936111111110989</v>
      </c>
      <c r="O476" s="6">
        <f t="shared" si="77"/>
        <v>-51.195694000000003</v>
      </c>
    </row>
    <row r="477" spans="2:15" x14ac:dyDescent="0.25">
      <c r="B477" s="90">
        <v>11212000000</v>
      </c>
      <c r="C477" s="90">
        <v>-79.044730999999999</v>
      </c>
      <c r="D477" s="90">
        <v>-70.608688000000001</v>
      </c>
      <c r="F477" s="6">
        <f t="shared" si="78"/>
        <v>9.4238888888889001</v>
      </c>
      <c r="G477" s="6">
        <f t="shared" si="76"/>
        <v>-58.831577000000003</v>
      </c>
      <c r="J477" s="90">
        <v>11212000000</v>
      </c>
      <c r="K477" s="90">
        <v>-84.313254999999998</v>
      </c>
      <c r="L477" s="90">
        <v>-74.011489999999995</v>
      </c>
      <c r="N477" s="6">
        <f t="shared" si="79"/>
        <v>9.4238888888889001</v>
      </c>
      <c r="O477" s="6">
        <f t="shared" si="77"/>
        <v>-58.798290000000001</v>
      </c>
    </row>
    <row r="478" spans="2:15" x14ac:dyDescent="0.25">
      <c r="B478" s="90">
        <v>11343333333.333</v>
      </c>
      <c r="C478" s="90">
        <v>-79.150779999999997</v>
      </c>
      <c r="D478" s="90">
        <v>-70.921829000000002</v>
      </c>
      <c r="F478" s="6">
        <f t="shared" si="78"/>
        <v>9.9541666666667012</v>
      </c>
      <c r="G478" s="6">
        <f t="shared" si="76"/>
        <v>-53.857574</v>
      </c>
      <c r="J478" s="90">
        <v>11343333333.333</v>
      </c>
      <c r="K478" s="90">
        <v>-85.879463000000001</v>
      </c>
      <c r="L478" s="90">
        <v>-75.644927999999993</v>
      </c>
      <c r="N478" s="6">
        <f t="shared" si="79"/>
        <v>9.9541666666667012</v>
      </c>
      <c r="O478" s="6">
        <f t="shared" si="77"/>
        <v>-61.469185000000003</v>
      </c>
    </row>
    <row r="479" spans="2:15" x14ac:dyDescent="0.25">
      <c r="B479" s="90">
        <v>11474666666.667</v>
      </c>
      <c r="C479" s="90">
        <v>-82.621421999999995</v>
      </c>
      <c r="D479" s="90">
        <v>-74.392737999999994</v>
      </c>
      <c r="F479" s="6">
        <f t="shared" si="78"/>
        <v>10.484444444444</v>
      </c>
      <c r="G479" s="6">
        <f t="shared" si="76"/>
        <v>-57.210566999999998</v>
      </c>
      <c r="J479" s="90">
        <v>11474666666.667</v>
      </c>
      <c r="K479" s="90">
        <v>-84.468811000000002</v>
      </c>
      <c r="L479" s="90">
        <v>-74.273285000000001</v>
      </c>
      <c r="N479" s="6">
        <f t="shared" si="79"/>
        <v>10.484444444444</v>
      </c>
      <c r="O479" s="6">
        <f t="shared" si="77"/>
        <v>-60.582016000000003</v>
      </c>
    </row>
    <row r="480" spans="2:15" x14ac:dyDescent="0.25">
      <c r="B480" s="90">
        <v>11606000000</v>
      </c>
      <c r="C480" s="90">
        <v>-82.261246</v>
      </c>
      <c r="D480" s="90">
        <v>-74.077765999999997</v>
      </c>
      <c r="F480" s="6">
        <f t="shared" si="78"/>
        <v>11.014722222222</v>
      </c>
      <c r="G480" s="6">
        <f t="shared" si="76"/>
        <v>-55.458098999999997</v>
      </c>
      <c r="J480" s="90">
        <v>11606000000</v>
      </c>
      <c r="K480" s="90">
        <v>-88.154617000000002</v>
      </c>
      <c r="L480" s="90">
        <v>-78.118324000000001</v>
      </c>
      <c r="N480" s="6">
        <f t="shared" si="79"/>
        <v>11.014722222222</v>
      </c>
      <c r="O480" s="6">
        <f t="shared" si="77"/>
        <v>-51.642516999999998</v>
      </c>
    </row>
    <row r="481" spans="2:16" x14ac:dyDescent="0.25">
      <c r="B481" s="90">
        <v>11737333333.333</v>
      </c>
      <c r="C481" s="90">
        <v>-89.350014000000002</v>
      </c>
      <c r="D481" s="90">
        <v>-80.746352999999999</v>
      </c>
      <c r="F481" s="6">
        <f t="shared" si="78"/>
        <v>11.545</v>
      </c>
      <c r="G481" s="6">
        <f t="shared" si="76"/>
        <v>-59.251880999999997</v>
      </c>
      <c r="J481" s="90">
        <v>11737333333.333</v>
      </c>
      <c r="K481" s="90">
        <v>-86.577194000000006</v>
      </c>
      <c r="L481" s="90">
        <v>-76.817383000000007</v>
      </c>
      <c r="N481" s="6">
        <f t="shared" si="79"/>
        <v>11.545</v>
      </c>
      <c r="O481" s="6">
        <f t="shared" si="77"/>
        <v>-52.843150999999999</v>
      </c>
    </row>
    <row r="482" spans="2:16" x14ac:dyDescent="0.25">
      <c r="B482" s="90">
        <v>11868666666.667</v>
      </c>
      <c r="C482" s="90">
        <v>-98.746032999999997</v>
      </c>
      <c r="D482" s="90">
        <v>-89.763144999999994</v>
      </c>
      <c r="F482" s="6" t="s">
        <v>21</v>
      </c>
      <c r="J482" s="90">
        <v>11868666666.667</v>
      </c>
      <c r="K482" s="90">
        <v>-85.454139999999995</v>
      </c>
      <c r="L482" s="90">
        <v>-76.285995</v>
      </c>
      <c r="N482" s="6" t="s">
        <v>21</v>
      </c>
    </row>
    <row r="483" spans="2:16" x14ac:dyDescent="0.25">
      <c r="B483" s="90">
        <v>12000000000</v>
      </c>
      <c r="C483" s="90">
        <v>-93.567832999999993</v>
      </c>
      <c r="D483" s="90">
        <v>-83.184532000000004</v>
      </c>
      <c r="J483" s="90">
        <v>12000000000</v>
      </c>
      <c r="K483" s="90">
        <v>-92.046661</v>
      </c>
      <c r="L483" s="90">
        <v>-82.959029999999998</v>
      </c>
    </row>
    <row r="484" spans="2:16" x14ac:dyDescent="0.25">
      <c r="B484" s="90" t="s">
        <v>21</v>
      </c>
      <c r="C484" s="90"/>
      <c r="D484" s="90"/>
      <c r="J484" s="90" t="s">
        <v>21</v>
      </c>
      <c r="K484" s="90"/>
      <c r="L484" s="90"/>
    </row>
    <row r="485" spans="2:16" x14ac:dyDescent="0.25">
      <c r="B485" s="90"/>
      <c r="C485" s="90"/>
      <c r="D485" s="90"/>
      <c r="F485" s="6" t="s">
        <v>64</v>
      </c>
      <c r="J485" s="90"/>
      <c r="K485" s="90"/>
      <c r="L485" s="90"/>
      <c r="N485" s="6" t="s">
        <v>64</v>
      </c>
    </row>
    <row r="486" spans="2:16" ht="15.75" x14ac:dyDescent="0.25">
      <c r="B486" s="90"/>
      <c r="C486" s="90"/>
      <c r="D486" s="90"/>
      <c r="F486" s="6" t="s">
        <v>19</v>
      </c>
      <c r="G486" s="6" t="str">
        <f t="shared" ref="G486:G505" si="80">D512</f>
        <v>5Ix2L dBc Log Mag(dB)</v>
      </c>
      <c r="H486" s="35">
        <v>5</v>
      </c>
      <c r="J486" s="90"/>
      <c r="K486" s="90"/>
      <c r="L486" s="90"/>
      <c r="N486" s="6" t="s">
        <v>19</v>
      </c>
      <c r="O486" s="6" t="str">
        <f t="shared" ref="O486:O505" si="81">L512</f>
        <v>5Ix2L dBc Log Mag(dB)</v>
      </c>
      <c r="P486" s="35">
        <v>5</v>
      </c>
    </row>
    <row r="487" spans="2:16" ht="15.75" x14ac:dyDescent="0.25">
      <c r="B487" s="90" t="s">
        <v>63</v>
      </c>
      <c r="C487" s="90"/>
      <c r="D487" s="90"/>
      <c r="F487" s="6">
        <f t="shared" ref="F487:F505" si="82">B513/1000000000</f>
        <v>3.5449999999999999</v>
      </c>
      <c r="G487" s="6">
        <f t="shared" si="80"/>
        <v>-55.601737999999997</v>
      </c>
      <c r="H487" s="36">
        <f>ABS(AVERAGE(G487:G505)-(H486-1)*15)</f>
        <v>132.63954884210526</v>
      </c>
      <c r="J487" s="90" t="s">
        <v>63</v>
      </c>
      <c r="K487" s="90"/>
      <c r="L487" s="90"/>
      <c r="N487" s="6">
        <f t="shared" ref="N487:N505" si="83">J513/1000000000</f>
        <v>3.5449999999999999</v>
      </c>
      <c r="O487" s="6">
        <f t="shared" si="81"/>
        <v>-59.676482999999998</v>
      </c>
      <c r="P487" s="36">
        <f>ABS(AVERAGE(O487:O505)-(P486-1)*15)</f>
        <v>131.83091115789472</v>
      </c>
    </row>
    <row r="488" spans="2:16" x14ac:dyDescent="0.25">
      <c r="B488" s="90" t="s">
        <v>19</v>
      </c>
      <c r="C488" s="90" t="s">
        <v>164</v>
      </c>
      <c r="D488" s="90" t="s">
        <v>90</v>
      </c>
      <c r="F488" s="6">
        <f t="shared" si="82"/>
        <v>4.0147222222221997</v>
      </c>
      <c r="G488" s="6">
        <f t="shared" si="80"/>
        <v>-69.815819000000005</v>
      </c>
      <c r="J488" s="90" t="s">
        <v>19</v>
      </c>
      <c r="K488" s="90" t="s">
        <v>164</v>
      </c>
      <c r="L488" s="90" t="s">
        <v>90</v>
      </c>
      <c r="N488" s="6">
        <f t="shared" si="83"/>
        <v>4.0147222222221997</v>
      </c>
      <c r="O488" s="6">
        <f t="shared" si="81"/>
        <v>-61.527168000000003</v>
      </c>
    </row>
    <row r="489" spans="2:16" x14ac:dyDescent="0.25">
      <c r="B489" s="90">
        <v>2000000000</v>
      </c>
      <c r="C489" s="90">
        <v>-43.587516999999998</v>
      </c>
      <c r="D489" s="90">
        <v>-37.634956000000003</v>
      </c>
      <c r="F489" s="6">
        <f t="shared" si="82"/>
        <v>4.4844444444444003</v>
      </c>
      <c r="G489" s="6">
        <f t="shared" si="80"/>
        <v>-62.865822000000001</v>
      </c>
      <c r="J489" s="90">
        <v>2000000000</v>
      </c>
      <c r="K489" s="90">
        <v>-47.782508999999997</v>
      </c>
      <c r="L489" s="90">
        <v>-37.904831000000001</v>
      </c>
      <c r="N489" s="6">
        <f t="shared" si="83"/>
        <v>4.4844444444444003</v>
      </c>
      <c r="O489" s="6">
        <f t="shared" si="81"/>
        <v>-56.142052</v>
      </c>
    </row>
    <row r="490" spans="2:16" x14ac:dyDescent="0.25">
      <c r="B490" s="90">
        <v>2530277777.7778001</v>
      </c>
      <c r="C490" s="90">
        <v>-58.448402000000002</v>
      </c>
      <c r="D490" s="90">
        <v>-51.464809000000002</v>
      </c>
      <c r="F490" s="6">
        <f t="shared" si="82"/>
        <v>4.9541666666667004</v>
      </c>
      <c r="G490" s="6">
        <f t="shared" si="80"/>
        <v>-65.785988000000003</v>
      </c>
      <c r="J490" s="90">
        <v>2530277777.7778001</v>
      </c>
      <c r="K490" s="90">
        <v>-53.121502</v>
      </c>
      <c r="L490" s="90">
        <v>-46.522101999999997</v>
      </c>
      <c r="N490" s="6">
        <f t="shared" si="83"/>
        <v>4.9541666666667004</v>
      </c>
      <c r="O490" s="6">
        <f t="shared" si="81"/>
        <v>-52.536597999999998</v>
      </c>
    </row>
    <row r="491" spans="2:16" x14ac:dyDescent="0.25">
      <c r="B491" s="90">
        <v>3060555555.5556002</v>
      </c>
      <c r="C491" s="90">
        <v>-57.589503999999998</v>
      </c>
      <c r="D491" s="90">
        <v>-50.138137999999998</v>
      </c>
      <c r="F491" s="6">
        <f t="shared" si="82"/>
        <v>5.4238888888889001</v>
      </c>
      <c r="G491" s="6">
        <f t="shared" si="80"/>
        <v>-68.320419000000001</v>
      </c>
      <c r="J491" s="90">
        <v>3060555555.5556002</v>
      </c>
      <c r="K491" s="90">
        <v>-66.598747000000003</v>
      </c>
      <c r="L491" s="90">
        <v>-59.781737999999997</v>
      </c>
      <c r="N491" s="6">
        <f t="shared" si="83"/>
        <v>5.4238888888889001</v>
      </c>
      <c r="O491" s="6">
        <f t="shared" si="81"/>
        <v>-58.424664</v>
      </c>
    </row>
    <row r="492" spans="2:16" x14ac:dyDescent="0.25">
      <c r="B492" s="90">
        <v>3590833333.3333001</v>
      </c>
      <c r="C492" s="90">
        <v>-65.967833999999996</v>
      </c>
      <c r="D492" s="90">
        <v>-58.587215</v>
      </c>
      <c r="F492" s="6">
        <f t="shared" si="82"/>
        <v>5.8936111111110998</v>
      </c>
      <c r="G492" s="6">
        <f t="shared" si="80"/>
        <v>-68.230239999999995</v>
      </c>
      <c r="J492" s="90">
        <v>3590833333.3333001</v>
      </c>
      <c r="K492" s="90">
        <v>-63.410198000000001</v>
      </c>
      <c r="L492" s="90">
        <v>-55.950428000000002</v>
      </c>
      <c r="N492" s="6">
        <f t="shared" si="83"/>
        <v>5.8936111111110998</v>
      </c>
      <c r="O492" s="6">
        <f t="shared" si="81"/>
        <v>-74.753936999999993</v>
      </c>
    </row>
    <row r="493" spans="2:16" x14ac:dyDescent="0.25">
      <c r="B493" s="90">
        <v>4121111111.1111002</v>
      </c>
      <c r="C493" s="90">
        <v>-66.363968</v>
      </c>
      <c r="D493" s="90">
        <v>-59.078975999999997</v>
      </c>
      <c r="F493" s="6">
        <f t="shared" si="82"/>
        <v>6.3633333333332995</v>
      </c>
      <c r="G493" s="6">
        <f t="shared" si="80"/>
        <v>-66.886916999999997</v>
      </c>
      <c r="J493" s="90">
        <v>4121111111.1111002</v>
      </c>
      <c r="K493" s="90">
        <v>-63.732821999999999</v>
      </c>
      <c r="L493" s="90">
        <v>-55.775181000000003</v>
      </c>
      <c r="N493" s="6">
        <f t="shared" si="83"/>
        <v>6.3633333333332995</v>
      </c>
      <c r="O493" s="6">
        <f t="shared" si="81"/>
        <v>-79.184051999999994</v>
      </c>
    </row>
    <row r="494" spans="2:16" x14ac:dyDescent="0.25">
      <c r="B494" s="90">
        <v>4651388888.8888998</v>
      </c>
      <c r="C494" s="90">
        <v>-65.964149000000006</v>
      </c>
      <c r="D494" s="90">
        <v>-58.654369000000003</v>
      </c>
      <c r="F494" s="6">
        <f t="shared" si="82"/>
        <v>6.8330555555556005</v>
      </c>
      <c r="G494" s="6">
        <f t="shared" si="80"/>
        <v>-72.767066999999997</v>
      </c>
      <c r="J494" s="90">
        <v>4651388888.8888998</v>
      </c>
      <c r="K494" s="90">
        <v>-62.166882000000001</v>
      </c>
      <c r="L494" s="90">
        <v>-53.954726999999998</v>
      </c>
      <c r="N494" s="6">
        <f t="shared" si="83"/>
        <v>6.8330555555556005</v>
      </c>
      <c r="O494" s="6">
        <f t="shared" si="81"/>
        <v>-71.931419000000005</v>
      </c>
    </row>
    <row r="495" spans="2:16" x14ac:dyDescent="0.25">
      <c r="B495" s="90">
        <v>5181666666.6667004</v>
      </c>
      <c r="C495" s="90">
        <v>-65.154601999999997</v>
      </c>
      <c r="D495" s="90">
        <v>-58.034022999999998</v>
      </c>
      <c r="F495" s="6">
        <f t="shared" si="82"/>
        <v>7.3027777777777994</v>
      </c>
      <c r="G495" s="6">
        <f t="shared" si="80"/>
        <v>-76.313950000000006</v>
      </c>
      <c r="J495" s="90">
        <v>5181666666.6667004</v>
      </c>
      <c r="K495" s="90">
        <v>-66.680663999999993</v>
      </c>
      <c r="L495" s="90">
        <v>-57.925499000000002</v>
      </c>
      <c r="N495" s="6">
        <f t="shared" si="83"/>
        <v>7.3027777777777994</v>
      </c>
      <c r="O495" s="6">
        <f t="shared" si="81"/>
        <v>-72.123901000000004</v>
      </c>
    </row>
    <row r="496" spans="2:16" x14ac:dyDescent="0.25">
      <c r="B496" s="90">
        <v>5711944444.4443998</v>
      </c>
      <c r="C496" s="90">
        <v>-64.029617000000002</v>
      </c>
      <c r="D496" s="90">
        <v>-56.481064000000003</v>
      </c>
      <c r="F496" s="6">
        <f t="shared" si="82"/>
        <v>7.7725</v>
      </c>
      <c r="G496" s="6">
        <f t="shared" si="80"/>
        <v>-71.097510999999997</v>
      </c>
      <c r="J496" s="90">
        <v>5711944444.4443998</v>
      </c>
      <c r="K496" s="90">
        <v>-58.087231000000003</v>
      </c>
      <c r="L496" s="90">
        <v>-48.979298</v>
      </c>
      <c r="N496" s="6">
        <f t="shared" si="83"/>
        <v>7.7725</v>
      </c>
      <c r="O496" s="6">
        <f t="shared" si="81"/>
        <v>-84.165947000000003</v>
      </c>
    </row>
    <row r="497" spans="2:16" x14ac:dyDescent="0.25">
      <c r="B497" s="90">
        <v>6242222222.2222004</v>
      </c>
      <c r="C497" s="90">
        <v>-63.324008999999997</v>
      </c>
      <c r="D497" s="90">
        <v>-55.353881999999999</v>
      </c>
      <c r="F497" s="6">
        <f t="shared" si="82"/>
        <v>8.2422222222221997</v>
      </c>
      <c r="G497" s="6">
        <f t="shared" si="80"/>
        <v>-73.690071000000003</v>
      </c>
      <c r="J497" s="90">
        <v>6242222222.2222004</v>
      </c>
      <c r="K497" s="90">
        <v>-69.759925999999993</v>
      </c>
      <c r="L497" s="90">
        <v>-60.591392999999997</v>
      </c>
      <c r="N497" s="6">
        <f t="shared" si="83"/>
        <v>8.2422222222221997</v>
      </c>
      <c r="O497" s="6">
        <f t="shared" si="81"/>
        <v>-81.421242000000007</v>
      </c>
    </row>
    <row r="498" spans="2:16" x14ac:dyDescent="0.25">
      <c r="B498" s="90">
        <v>6772500000</v>
      </c>
      <c r="C498" s="90">
        <v>-64.280533000000005</v>
      </c>
      <c r="D498" s="90">
        <v>-56.188800999999998</v>
      </c>
      <c r="F498" s="6">
        <f t="shared" si="82"/>
        <v>8.7119444444444003</v>
      </c>
      <c r="G498" s="6">
        <f t="shared" si="80"/>
        <v>-74.877776999999995</v>
      </c>
      <c r="J498" s="90">
        <v>6772500000</v>
      </c>
      <c r="K498" s="90">
        <v>-64.634681999999998</v>
      </c>
      <c r="L498" s="90">
        <v>-55.128444999999999</v>
      </c>
      <c r="N498" s="6">
        <f t="shared" si="83"/>
        <v>8.7119444444444003</v>
      </c>
      <c r="O498" s="6">
        <f t="shared" si="81"/>
        <v>-79.184662000000003</v>
      </c>
    </row>
    <row r="499" spans="2:16" x14ac:dyDescent="0.25">
      <c r="B499" s="90">
        <v>7302777777.7777996</v>
      </c>
      <c r="C499" s="90">
        <v>-61.215183000000003</v>
      </c>
      <c r="D499" s="90">
        <v>-52.962710999999999</v>
      </c>
      <c r="F499" s="6">
        <f t="shared" si="82"/>
        <v>9.1816666666667004</v>
      </c>
      <c r="G499" s="6">
        <f t="shared" si="80"/>
        <v>-82.571822999999995</v>
      </c>
      <c r="J499" s="90">
        <v>7302777777.7777996</v>
      </c>
      <c r="K499" s="90">
        <v>-62.514305</v>
      </c>
      <c r="L499" s="90">
        <v>-52.893658000000002</v>
      </c>
      <c r="N499" s="6">
        <f t="shared" si="83"/>
        <v>9.1816666666667004</v>
      </c>
      <c r="O499" s="6">
        <f t="shared" si="81"/>
        <v>-71.017112999999995</v>
      </c>
    </row>
    <row r="500" spans="2:16" x14ac:dyDescent="0.25">
      <c r="B500" s="90">
        <v>7833055555.5556002</v>
      </c>
      <c r="C500" s="90">
        <v>-60.882590999999998</v>
      </c>
      <c r="D500" s="90">
        <v>-52.783199000000003</v>
      </c>
      <c r="F500" s="6">
        <f t="shared" si="82"/>
        <v>9.651388888888901</v>
      </c>
      <c r="G500" s="6">
        <f t="shared" si="80"/>
        <v>-76.169112999999996</v>
      </c>
      <c r="J500" s="90">
        <v>7833055555.5556002</v>
      </c>
      <c r="K500" s="90">
        <v>-72.278464999999997</v>
      </c>
      <c r="L500" s="90">
        <v>-62.428215000000002</v>
      </c>
      <c r="N500" s="6">
        <f t="shared" si="83"/>
        <v>9.651388888888901</v>
      </c>
      <c r="O500" s="6">
        <f t="shared" si="81"/>
        <v>-75.015845999999996</v>
      </c>
    </row>
    <row r="501" spans="2:16" x14ac:dyDescent="0.25">
      <c r="B501" s="90">
        <v>8363333333.3332996</v>
      </c>
      <c r="C501" s="90">
        <v>-55.470008999999997</v>
      </c>
      <c r="D501" s="90">
        <v>-47.033962000000002</v>
      </c>
      <c r="F501" s="6">
        <f t="shared" si="82"/>
        <v>10.121111111111</v>
      </c>
      <c r="G501" s="6">
        <f t="shared" si="80"/>
        <v>-73.579918000000006</v>
      </c>
      <c r="J501" s="90">
        <v>8363333333.3332996</v>
      </c>
      <c r="K501" s="90">
        <v>-69.248313999999993</v>
      </c>
      <c r="L501" s="90">
        <v>-58.946545</v>
      </c>
      <c r="N501" s="6">
        <f t="shared" si="83"/>
        <v>10.121111111111</v>
      </c>
      <c r="O501" s="6">
        <f t="shared" si="81"/>
        <v>-73.812622000000005</v>
      </c>
    </row>
    <row r="502" spans="2:16" x14ac:dyDescent="0.25">
      <c r="B502" s="90">
        <v>8893611111.1110992</v>
      </c>
      <c r="C502" s="90">
        <v>-61.418106000000002</v>
      </c>
      <c r="D502" s="90">
        <v>-53.189158999999997</v>
      </c>
      <c r="F502" s="6">
        <f t="shared" si="82"/>
        <v>10.590833333333</v>
      </c>
      <c r="G502" s="6">
        <f t="shared" si="80"/>
        <v>-75.65728</v>
      </c>
      <c r="J502" s="90">
        <v>8893611111.1110992</v>
      </c>
      <c r="K502" s="90">
        <v>-61.430228999999997</v>
      </c>
      <c r="L502" s="90">
        <v>-51.195694000000003</v>
      </c>
      <c r="N502" s="6">
        <f t="shared" si="83"/>
        <v>10.590833333333</v>
      </c>
      <c r="O502" s="6">
        <f t="shared" si="81"/>
        <v>-72.127243000000007</v>
      </c>
    </row>
    <row r="503" spans="2:16" x14ac:dyDescent="0.25">
      <c r="B503" s="90">
        <v>9423888888.8889008</v>
      </c>
      <c r="C503" s="90">
        <v>-67.060265000000001</v>
      </c>
      <c r="D503" s="90">
        <v>-58.831577000000003</v>
      </c>
      <c r="F503" s="6">
        <f t="shared" si="82"/>
        <v>11.060555555556</v>
      </c>
      <c r="G503" s="6">
        <f t="shared" si="80"/>
        <v>-80.559959000000006</v>
      </c>
      <c r="J503" s="90">
        <v>9423888888.8889008</v>
      </c>
      <c r="K503" s="90">
        <v>-68.993813000000003</v>
      </c>
      <c r="L503" s="90">
        <v>-58.798290000000001</v>
      </c>
      <c r="N503" s="6">
        <f t="shared" si="83"/>
        <v>11.060555555556</v>
      </c>
      <c r="O503" s="6">
        <f t="shared" si="81"/>
        <v>-87.276206999999999</v>
      </c>
    </row>
    <row r="504" spans="2:16" x14ac:dyDescent="0.25">
      <c r="B504" s="90">
        <v>9954166666.6667004</v>
      </c>
      <c r="C504" s="90">
        <v>-62.041058</v>
      </c>
      <c r="D504" s="90">
        <v>-53.857574</v>
      </c>
      <c r="F504" s="6">
        <f t="shared" si="82"/>
        <v>11.530277777778</v>
      </c>
      <c r="G504" s="6">
        <f t="shared" si="80"/>
        <v>-85.972556999999995</v>
      </c>
      <c r="J504" s="90">
        <v>9954166666.6667004</v>
      </c>
      <c r="K504" s="90">
        <v>-71.505486000000005</v>
      </c>
      <c r="L504" s="90">
        <v>-61.469185000000003</v>
      </c>
      <c r="N504" s="6">
        <f t="shared" si="83"/>
        <v>11.530277777778</v>
      </c>
      <c r="O504" s="6">
        <f t="shared" si="81"/>
        <v>-79.093704000000002</v>
      </c>
    </row>
    <row r="505" spans="2:16" x14ac:dyDescent="0.25">
      <c r="B505" s="90">
        <v>10484444444.444</v>
      </c>
      <c r="C505" s="90">
        <v>-65.814232000000004</v>
      </c>
      <c r="D505" s="90">
        <v>-57.210566999999998</v>
      </c>
      <c r="F505" s="6">
        <f t="shared" si="82"/>
        <v>12</v>
      </c>
      <c r="G505" s="6">
        <f t="shared" si="80"/>
        <v>-79.387459000000007</v>
      </c>
      <c r="J505" s="90">
        <v>10484444444.444</v>
      </c>
      <c r="K505" s="90">
        <v>-70.341826999999995</v>
      </c>
      <c r="L505" s="90">
        <v>-60.582016000000003</v>
      </c>
      <c r="N505" s="6">
        <f t="shared" si="83"/>
        <v>12</v>
      </c>
      <c r="O505" s="6">
        <f t="shared" si="81"/>
        <v>-75.372451999999996</v>
      </c>
    </row>
    <row r="506" spans="2:16" x14ac:dyDescent="0.25">
      <c r="B506" s="90">
        <v>11014722222.222</v>
      </c>
      <c r="C506" s="90">
        <v>-64.440978999999999</v>
      </c>
      <c r="D506" s="90">
        <v>-55.458098999999997</v>
      </c>
      <c r="F506" s="6" t="s">
        <v>21</v>
      </c>
      <c r="J506" s="90">
        <v>11014722222.222</v>
      </c>
      <c r="K506" s="90">
        <v>-60.810665</v>
      </c>
      <c r="L506" s="90">
        <v>-51.642516999999998</v>
      </c>
      <c r="N506" s="6" t="s">
        <v>21</v>
      </c>
    </row>
    <row r="507" spans="2:16" x14ac:dyDescent="0.25">
      <c r="B507" s="90">
        <v>11545000000</v>
      </c>
      <c r="C507" s="90">
        <v>-69.635177999999996</v>
      </c>
      <c r="D507" s="90">
        <v>-59.251880999999997</v>
      </c>
      <c r="J507" s="90">
        <v>11545000000</v>
      </c>
      <c r="K507" s="90">
        <v>-61.930782000000001</v>
      </c>
      <c r="L507" s="90">
        <v>-52.843150999999999</v>
      </c>
    </row>
    <row r="508" spans="2:16" x14ac:dyDescent="0.25">
      <c r="B508" s="90" t="s">
        <v>21</v>
      </c>
      <c r="C508" s="90"/>
      <c r="D508" s="90"/>
      <c r="J508" s="90" t="s">
        <v>21</v>
      </c>
      <c r="K508" s="90"/>
      <c r="L508" s="90"/>
    </row>
    <row r="509" spans="2:16" x14ac:dyDescent="0.25">
      <c r="B509" s="90"/>
      <c r="C509" s="90"/>
      <c r="D509" s="90"/>
      <c r="F509" s="6" t="s">
        <v>66</v>
      </c>
      <c r="J509" s="90"/>
      <c r="K509" s="90"/>
      <c r="L509" s="90"/>
      <c r="N509" s="6" t="s">
        <v>66</v>
      </c>
    </row>
    <row r="510" spans="2:16" ht="15.75" x14ac:dyDescent="0.25">
      <c r="B510" s="90"/>
      <c r="C510" s="90"/>
      <c r="D510" s="90"/>
      <c r="F510" s="6" t="s">
        <v>19</v>
      </c>
      <c r="G510" s="6" t="str">
        <f t="shared" ref="G510:G529" si="84">D536</f>
        <v>5Ix3L dBc Log Mag(dB)</v>
      </c>
      <c r="H510" s="35">
        <v>5</v>
      </c>
      <c r="J510" s="90"/>
      <c r="K510" s="90"/>
      <c r="L510" s="90"/>
      <c r="N510" s="6" t="s">
        <v>19</v>
      </c>
      <c r="O510" s="6" t="str">
        <f t="shared" ref="O510:O529" si="85">L536</f>
        <v>5Ix3L dBc Log Mag(dB)</v>
      </c>
      <c r="P510" s="35">
        <v>5</v>
      </c>
    </row>
    <row r="511" spans="2:16" ht="15.75" x14ac:dyDescent="0.25">
      <c r="B511" s="90" t="s">
        <v>64</v>
      </c>
      <c r="C511" s="90"/>
      <c r="D511" s="90"/>
      <c r="F511" s="6">
        <f t="shared" ref="F511:F529" si="86">B537/1000000000</f>
        <v>5.5449999999999999</v>
      </c>
      <c r="G511" s="6">
        <f t="shared" si="84"/>
        <v>-28.143208000000001</v>
      </c>
      <c r="H511" s="36">
        <f>ABS(AVERAGE(G511:G529)-(H510-1)*15)</f>
        <v>104.81893289473685</v>
      </c>
      <c r="J511" s="90" t="s">
        <v>64</v>
      </c>
      <c r="K511" s="90"/>
      <c r="L511" s="90"/>
      <c r="N511" s="6">
        <f t="shared" ref="N511:N529" si="87">J537/1000000000</f>
        <v>5.5449999999999999</v>
      </c>
      <c r="O511" s="6">
        <f t="shared" si="85"/>
        <v>-33.254055000000001</v>
      </c>
      <c r="P511" s="36">
        <f>ABS(AVERAGE(O511:O529)-(P510-1)*15)</f>
        <v>108.25291647368422</v>
      </c>
    </row>
    <row r="512" spans="2:16" x14ac:dyDescent="0.25">
      <c r="B512" s="90" t="s">
        <v>19</v>
      </c>
      <c r="C512" s="90" t="s">
        <v>165</v>
      </c>
      <c r="D512" s="90" t="s">
        <v>91</v>
      </c>
      <c r="F512" s="6">
        <f t="shared" si="86"/>
        <v>5.9036111111111005</v>
      </c>
      <c r="G512" s="6">
        <f t="shared" si="84"/>
        <v>-31.162527000000001</v>
      </c>
      <c r="J512" s="90" t="s">
        <v>19</v>
      </c>
      <c r="K512" s="90" t="s">
        <v>165</v>
      </c>
      <c r="L512" s="90" t="s">
        <v>91</v>
      </c>
      <c r="N512" s="6">
        <f t="shared" si="87"/>
        <v>5.9036111111111005</v>
      </c>
      <c r="O512" s="6">
        <f t="shared" si="85"/>
        <v>-38.66328</v>
      </c>
    </row>
    <row r="513" spans="2:15" x14ac:dyDescent="0.25">
      <c r="B513" s="90">
        <v>3545000000</v>
      </c>
      <c r="C513" s="90">
        <v>-61.554298000000003</v>
      </c>
      <c r="D513" s="90">
        <v>-55.601737999999997</v>
      </c>
      <c r="F513" s="6">
        <f t="shared" si="86"/>
        <v>6.2622222222222002</v>
      </c>
      <c r="G513" s="6">
        <f t="shared" si="84"/>
        <v>-33.564968</v>
      </c>
      <c r="J513" s="90">
        <v>3545000000</v>
      </c>
      <c r="K513" s="90">
        <v>-69.554160999999993</v>
      </c>
      <c r="L513" s="90">
        <v>-59.676482999999998</v>
      </c>
      <c r="N513" s="6">
        <f t="shared" si="87"/>
        <v>6.2622222222222002</v>
      </c>
      <c r="O513" s="6">
        <f t="shared" si="85"/>
        <v>-40.395629999999997</v>
      </c>
    </row>
    <row r="514" spans="2:15" x14ac:dyDescent="0.25">
      <c r="B514" s="90">
        <v>4014722222.2221999</v>
      </c>
      <c r="C514" s="90">
        <v>-76.799415999999994</v>
      </c>
      <c r="D514" s="90">
        <v>-69.815819000000005</v>
      </c>
      <c r="F514" s="6">
        <f t="shared" si="86"/>
        <v>6.6208333333332998</v>
      </c>
      <c r="G514" s="6">
        <f t="shared" si="84"/>
        <v>-38.415374999999997</v>
      </c>
      <c r="J514" s="90">
        <v>4014722222.2221999</v>
      </c>
      <c r="K514" s="90">
        <v>-68.126564000000002</v>
      </c>
      <c r="L514" s="90">
        <v>-61.527168000000003</v>
      </c>
      <c r="N514" s="6">
        <f t="shared" si="87"/>
        <v>6.6208333333332998</v>
      </c>
      <c r="O514" s="6">
        <f t="shared" si="85"/>
        <v>-38.346989000000001</v>
      </c>
    </row>
    <row r="515" spans="2:15" x14ac:dyDescent="0.25">
      <c r="B515" s="90">
        <v>4484444444.4443998</v>
      </c>
      <c r="C515" s="90">
        <v>-70.317183999999997</v>
      </c>
      <c r="D515" s="90">
        <v>-62.865822000000001</v>
      </c>
      <c r="F515" s="6">
        <f t="shared" si="86"/>
        <v>6.9794444444443995</v>
      </c>
      <c r="G515" s="6">
        <f t="shared" si="84"/>
        <v>-43.225028999999999</v>
      </c>
      <c r="J515" s="90">
        <v>4484444444.4443998</v>
      </c>
      <c r="K515" s="90">
        <v>-62.959060999999998</v>
      </c>
      <c r="L515" s="90">
        <v>-56.142052</v>
      </c>
      <c r="N515" s="6">
        <f t="shared" si="87"/>
        <v>6.9794444444443995</v>
      </c>
      <c r="O515" s="6">
        <f t="shared" si="85"/>
        <v>-38.885486999999998</v>
      </c>
    </row>
    <row r="516" spans="2:15" x14ac:dyDescent="0.25">
      <c r="B516" s="90">
        <v>4954166666.6667004</v>
      </c>
      <c r="C516" s="90">
        <v>-73.166602999999995</v>
      </c>
      <c r="D516" s="90">
        <v>-65.785988000000003</v>
      </c>
      <c r="F516" s="6">
        <f t="shared" si="86"/>
        <v>7.3380555555556004</v>
      </c>
      <c r="G516" s="6">
        <f t="shared" si="84"/>
        <v>-45.920780000000001</v>
      </c>
      <c r="J516" s="90">
        <v>4954166666.6667004</v>
      </c>
      <c r="K516" s="90">
        <v>-59.996367999999997</v>
      </c>
      <c r="L516" s="90">
        <v>-52.536597999999998</v>
      </c>
      <c r="N516" s="6">
        <f t="shared" si="87"/>
        <v>7.3380555555556004</v>
      </c>
      <c r="O516" s="6">
        <f t="shared" si="85"/>
        <v>-40.493102999999998</v>
      </c>
    </row>
    <row r="517" spans="2:15" x14ac:dyDescent="0.25">
      <c r="B517" s="90">
        <v>5423888888.8888998</v>
      </c>
      <c r="C517" s="90">
        <v>-75.605407999999997</v>
      </c>
      <c r="D517" s="90">
        <v>-68.320419000000001</v>
      </c>
      <c r="F517" s="6">
        <f t="shared" si="86"/>
        <v>7.6966666666667001</v>
      </c>
      <c r="G517" s="6">
        <f t="shared" si="84"/>
        <v>-46.765430000000002</v>
      </c>
      <c r="J517" s="90">
        <v>5423888888.8888998</v>
      </c>
      <c r="K517" s="90">
        <v>-66.382309000000006</v>
      </c>
      <c r="L517" s="90">
        <v>-58.424664</v>
      </c>
      <c r="N517" s="6">
        <f t="shared" si="87"/>
        <v>7.6966666666667001</v>
      </c>
      <c r="O517" s="6">
        <f t="shared" si="85"/>
        <v>-41.563225000000003</v>
      </c>
    </row>
    <row r="518" spans="2:15" x14ac:dyDescent="0.25">
      <c r="B518" s="90">
        <v>5893611111.1111002</v>
      </c>
      <c r="C518" s="90">
        <v>-75.540024000000003</v>
      </c>
      <c r="D518" s="90">
        <v>-68.230239999999995</v>
      </c>
      <c r="F518" s="6">
        <f t="shared" si="86"/>
        <v>8.0552777777777997</v>
      </c>
      <c r="G518" s="6">
        <f t="shared" si="84"/>
        <v>-47.80294</v>
      </c>
      <c r="J518" s="90">
        <v>5893611111.1111002</v>
      </c>
      <c r="K518" s="90">
        <v>-82.966087000000002</v>
      </c>
      <c r="L518" s="90">
        <v>-74.753936999999993</v>
      </c>
      <c r="N518" s="6">
        <f t="shared" si="87"/>
        <v>8.0552777777777997</v>
      </c>
      <c r="O518" s="6">
        <f t="shared" si="85"/>
        <v>-44.449890000000003</v>
      </c>
    </row>
    <row r="519" spans="2:15" x14ac:dyDescent="0.25">
      <c r="B519" s="90">
        <v>6363333333.3332996</v>
      </c>
      <c r="C519" s="90">
        <v>-74.007491999999999</v>
      </c>
      <c r="D519" s="90">
        <v>-66.886916999999997</v>
      </c>
      <c r="F519" s="6">
        <f t="shared" si="86"/>
        <v>8.4138888888889003</v>
      </c>
      <c r="G519" s="6">
        <f t="shared" si="84"/>
        <v>-47.072586000000001</v>
      </c>
      <c r="J519" s="90">
        <v>6363333333.3332996</v>
      </c>
      <c r="K519" s="90">
        <v>-87.939216999999999</v>
      </c>
      <c r="L519" s="90">
        <v>-79.184051999999994</v>
      </c>
      <c r="N519" s="6">
        <f t="shared" si="87"/>
        <v>8.4138888888889003</v>
      </c>
      <c r="O519" s="6">
        <f t="shared" si="85"/>
        <v>-47.840522999999997</v>
      </c>
    </row>
    <row r="520" spans="2:15" x14ac:dyDescent="0.25">
      <c r="B520" s="90">
        <v>6833055555.5556002</v>
      </c>
      <c r="C520" s="90">
        <v>-80.315619999999996</v>
      </c>
      <c r="D520" s="90">
        <v>-72.767066999999997</v>
      </c>
      <c r="F520" s="6">
        <f t="shared" si="86"/>
        <v>8.7725000000000009</v>
      </c>
      <c r="G520" s="6">
        <f t="shared" si="84"/>
        <v>-46.211875999999997</v>
      </c>
      <c r="J520" s="90">
        <v>6833055555.5556002</v>
      </c>
      <c r="K520" s="90">
        <v>-81.039351999999994</v>
      </c>
      <c r="L520" s="90">
        <v>-71.931419000000005</v>
      </c>
      <c r="N520" s="6">
        <f t="shared" si="87"/>
        <v>8.7725000000000009</v>
      </c>
      <c r="O520" s="6">
        <f t="shared" si="85"/>
        <v>-51.684074000000003</v>
      </c>
    </row>
    <row r="521" spans="2:15" x14ac:dyDescent="0.25">
      <c r="B521" s="90">
        <v>7302777777.7777996</v>
      </c>
      <c r="C521" s="90">
        <v>-84.284081</v>
      </c>
      <c r="D521" s="90">
        <v>-76.313950000000006</v>
      </c>
      <c r="F521" s="6">
        <f t="shared" si="86"/>
        <v>9.1311111111110996</v>
      </c>
      <c r="G521" s="6">
        <f t="shared" si="84"/>
        <v>-45.987746999999999</v>
      </c>
      <c r="J521" s="90">
        <v>7302777777.7777996</v>
      </c>
      <c r="K521" s="90">
        <v>-81.292427000000004</v>
      </c>
      <c r="L521" s="90">
        <v>-72.123901000000004</v>
      </c>
      <c r="N521" s="6">
        <f t="shared" si="87"/>
        <v>9.1311111111110996</v>
      </c>
      <c r="O521" s="6">
        <f t="shared" si="85"/>
        <v>-54.316147000000001</v>
      </c>
    </row>
    <row r="522" spans="2:15" x14ac:dyDescent="0.25">
      <c r="B522" s="90">
        <v>7772500000</v>
      </c>
      <c r="C522" s="90">
        <v>-79.189239999999998</v>
      </c>
      <c r="D522" s="90">
        <v>-71.097510999999997</v>
      </c>
      <c r="F522" s="6">
        <f t="shared" si="86"/>
        <v>9.4897222222222002</v>
      </c>
      <c r="G522" s="6">
        <f t="shared" si="84"/>
        <v>-46.454369</v>
      </c>
      <c r="J522" s="90">
        <v>7772500000</v>
      </c>
      <c r="K522" s="90">
        <v>-93.672188000000006</v>
      </c>
      <c r="L522" s="90">
        <v>-84.165947000000003</v>
      </c>
      <c r="N522" s="6">
        <f t="shared" si="87"/>
        <v>9.4897222222222002</v>
      </c>
      <c r="O522" s="6">
        <f t="shared" si="85"/>
        <v>-60.045394999999999</v>
      </c>
    </row>
    <row r="523" spans="2:15" x14ac:dyDescent="0.25">
      <c r="B523" s="90">
        <v>8242222222.2222004</v>
      </c>
      <c r="C523" s="90">
        <v>-81.942543000000001</v>
      </c>
      <c r="D523" s="90">
        <v>-73.690071000000003</v>
      </c>
      <c r="F523" s="6">
        <f t="shared" si="86"/>
        <v>9.848333333333299</v>
      </c>
      <c r="G523" s="6">
        <f t="shared" si="84"/>
        <v>-47.426361</v>
      </c>
      <c r="J523" s="90">
        <v>8242222222.2222004</v>
      </c>
      <c r="K523" s="90">
        <v>-91.041893000000002</v>
      </c>
      <c r="L523" s="90">
        <v>-81.421242000000007</v>
      </c>
      <c r="N523" s="6">
        <f t="shared" si="87"/>
        <v>9.848333333333299</v>
      </c>
      <c r="O523" s="6">
        <f t="shared" si="85"/>
        <v>-56.651710999999999</v>
      </c>
    </row>
    <row r="524" spans="2:15" x14ac:dyDescent="0.25">
      <c r="B524" s="90">
        <v>8711944444.4444008</v>
      </c>
      <c r="C524" s="90">
        <v>-82.977164999999999</v>
      </c>
      <c r="D524" s="90">
        <v>-74.877776999999995</v>
      </c>
      <c r="F524" s="6">
        <f t="shared" si="86"/>
        <v>10.206944444444</v>
      </c>
      <c r="G524" s="6">
        <f t="shared" si="84"/>
        <v>-47.841644000000002</v>
      </c>
      <c r="J524" s="90">
        <v>8711944444.4444008</v>
      </c>
      <c r="K524" s="90">
        <v>-89.034912000000006</v>
      </c>
      <c r="L524" s="90">
        <v>-79.184662000000003</v>
      </c>
      <c r="N524" s="6">
        <f t="shared" si="87"/>
        <v>10.206944444444</v>
      </c>
      <c r="O524" s="6">
        <f t="shared" si="85"/>
        <v>-56.051921999999998</v>
      </c>
    </row>
    <row r="525" spans="2:15" x14ac:dyDescent="0.25">
      <c r="B525" s="90">
        <v>9181666666.6667004</v>
      </c>
      <c r="C525" s="90">
        <v>-91.007874000000001</v>
      </c>
      <c r="D525" s="90">
        <v>-82.571822999999995</v>
      </c>
      <c r="F525" s="6">
        <f t="shared" si="86"/>
        <v>10.565555555555999</v>
      </c>
      <c r="G525" s="6">
        <f t="shared" si="84"/>
        <v>-47.629662000000003</v>
      </c>
      <c r="J525" s="90">
        <v>9181666666.6667004</v>
      </c>
      <c r="K525" s="90">
        <v>-81.318877999999998</v>
      </c>
      <c r="L525" s="90">
        <v>-71.017112999999995</v>
      </c>
      <c r="N525" s="6">
        <f t="shared" si="87"/>
        <v>10.565555555555999</v>
      </c>
      <c r="O525" s="6">
        <f t="shared" si="85"/>
        <v>-55.836266000000002</v>
      </c>
    </row>
    <row r="526" spans="2:15" x14ac:dyDescent="0.25">
      <c r="B526" s="90">
        <v>9651388888.8889008</v>
      </c>
      <c r="C526" s="90">
        <v>-84.398064000000005</v>
      </c>
      <c r="D526" s="90">
        <v>-76.169112999999996</v>
      </c>
      <c r="F526" s="6">
        <f t="shared" si="86"/>
        <v>10.924166666667</v>
      </c>
      <c r="G526" s="6">
        <f t="shared" si="84"/>
        <v>-50.514125999999997</v>
      </c>
      <c r="J526" s="90">
        <v>9651388888.8889008</v>
      </c>
      <c r="K526" s="90">
        <v>-85.250381000000004</v>
      </c>
      <c r="L526" s="90">
        <v>-75.015845999999996</v>
      </c>
      <c r="N526" s="6">
        <f t="shared" si="87"/>
        <v>10.924166666667</v>
      </c>
      <c r="O526" s="6">
        <f t="shared" si="85"/>
        <v>-55.925578999999999</v>
      </c>
    </row>
    <row r="527" spans="2:15" x14ac:dyDescent="0.25">
      <c r="B527" s="90">
        <v>10121111111.111</v>
      </c>
      <c r="C527" s="90">
        <v>-81.808600999999996</v>
      </c>
      <c r="D527" s="90">
        <v>-73.579918000000006</v>
      </c>
      <c r="F527" s="6">
        <f t="shared" si="86"/>
        <v>11.282777777778</v>
      </c>
      <c r="G527" s="6">
        <f t="shared" si="84"/>
        <v>-52.105671000000001</v>
      </c>
      <c r="J527" s="90">
        <v>10121111111.111</v>
      </c>
      <c r="K527" s="90">
        <v>-84.008148000000006</v>
      </c>
      <c r="L527" s="90">
        <v>-73.812622000000005</v>
      </c>
      <c r="N527" s="6">
        <f t="shared" si="87"/>
        <v>11.282777777778</v>
      </c>
      <c r="O527" s="6">
        <f t="shared" si="85"/>
        <v>-55.09684</v>
      </c>
    </row>
    <row r="528" spans="2:15" x14ac:dyDescent="0.25">
      <c r="B528" s="90">
        <v>10590833333.333</v>
      </c>
      <c r="C528" s="90">
        <v>-83.840767</v>
      </c>
      <c r="D528" s="90">
        <v>-75.65728</v>
      </c>
      <c r="F528" s="6">
        <f t="shared" si="86"/>
        <v>11.641388888889001</v>
      </c>
      <c r="G528" s="6">
        <f t="shared" si="84"/>
        <v>-52.575313999999999</v>
      </c>
      <c r="J528" s="90">
        <v>10590833333.333</v>
      </c>
      <c r="K528" s="90">
        <v>-82.163535999999993</v>
      </c>
      <c r="L528" s="90">
        <v>-72.127243000000007</v>
      </c>
      <c r="N528" s="6">
        <f t="shared" si="87"/>
        <v>11.641388888889001</v>
      </c>
      <c r="O528" s="6">
        <f t="shared" si="85"/>
        <v>-54.601706999999998</v>
      </c>
    </row>
    <row r="529" spans="2:16" x14ac:dyDescent="0.25">
      <c r="B529" s="90">
        <v>11060555555.556</v>
      </c>
      <c r="C529" s="90">
        <v>-89.163619999999995</v>
      </c>
      <c r="D529" s="90">
        <v>-80.559959000000006</v>
      </c>
      <c r="F529" s="6">
        <f t="shared" si="86"/>
        <v>12</v>
      </c>
      <c r="G529" s="6">
        <f t="shared" si="84"/>
        <v>-52.740112000000003</v>
      </c>
      <c r="J529" s="90">
        <v>11060555555.556</v>
      </c>
      <c r="K529" s="90">
        <v>-97.036017999999999</v>
      </c>
      <c r="L529" s="90">
        <v>-87.276206999999999</v>
      </c>
      <c r="N529" s="6">
        <f t="shared" si="87"/>
        <v>12</v>
      </c>
      <c r="O529" s="6">
        <f t="shared" si="85"/>
        <v>-52.703589999999998</v>
      </c>
    </row>
    <row r="530" spans="2:16" x14ac:dyDescent="0.25">
      <c r="B530" s="90">
        <v>11530277777.778</v>
      </c>
      <c r="C530" s="90">
        <v>-94.955437000000003</v>
      </c>
      <c r="D530" s="90">
        <v>-85.972556999999995</v>
      </c>
      <c r="F530" s="6" t="s">
        <v>21</v>
      </c>
      <c r="J530" s="90">
        <v>11530277777.778</v>
      </c>
      <c r="K530" s="90">
        <v>-88.261848000000001</v>
      </c>
      <c r="L530" s="90">
        <v>-79.093704000000002</v>
      </c>
      <c r="N530" s="6" t="s">
        <v>21</v>
      </c>
    </row>
    <row r="531" spans="2:16" x14ac:dyDescent="0.25">
      <c r="B531" s="90">
        <v>12000000000</v>
      </c>
      <c r="C531" s="90">
        <v>-89.770759999999996</v>
      </c>
      <c r="D531" s="90">
        <v>-79.387459000000007</v>
      </c>
      <c r="J531" s="90">
        <v>12000000000</v>
      </c>
      <c r="K531" s="90">
        <v>-84.460091000000006</v>
      </c>
      <c r="L531" s="90">
        <v>-75.372451999999996</v>
      </c>
    </row>
    <row r="532" spans="2:16" x14ac:dyDescent="0.25">
      <c r="B532" s="90" t="s">
        <v>21</v>
      </c>
      <c r="C532" s="90"/>
      <c r="D532" s="90"/>
      <c r="J532" s="90" t="s">
        <v>21</v>
      </c>
      <c r="K532" s="90"/>
      <c r="L532" s="90"/>
    </row>
    <row r="533" spans="2:16" x14ac:dyDescent="0.25">
      <c r="B533" s="90"/>
      <c r="C533" s="90"/>
      <c r="D533" s="90"/>
      <c r="F533" s="6" t="s">
        <v>68</v>
      </c>
      <c r="J533" s="90"/>
      <c r="K533" s="90"/>
      <c r="L533" s="90"/>
      <c r="N533" s="6" t="s">
        <v>68</v>
      </c>
    </row>
    <row r="534" spans="2:16" ht="15.75" x14ac:dyDescent="0.25">
      <c r="B534" s="90"/>
      <c r="C534" s="90"/>
      <c r="D534" s="90"/>
      <c r="F534" s="6" t="s">
        <v>19</v>
      </c>
      <c r="G534" s="6" t="str">
        <f t="shared" ref="G534:G553" si="88">D560</f>
        <v>5Ix4L dBc Log Mag(dB)</v>
      </c>
      <c r="H534" s="35">
        <v>5</v>
      </c>
      <c r="J534" s="90"/>
      <c r="K534" s="90"/>
      <c r="L534" s="90"/>
      <c r="N534" s="6" t="s">
        <v>19</v>
      </c>
      <c r="O534" s="6" t="str">
        <f t="shared" ref="O534:O553" si="89">L560</f>
        <v>5Ix4L dBc Log Mag(dB)</v>
      </c>
      <c r="P534" s="35">
        <v>5</v>
      </c>
    </row>
    <row r="535" spans="2:16" ht="15.75" x14ac:dyDescent="0.25">
      <c r="B535" s="90" t="s">
        <v>66</v>
      </c>
      <c r="C535" s="90"/>
      <c r="D535" s="90"/>
      <c r="F535" s="6">
        <f t="shared" ref="F535:F553" si="90">B561/1000000000</f>
        <v>7.5449999999999999</v>
      </c>
      <c r="G535" s="6">
        <f t="shared" si="88"/>
        <v>-64.560096999999999</v>
      </c>
      <c r="H535" s="36">
        <f>ABS(AVERAGE(G535:G553)-(H534-1)*15)</f>
        <v>128.67886068421052</v>
      </c>
      <c r="J535" s="90" t="s">
        <v>66</v>
      </c>
      <c r="K535" s="90"/>
      <c r="L535" s="90"/>
      <c r="N535" s="6">
        <f t="shared" ref="N535:N553" si="91">J561/1000000000</f>
        <v>7.5449999999999999</v>
      </c>
      <c r="O535" s="6">
        <f t="shared" si="89"/>
        <v>-61.953570999999997</v>
      </c>
      <c r="P535" s="36">
        <f>ABS(AVERAGE(O535:O553)-(P534-1)*15)</f>
        <v>124.81193894736842</v>
      </c>
    </row>
    <row r="536" spans="2:16" x14ac:dyDescent="0.25">
      <c r="B536" s="90" t="s">
        <v>19</v>
      </c>
      <c r="C536" s="90" t="s">
        <v>166</v>
      </c>
      <c r="D536" s="90" t="s">
        <v>92</v>
      </c>
      <c r="F536" s="6">
        <f t="shared" si="90"/>
        <v>7.7925000000000004</v>
      </c>
      <c r="G536" s="6">
        <f t="shared" si="88"/>
        <v>-63.096924000000001</v>
      </c>
      <c r="J536" s="90" t="s">
        <v>19</v>
      </c>
      <c r="K536" s="90" t="s">
        <v>166</v>
      </c>
      <c r="L536" s="90" t="s">
        <v>92</v>
      </c>
      <c r="N536" s="6">
        <f t="shared" si="91"/>
        <v>7.7925000000000004</v>
      </c>
      <c r="O536" s="6">
        <f t="shared" si="89"/>
        <v>-67.384781000000004</v>
      </c>
    </row>
    <row r="537" spans="2:16" x14ac:dyDescent="0.25">
      <c r="B537" s="90">
        <v>5545000000</v>
      </c>
      <c r="C537" s="90">
        <v>-34.095768</v>
      </c>
      <c r="D537" s="90">
        <v>-28.143208000000001</v>
      </c>
      <c r="F537" s="6">
        <f t="shared" si="90"/>
        <v>8.0399999999999991</v>
      </c>
      <c r="G537" s="6">
        <f t="shared" si="88"/>
        <v>-61.723652000000001</v>
      </c>
      <c r="J537" s="90">
        <v>5545000000</v>
      </c>
      <c r="K537" s="90">
        <v>-43.131732999999997</v>
      </c>
      <c r="L537" s="90">
        <v>-33.254055000000001</v>
      </c>
      <c r="N537" s="6">
        <f t="shared" si="91"/>
        <v>8.0399999999999991</v>
      </c>
      <c r="O537" s="6">
        <f t="shared" si="89"/>
        <v>-67.717804000000001</v>
      </c>
    </row>
    <row r="538" spans="2:16" x14ac:dyDescent="0.25">
      <c r="B538" s="90">
        <v>5903611111.1111002</v>
      </c>
      <c r="C538" s="90">
        <v>-38.146118000000001</v>
      </c>
      <c r="D538" s="90">
        <v>-31.162527000000001</v>
      </c>
      <c r="F538" s="6">
        <f t="shared" si="90"/>
        <v>8.2874999999999996</v>
      </c>
      <c r="G538" s="6">
        <f t="shared" si="88"/>
        <v>-64.996887000000001</v>
      </c>
      <c r="J538" s="90">
        <v>5903611111.1111002</v>
      </c>
      <c r="K538" s="90">
        <v>-45.262675999999999</v>
      </c>
      <c r="L538" s="90">
        <v>-38.66328</v>
      </c>
      <c r="N538" s="6">
        <f t="shared" si="91"/>
        <v>8.2874999999999996</v>
      </c>
      <c r="O538" s="6">
        <f t="shared" si="89"/>
        <v>-71.373465999999993</v>
      </c>
    </row>
    <row r="539" spans="2:16" x14ac:dyDescent="0.25">
      <c r="B539" s="90">
        <v>6262222222.2222004</v>
      </c>
      <c r="C539" s="90">
        <v>-41.016334999999998</v>
      </c>
      <c r="D539" s="90">
        <v>-33.564968</v>
      </c>
      <c r="F539" s="6">
        <f t="shared" si="90"/>
        <v>8.5350000000000001</v>
      </c>
      <c r="G539" s="6">
        <f t="shared" si="88"/>
        <v>-62.217823000000003</v>
      </c>
      <c r="J539" s="90">
        <v>6262222222.2222004</v>
      </c>
      <c r="K539" s="90">
        <v>-47.212634999999999</v>
      </c>
      <c r="L539" s="90">
        <v>-40.395629999999997</v>
      </c>
      <c r="N539" s="6">
        <f t="shared" si="91"/>
        <v>8.5350000000000001</v>
      </c>
      <c r="O539" s="6">
        <f t="shared" si="89"/>
        <v>-66.711250000000007</v>
      </c>
    </row>
    <row r="540" spans="2:16" x14ac:dyDescent="0.25">
      <c r="B540" s="90">
        <v>6620833333.3332996</v>
      </c>
      <c r="C540" s="90">
        <v>-45.795990000000003</v>
      </c>
      <c r="D540" s="90">
        <v>-38.415374999999997</v>
      </c>
      <c r="F540" s="6">
        <f t="shared" si="90"/>
        <v>8.7825000000000006</v>
      </c>
      <c r="G540" s="6">
        <f t="shared" si="88"/>
        <v>-66.786124999999998</v>
      </c>
      <c r="J540" s="90">
        <v>6620833333.3332996</v>
      </c>
      <c r="K540" s="90">
        <v>-45.806762999999997</v>
      </c>
      <c r="L540" s="90">
        <v>-38.346989000000001</v>
      </c>
      <c r="N540" s="6">
        <f t="shared" si="91"/>
        <v>8.7825000000000006</v>
      </c>
      <c r="O540" s="6">
        <f t="shared" si="89"/>
        <v>-71.135017000000005</v>
      </c>
    </row>
    <row r="541" spans="2:16" x14ac:dyDescent="0.25">
      <c r="B541" s="90">
        <v>6979444444.4443998</v>
      </c>
      <c r="C541" s="90">
        <v>-50.510016999999998</v>
      </c>
      <c r="D541" s="90">
        <v>-43.225028999999999</v>
      </c>
      <c r="F541" s="6">
        <f t="shared" si="90"/>
        <v>9.0299999999999994</v>
      </c>
      <c r="G541" s="6">
        <f t="shared" si="88"/>
        <v>-70.379767999999999</v>
      </c>
      <c r="J541" s="90">
        <v>6979444444.4443998</v>
      </c>
      <c r="K541" s="90">
        <v>-46.843131999999997</v>
      </c>
      <c r="L541" s="90">
        <v>-38.885486999999998</v>
      </c>
      <c r="N541" s="6">
        <f t="shared" si="91"/>
        <v>9.0299999999999994</v>
      </c>
      <c r="O541" s="6">
        <f t="shared" si="89"/>
        <v>-68.930167999999995</v>
      </c>
    </row>
    <row r="542" spans="2:16" x14ac:dyDescent="0.25">
      <c r="B542" s="90">
        <v>7338055555.5556002</v>
      </c>
      <c r="C542" s="90">
        <v>-53.230556</v>
      </c>
      <c r="D542" s="90">
        <v>-45.920780000000001</v>
      </c>
      <c r="F542" s="6">
        <f t="shared" si="90"/>
        <v>9.2774999999999999</v>
      </c>
      <c r="G542" s="6">
        <f t="shared" si="88"/>
        <v>-68.459648000000001</v>
      </c>
      <c r="J542" s="90">
        <v>7338055555.5556002</v>
      </c>
      <c r="K542" s="90">
        <v>-48.705257000000003</v>
      </c>
      <c r="L542" s="90">
        <v>-40.493102999999998</v>
      </c>
      <c r="N542" s="6">
        <f t="shared" si="91"/>
        <v>9.2774999999999999</v>
      </c>
      <c r="O542" s="6">
        <f t="shared" si="89"/>
        <v>-63.136237999999999</v>
      </c>
    </row>
    <row r="543" spans="2:16" x14ac:dyDescent="0.25">
      <c r="B543" s="90">
        <v>7696666666.6667004</v>
      </c>
      <c r="C543" s="90">
        <v>-53.886009000000001</v>
      </c>
      <c r="D543" s="90">
        <v>-46.765430000000002</v>
      </c>
      <c r="F543" s="6">
        <f t="shared" si="90"/>
        <v>9.5250000000000004</v>
      </c>
      <c r="G543" s="6">
        <f t="shared" si="88"/>
        <v>-64.141143999999997</v>
      </c>
      <c r="J543" s="90">
        <v>7696666666.6667004</v>
      </c>
      <c r="K543" s="90">
        <v>-50.318390000000001</v>
      </c>
      <c r="L543" s="90">
        <v>-41.563225000000003</v>
      </c>
      <c r="N543" s="6">
        <f t="shared" si="91"/>
        <v>9.5250000000000004</v>
      </c>
      <c r="O543" s="6">
        <f t="shared" si="89"/>
        <v>-63.146518999999998</v>
      </c>
    </row>
    <row r="544" spans="2:16" x14ac:dyDescent="0.25">
      <c r="B544" s="90">
        <v>8055277777.7777996</v>
      </c>
      <c r="C544" s="90">
        <v>-55.351494000000002</v>
      </c>
      <c r="D544" s="90">
        <v>-47.80294</v>
      </c>
      <c r="F544" s="6">
        <f t="shared" si="90"/>
        <v>9.7725000000000009</v>
      </c>
      <c r="G544" s="6">
        <f t="shared" si="88"/>
        <v>-64.129486</v>
      </c>
      <c r="J544" s="90">
        <v>8055277777.7777996</v>
      </c>
      <c r="K544" s="90">
        <v>-53.557822999999999</v>
      </c>
      <c r="L544" s="90">
        <v>-44.449890000000003</v>
      </c>
      <c r="N544" s="6">
        <f t="shared" si="91"/>
        <v>9.7725000000000009</v>
      </c>
      <c r="O544" s="6">
        <f t="shared" si="89"/>
        <v>-57.506473999999997</v>
      </c>
    </row>
    <row r="545" spans="2:16" x14ac:dyDescent="0.25">
      <c r="B545" s="90">
        <v>8413888888.8888998</v>
      </c>
      <c r="C545" s="90">
        <v>-55.042717000000003</v>
      </c>
      <c r="D545" s="90">
        <v>-47.072586000000001</v>
      </c>
      <c r="F545" s="6">
        <f t="shared" si="90"/>
        <v>10.02</v>
      </c>
      <c r="G545" s="6">
        <f t="shared" si="88"/>
        <v>-66.629585000000006</v>
      </c>
      <c r="J545" s="90">
        <v>8413888888.8888998</v>
      </c>
      <c r="K545" s="90">
        <v>-57.009051999999997</v>
      </c>
      <c r="L545" s="90">
        <v>-47.840522999999997</v>
      </c>
      <c r="N545" s="6">
        <f t="shared" si="91"/>
        <v>10.02</v>
      </c>
      <c r="O545" s="6">
        <f t="shared" si="89"/>
        <v>-56.062313000000003</v>
      </c>
    </row>
    <row r="546" spans="2:16" x14ac:dyDescent="0.25">
      <c r="B546" s="90">
        <v>8772500000</v>
      </c>
      <c r="C546" s="90">
        <v>-54.303607999999997</v>
      </c>
      <c r="D546" s="90">
        <v>-46.211875999999997</v>
      </c>
      <c r="F546" s="6">
        <f t="shared" si="90"/>
        <v>10.2675</v>
      </c>
      <c r="G546" s="6">
        <f t="shared" si="88"/>
        <v>-72.344909999999999</v>
      </c>
      <c r="J546" s="90">
        <v>8772500000</v>
      </c>
      <c r="K546" s="90">
        <v>-61.190311000000001</v>
      </c>
      <c r="L546" s="90">
        <v>-51.684074000000003</v>
      </c>
      <c r="N546" s="6">
        <f t="shared" si="91"/>
        <v>10.2675</v>
      </c>
      <c r="O546" s="6">
        <f t="shared" si="89"/>
        <v>-56.679488999999997</v>
      </c>
    </row>
    <row r="547" spans="2:16" x14ac:dyDescent="0.25">
      <c r="B547" s="90">
        <v>9131111111.1110992</v>
      </c>
      <c r="C547" s="90">
        <v>-54.240219000000003</v>
      </c>
      <c r="D547" s="90">
        <v>-45.987746999999999</v>
      </c>
      <c r="F547" s="6">
        <f t="shared" si="90"/>
        <v>10.515000000000001</v>
      </c>
      <c r="G547" s="6">
        <f t="shared" si="88"/>
        <v>-74.297729000000004</v>
      </c>
      <c r="J547" s="90">
        <v>9131111111.1110992</v>
      </c>
      <c r="K547" s="90">
        <v>-63.936790000000002</v>
      </c>
      <c r="L547" s="90">
        <v>-54.316147000000001</v>
      </c>
      <c r="N547" s="6">
        <f t="shared" si="91"/>
        <v>10.515000000000001</v>
      </c>
      <c r="O547" s="6">
        <f t="shared" si="89"/>
        <v>-60.478844000000002</v>
      </c>
    </row>
    <row r="548" spans="2:16" x14ac:dyDescent="0.25">
      <c r="B548" s="90">
        <v>9489722222.2222004</v>
      </c>
      <c r="C548" s="90">
        <v>-54.553761000000002</v>
      </c>
      <c r="D548" s="90">
        <v>-46.454369</v>
      </c>
      <c r="F548" s="6">
        <f t="shared" si="90"/>
        <v>10.762499999999999</v>
      </c>
      <c r="G548" s="6">
        <f t="shared" si="88"/>
        <v>-76.071899000000002</v>
      </c>
      <c r="J548" s="90">
        <v>9489722222.2222004</v>
      </c>
      <c r="K548" s="90">
        <v>-69.895645000000002</v>
      </c>
      <c r="L548" s="90">
        <v>-60.045394999999999</v>
      </c>
      <c r="N548" s="6">
        <f t="shared" si="91"/>
        <v>10.762499999999999</v>
      </c>
      <c r="O548" s="6">
        <f t="shared" si="89"/>
        <v>-58.845699000000003</v>
      </c>
    </row>
    <row r="549" spans="2:16" x14ac:dyDescent="0.25">
      <c r="B549" s="90">
        <v>9848333333.3332996</v>
      </c>
      <c r="C549" s="90">
        <v>-55.862408000000002</v>
      </c>
      <c r="D549" s="90">
        <v>-47.426361</v>
      </c>
      <c r="F549" s="6">
        <f t="shared" si="90"/>
        <v>11.01</v>
      </c>
      <c r="G549" s="6">
        <f t="shared" si="88"/>
        <v>-71.368126000000004</v>
      </c>
      <c r="J549" s="90">
        <v>9848333333.3332996</v>
      </c>
      <c r="K549" s="90">
        <v>-66.953475999999995</v>
      </c>
      <c r="L549" s="90">
        <v>-56.651710999999999</v>
      </c>
      <c r="N549" s="6">
        <f t="shared" si="91"/>
        <v>11.01</v>
      </c>
      <c r="O549" s="6">
        <f t="shared" si="89"/>
        <v>-63.391582</v>
      </c>
    </row>
    <row r="550" spans="2:16" x14ac:dyDescent="0.25">
      <c r="B550" s="90">
        <v>10206944444.444</v>
      </c>
      <c r="C550" s="90">
        <v>-56.070591</v>
      </c>
      <c r="D550" s="90">
        <v>-47.841644000000002</v>
      </c>
      <c r="F550" s="6">
        <f t="shared" si="90"/>
        <v>11.2575</v>
      </c>
      <c r="G550" s="6">
        <f t="shared" si="88"/>
        <v>-74.544539999999998</v>
      </c>
      <c r="J550" s="90">
        <v>10206944444.444</v>
      </c>
      <c r="K550" s="90">
        <v>-66.286452999999995</v>
      </c>
      <c r="L550" s="90">
        <v>-56.051921999999998</v>
      </c>
      <c r="N550" s="6">
        <f t="shared" si="91"/>
        <v>11.2575</v>
      </c>
      <c r="O550" s="6">
        <f t="shared" si="89"/>
        <v>-65.709166999999994</v>
      </c>
    </row>
    <row r="551" spans="2:16" x14ac:dyDescent="0.25">
      <c r="B551" s="90">
        <v>10565555555.556</v>
      </c>
      <c r="C551" s="90">
        <v>-55.858345</v>
      </c>
      <c r="D551" s="90">
        <v>-47.629662000000003</v>
      </c>
      <c r="F551" s="6">
        <f t="shared" si="90"/>
        <v>11.505000000000001</v>
      </c>
      <c r="G551" s="6">
        <f t="shared" si="88"/>
        <v>-72.231194000000002</v>
      </c>
      <c r="J551" s="90">
        <v>10565555555.556</v>
      </c>
      <c r="K551" s="90">
        <v>-66.031791999999996</v>
      </c>
      <c r="L551" s="90">
        <v>-55.836266000000002</v>
      </c>
      <c r="N551" s="6">
        <f t="shared" si="91"/>
        <v>11.505000000000001</v>
      </c>
      <c r="O551" s="6">
        <f t="shared" si="89"/>
        <v>-67.953568000000004</v>
      </c>
    </row>
    <row r="552" spans="2:16" x14ac:dyDescent="0.25">
      <c r="B552" s="90">
        <v>10924166666.667</v>
      </c>
      <c r="C552" s="90">
        <v>-58.697609</v>
      </c>
      <c r="D552" s="90">
        <v>-50.514125999999997</v>
      </c>
      <c r="F552" s="6">
        <f t="shared" si="90"/>
        <v>11.7525</v>
      </c>
      <c r="G552" s="6">
        <f t="shared" si="88"/>
        <v>-73.005416999999994</v>
      </c>
      <c r="J552" s="90">
        <v>10924166666.667</v>
      </c>
      <c r="K552" s="90">
        <v>-65.961876000000004</v>
      </c>
      <c r="L552" s="90">
        <v>-55.925578999999999</v>
      </c>
      <c r="N552" s="6">
        <f t="shared" si="91"/>
        <v>11.7525</v>
      </c>
      <c r="O552" s="6">
        <f t="shared" si="89"/>
        <v>-72.745307999999994</v>
      </c>
    </row>
    <row r="553" spans="2:16" x14ac:dyDescent="0.25">
      <c r="B553" s="90">
        <v>11282777777.778</v>
      </c>
      <c r="C553" s="90">
        <v>-60.709332000000003</v>
      </c>
      <c r="D553" s="90">
        <v>-52.105671000000001</v>
      </c>
      <c r="F553" s="6">
        <f t="shared" si="90"/>
        <v>12</v>
      </c>
      <c r="G553" s="6">
        <f t="shared" si="88"/>
        <v>-73.913398999999998</v>
      </c>
      <c r="J553" s="90">
        <v>11282777777.778</v>
      </c>
      <c r="K553" s="90">
        <v>-64.856650999999999</v>
      </c>
      <c r="L553" s="90">
        <v>-55.09684</v>
      </c>
      <c r="N553" s="6">
        <f t="shared" si="91"/>
        <v>12</v>
      </c>
      <c r="O553" s="6">
        <f t="shared" si="89"/>
        <v>-70.565582000000006</v>
      </c>
    </row>
    <row r="554" spans="2:16" x14ac:dyDescent="0.25">
      <c r="B554" s="90">
        <v>11641388888.889</v>
      </c>
      <c r="C554" s="90">
        <v>-61.558193000000003</v>
      </c>
      <c r="D554" s="90">
        <v>-52.575313999999999</v>
      </c>
      <c r="F554" s="6" t="s">
        <v>21</v>
      </c>
      <c r="J554" s="90">
        <v>11641388888.889</v>
      </c>
      <c r="K554" s="90">
        <v>-63.769855</v>
      </c>
      <c r="L554" s="90">
        <v>-54.601706999999998</v>
      </c>
      <c r="N554" s="6" t="s">
        <v>21</v>
      </c>
    </row>
    <row r="555" spans="2:16" x14ac:dyDescent="0.25">
      <c r="B555" s="90">
        <v>12000000000</v>
      </c>
      <c r="C555" s="90">
        <v>-63.123412999999999</v>
      </c>
      <c r="D555" s="90">
        <v>-52.740112000000003</v>
      </c>
      <c r="J555" s="90">
        <v>12000000000</v>
      </c>
      <c r="K555" s="90">
        <v>-61.791221999999998</v>
      </c>
      <c r="L555" s="90">
        <v>-52.703589999999998</v>
      </c>
    </row>
    <row r="556" spans="2:16" x14ac:dyDescent="0.25">
      <c r="B556" s="90" t="s">
        <v>21</v>
      </c>
      <c r="C556" s="90"/>
      <c r="D556" s="90"/>
      <c r="J556" s="90" t="s">
        <v>21</v>
      </c>
      <c r="K556" s="90"/>
      <c r="L556" s="90"/>
    </row>
    <row r="557" spans="2:16" x14ac:dyDescent="0.25">
      <c r="B557" s="90"/>
      <c r="C557" s="90"/>
      <c r="D557" s="90"/>
      <c r="F557" s="6" t="s">
        <v>70</v>
      </c>
      <c r="J557" s="90"/>
      <c r="K557" s="90"/>
      <c r="L557" s="90"/>
      <c r="N557" s="6" t="s">
        <v>70</v>
      </c>
    </row>
    <row r="558" spans="2:16" ht="15.75" x14ac:dyDescent="0.25">
      <c r="B558" s="90"/>
      <c r="C558" s="90"/>
      <c r="D558" s="90"/>
      <c r="F558" s="6" t="s">
        <v>19</v>
      </c>
      <c r="G558" s="6" t="str">
        <f t="shared" ref="G558:G577" si="92">D584</f>
        <v>5Ix5L dBc Log Mag(dB)</v>
      </c>
      <c r="H558" s="35">
        <v>5</v>
      </c>
      <c r="J558" s="90"/>
      <c r="K558" s="90"/>
      <c r="L558" s="90"/>
      <c r="N558" s="6" t="s">
        <v>19</v>
      </c>
      <c r="O558" s="6" t="str">
        <f t="shared" ref="O558:O577" si="93">L584</f>
        <v>5Ix5L dBc Log Mag(dB)</v>
      </c>
      <c r="P558" s="35">
        <v>5</v>
      </c>
    </row>
    <row r="559" spans="2:16" ht="15.75" x14ac:dyDescent="0.25">
      <c r="B559" s="90" t="s">
        <v>68</v>
      </c>
      <c r="C559" s="90"/>
      <c r="D559" s="90"/>
      <c r="F559" s="6">
        <f t="shared" ref="F559:F577" si="94">B585/1000000000</f>
        <v>9.5449999999999999</v>
      </c>
      <c r="G559" s="6">
        <f t="shared" si="92"/>
        <v>-52.172179999999997</v>
      </c>
      <c r="H559" s="36">
        <f>ABS(AVERAGE(G559:G577)-(H558-1)*15)</f>
        <v>111.52862810526315</v>
      </c>
      <c r="J559" s="90" t="s">
        <v>68</v>
      </c>
      <c r="K559" s="90"/>
      <c r="L559" s="90"/>
      <c r="N559" s="6">
        <f t="shared" ref="N559:N577" si="95">J585/1000000000</f>
        <v>9.5449999999999999</v>
      </c>
      <c r="O559" s="6">
        <f t="shared" si="93"/>
        <v>-41.589508000000002</v>
      </c>
      <c r="P559" s="36">
        <f>ABS(AVERAGE(O559:O577)-(P558-1)*15)</f>
        <v>104.79689863157896</v>
      </c>
    </row>
    <row r="560" spans="2:16" x14ac:dyDescent="0.25">
      <c r="B560" s="90" t="s">
        <v>19</v>
      </c>
      <c r="C560" s="90" t="s">
        <v>167</v>
      </c>
      <c r="D560" s="90" t="s">
        <v>93</v>
      </c>
      <c r="F560" s="6">
        <f t="shared" si="94"/>
        <v>9.6813888888889004</v>
      </c>
      <c r="G560" s="6">
        <f t="shared" si="92"/>
        <v>-45.418816</v>
      </c>
      <c r="J560" s="90" t="s">
        <v>19</v>
      </c>
      <c r="K560" s="90" t="s">
        <v>167</v>
      </c>
      <c r="L560" s="90" t="s">
        <v>93</v>
      </c>
      <c r="N560" s="6">
        <f t="shared" si="95"/>
        <v>9.6813888888889004</v>
      </c>
      <c r="O560" s="6">
        <f t="shared" si="93"/>
        <v>-46.163048000000003</v>
      </c>
    </row>
    <row r="561" spans="2:15" x14ac:dyDescent="0.25">
      <c r="B561" s="90">
        <v>7545000000</v>
      </c>
      <c r="C561" s="90">
        <v>-70.512657000000004</v>
      </c>
      <c r="D561" s="90">
        <v>-64.560096999999999</v>
      </c>
      <c r="F561" s="6">
        <f t="shared" si="94"/>
        <v>9.817777777777799</v>
      </c>
      <c r="G561" s="6">
        <f t="shared" si="92"/>
        <v>-44.928600000000003</v>
      </c>
      <c r="J561" s="90">
        <v>7545000000</v>
      </c>
      <c r="K561" s="90">
        <v>-71.831253000000004</v>
      </c>
      <c r="L561" s="90">
        <v>-61.953570999999997</v>
      </c>
      <c r="N561" s="6">
        <f t="shared" si="95"/>
        <v>9.817777777777799</v>
      </c>
      <c r="O561" s="6">
        <f t="shared" si="93"/>
        <v>-56.882767000000001</v>
      </c>
    </row>
    <row r="562" spans="2:15" x14ac:dyDescent="0.25">
      <c r="B562" s="90">
        <v>7792500000</v>
      </c>
      <c r="C562" s="90">
        <v>-70.080512999999996</v>
      </c>
      <c r="D562" s="90">
        <v>-63.096924000000001</v>
      </c>
      <c r="F562" s="6">
        <f t="shared" si="94"/>
        <v>9.9541666666667012</v>
      </c>
      <c r="G562" s="6">
        <f t="shared" si="92"/>
        <v>-64.958213999999998</v>
      </c>
      <c r="J562" s="90">
        <v>7792500000</v>
      </c>
      <c r="K562" s="90">
        <v>-73.984177000000003</v>
      </c>
      <c r="L562" s="90">
        <v>-67.384781000000004</v>
      </c>
      <c r="N562" s="6">
        <f t="shared" si="95"/>
        <v>9.9541666666667012</v>
      </c>
      <c r="O562" s="6">
        <f t="shared" si="93"/>
        <v>-46.885162000000001</v>
      </c>
    </row>
    <row r="563" spans="2:15" x14ac:dyDescent="0.25">
      <c r="B563" s="90">
        <v>8040000000</v>
      </c>
      <c r="C563" s="90">
        <v>-69.175017999999994</v>
      </c>
      <c r="D563" s="90">
        <v>-61.723652000000001</v>
      </c>
      <c r="F563" s="6">
        <f t="shared" si="94"/>
        <v>10.090555555556</v>
      </c>
      <c r="G563" s="6">
        <f t="shared" si="92"/>
        <v>-64.600334000000004</v>
      </c>
      <c r="J563" s="90">
        <v>8040000000</v>
      </c>
      <c r="K563" s="90">
        <v>-74.534813</v>
      </c>
      <c r="L563" s="90">
        <v>-67.717804000000001</v>
      </c>
      <c r="N563" s="6">
        <f t="shared" si="95"/>
        <v>10.090555555556</v>
      </c>
      <c r="O563" s="6">
        <f t="shared" si="93"/>
        <v>-48.082577000000001</v>
      </c>
    </row>
    <row r="564" spans="2:15" x14ac:dyDescent="0.25">
      <c r="B564" s="90">
        <v>8287500000</v>
      </c>
      <c r="C564" s="90">
        <v>-72.377502000000007</v>
      </c>
      <c r="D564" s="90">
        <v>-64.996887000000001</v>
      </c>
      <c r="F564" s="6">
        <f t="shared" si="94"/>
        <v>10.226944444443999</v>
      </c>
      <c r="G564" s="6">
        <f t="shared" si="92"/>
        <v>-47.901130999999999</v>
      </c>
      <c r="J564" s="90">
        <v>8287500000</v>
      </c>
      <c r="K564" s="90">
        <v>-78.833236999999997</v>
      </c>
      <c r="L564" s="90">
        <v>-71.373465999999993</v>
      </c>
      <c r="N564" s="6">
        <f t="shared" si="95"/>
        <v>10.226944444443999</v>
      </c>
      <c r="O564" s="6">
        <f t="shared" si="93"/>
        <v>-48.652301999999999</v>
      </c>
    </row>
    <row r="565" spans="2:15" x14ac:dyDescent="0.25">
      <c r="B565" s="90">
        <v>8535000000</v>
      </c>
      <c r="C565" s="90">
        <v>-69.502814999999998</v>
      </c>
      <c r="D565" s="90">
        <v>-62.217823000000003</v>
      </c>
      <c r="F565" s="6">
        <f t="shared" si="94"/>
        <v>10.363333333332999</v>
      </c>
      <c r="G565" s="6">
        <f t="shared" si="92"/>
        <v>-54.290447</v>
      </c>
      <c r="J565" s="90">
        <v>8535000000</v>
      </c>
      <c r="K565" s="90">
        <v>-74.668892</v>
      </c>
      <c r="L565" s="90">
        <v>-66.711250000000007</v>
      </c>
      <c r="N565" s="6">
        <f t="shared" si="95"/>
        <v>10.363333333332999</v>
      </c>
      <c r="O565" s="6">
        <f t="shared" si="93"/>
        <v>-43.582602999999999</v>
      </c>
    </row>
    <row r="566" spans="2:15" x14ac:dyDescent="0.25">
      <c r="B566" s="90">
        <v>8782500000</v>
      </c>
      <c r="C566" s="90">
        <v>-74.095909000000006</v>
      </c>
      <c r="D566" s="90">
        <v>-66.786124999999998</v>
      </c>
      <c r="F566" s="6">
        <f t="shared" si="94"/>
        <v>10.499722222221999</v>
      </c>
      <c r="G566" s="6">
        <f t="shared" si="92"/>
        <v>-52.631377999999998</v>
      </c>
      <c r="J566" s="90">
        <v>8782500000</v>
      </c>
      <c r="K566" s="90">
        <v>-79.347176000000005</v>
      </c>
      <c r="L566" s="90">
        <v>-71.135017000000005</v>
      </c>
      <c r="N566" s="6">
        <f t="shared" si="95"/>
        <v>10.499722222221999</v>
      </c>
      <c r="O566" s="6">
        <f t="shared" si="93"/>
        <v>-40.807583000000001</v>
      </c>
    </row>
    <row r="567" spans="2:15" x14ac:dyDescent="0.25">
      <c r="B567" s="90">
        <v>9030000000</v>
      </c>
      <c r="C567" s="90">
        <v>-77.500343000000001</v>
      </c>
      <c r="D567" s="90">
        <v>-70.379767999999999</v>
      </c>
      <c r="F567" s="6">
        <f t="shared" si="94"/>
        <v>10.636111111111001</v>
      </c>
      <c r="G567" s="6">
        <f t="shared" si="92"/>
        <v>-56.786693999999997</v>
      </c>
      <c r="J567" s="90">
        <v>9030000000</v>
      </c>
      <c r="K567" s="90">
        <v>-77.685333</v>
      </c>
      <c r="L567" s="90">
        <v>-68.930167999999995</v>
      </c>
      <c r="N567" s="6">
        <f t="shared" si="95"/>
        <v>10.636111111111001</v>
      </c>
      <c r="O567" s="6">
        <f t="shared" si="93"/>
        <v>-42.832771000000001</v>
      </c>
    </row>
    <row r="568" spans="2:15" x14ac:dyDescent="0.25">
      <c r="B568" s="90">
        <v>9277500000</v>
      </c>
      <c r="C568" s="90">
        <v>-76.008201999999997</v>
      </c>
      <c r="D568" s="90">
        <v>-68.459648000000001</v>
      </c>
      <c r="F568" s="6">
        <f t="shared" si="94"/>
        <v>10.772500000000001</v>
      </c>
      <c r="G568" s="6">
        <f t="shared" si="92"/>
        <v>-51.212947999999997</v>
      </c>
      <c r="J568" s="90">
        <v>9277500000</v>
      </c>
      <c r="K568" s="90">
        <v>-72.244170999999994</v>
      </c>
      <c r="L568" s="90">
        <v>-63.136237999999999</v>
      </c>
      <c r="N568" s="6">
        <f t="shared" si="95"/>
        <v>10.772500000000001</v>
      </c>
      <c r="O568" s="6">
        <f t="shared" si="93"/>
        <v>-45.240012999999998</v>
      </c>
    </row>
    <row r="569" spans="2:15" x14ac:dyDescent="0.25">
      <c r="B569" s="90">
        <v>9525000000</v>
      </c>
      <c r="C569" s="90">
        <v>-72.111275000000006</v>
      </c>
      <c r="D569" s="90">
        <v>-64.141143999999997</v>
      </c>
      <c r="F569" s="6">
        <f t="shared" si="94"/>
        <v>10.908888888889001</v>
      </c>
      <c r="G569" s="6">
        <f t="shared" si="92"/>
        <v>-54.009914000000002</v>
      </c>
      <c r="J569" s="90">
        <v>9525000000</v>
      </c>
      <c r="K569" s="90">
        <v>-72.315048000000004</v>
      </c>
      <c r="L569" s="90">
        <v>-63.146518999999998</v>
      </c>
      <c r="N569" s="6">
        <f t="shared" si="95"/>
        <v>10.908888888889001</v>
      </c>
      <c r="O569" s="6">
        <f t="shared" si="93"/>
        <v>-41.730708999999997</v>
      </c>
    </row>
    <row r="570" spans="2:15" x14ac:dyDescent="0.25">
      <c r="B570" s="90">
        <v>9772500000</v>
      </c>
      <c r="C570" s="90">
        <v>-72.221221999999997</v>
      </c>
      <c r="D570" s="90">
        <v>-64.129486</v>
      </c>
      <c r="F570" s="6">
        <f t="shared" si="94"/>
        <v>11.045277777778001</v>
      </c>
      <c r="G570" s="6">
        <f t="shared" si="92"/>
        <v>-48.608547000000002</v>
      </c>
      <c r="J570" s="90">
        <v>9772500000</v>
      </c>
      <c r="K570" s="90">
        <v>-67.012710999999996</v>
      </c>
      <c r="L570" s="90">
        <v>-57.506473999999997</v>
      </c>
      <c r="N570" s="6">
        <f t="shared" si="95"/>
        <v>11.045277777778001</v>
      </c>
      <c r="O570" s="6">
        <f t="shared" si="93"/>
        <v>-41.918652000000002</v>
      </c>
    </row>
    <row r="571" spans="2:15" x14ac:dyDescent="0.25">
      <c r="B571" s="90">
        <v>10020000000</v>
      </c>
      <c r="C571" s="90">
        <v>-74.882057000000003</v>
      </c>
      <c r="D571" s="90">
        <v>-66.629585000000006</v>
      </c>
      <c r="F571" s="6">
        <f t="shared" si="94"/>
        <v>11.181666666667001</v>
      </c>
      <c r="G571" s="6">
        <f t="shared" si="92"/>
        <v>-53.959083999999997</v>
      </c>
      <c r="J571" s="90">
        <v>10020000000</v>
      </c>
      <c r="K571" s="90">
        <v>-65.682961000000006</v>
      </c>
      <c r="L571" s="90">
        <v>-56.062313000000003</v>
      </c>
      <c r="N571" s="6">
        <f t="shared" si="95"/>
        <v>11.181666666667001</v>
      </c>
      <c r="O571" s="6">
        <f t="shared" si="93"/>
        <v>-42.193378000000003</v>
      </c>
    </row>
    <row r="572" spans="2:15" x14ac:dyDescent="0.25">
      <c r="B572" s="90">
        <v>10267500000</v>
      </c>
      <c r="C572" s="90">
        <v>-80.444298000000003</v>
      </c>
      <c r="D572" s="90">
        <v>-72.344909999999999</v>
      </c>
      <c r="F572" s="6">
        <f t="shared" si="94"/>
        <v>11.318055555556001</v>
      </c>
      <c r="G572" s="6">
        <f t="shared" si="92"/>
        <v>-52.264679000000001</v>
      </c>
      <c r="J572" s="90">
        <v>10267500000</v>
      </c>
      <c r="K572" s="90">
        <v>-66.529739000000006</v>
      </c>
      <c r="L572" s="90">
        <v>-56.679488999999997</v>
      </c>
      <c r="N572" s="6">
        <f t="shared" si="95"/>
        <v>11.318055555556001</v>
      </c>
      <c r="O572" s="6">
        <f t="shared" si="93"/>
        <v>-40.631610999999999</v>
      </c>
    </row>
    <row r="573" spans="2:15" x14ac:dyDescent="0.25">
      <c r="B573" s="90">
        <v>10515000000</v>
      </c>
      <c r="C573" s="90">
        <v>-82.733772000000002</v>
      </c>
      <c r="D573" s="90">
        <v>-74.297729000000004</v>
      </c>
      <c r="F573" s="6">
        <f t="shared" si="94"/>
        <v>11.454444444444</v>
      </c>
      <c r="G573" s="6">
        <f t="shared" si="92"/>
        <v>-50.442802</v>
      </c>
      <c r="J573" s="90">
        <v>10515000000</v>
      </c>
      <c r="K573" s="90">
        <v>-70.780608999999998</v>
      </c>
      <c r="L573" s="90">
        <v>-60.478844000000002</v>
      </c>
      <c r="N573" s="6">
        <f t="shared" si="95"/>
        <v>11.454444444444</v>
      </c>
      <c r="O573" s="6">
        <f t="shared" si="93"/>
        <v>-41.862555999999998</v>
      </c>
    </row>
    <row r="574" spans="2:15" x14ac:dyDescent="0.25">
      <c r="B574" s="90">
        <v>10762500000</v>
      </c>
      <c r="C574" s="90">
        <v>-84.300842000000003</v>
      </c>
      <c r="D574" s="90">
        <v>-76.071899000000002</v>
      </c>
      <c r="F574" s="6">
        <f t="shared" si="94"/>
        <v>11.590833333333</v>
      </c>
      <c r="G574" s="6">
        <f t="shared" si="92"/>
        <v>-47.019871000000002</v>
      </c>
      <c r="J574" s="90">
        <v>10762500000</v>
      </c>
      <c r="K574" s="90">
        <v>-69.080230999999998</v>
      </c>
      <c r="L574" s="90">
        <v>-58.845699000000003</v>
      </c>
      <c r="N574" s="6">
        <f t="shared" si="95"/>
        <v>11.590833333333</v>
      </c>
      <c r="O574" s="6">
        <f t="shared" si="93"/>
        <v>-45.731819000000002</v>
      </c>
    </row>
    <row r="575" spans="2:15" x14ac:dyDescent="0.25">
      <c r="B575" s="90">
        <v>11010000000</v>
      </c>
      <c r="C575" s="90">
        <v>-79.596808999999993</v>
      </c>
      <c r="D575" s="90">
        <v>-71.368126000000004</v>
      </c>
      <c r="F575" s="6">
        <f t="shared" si="94"/>
        <v>11.727222222222</v>
      </c>
      <c r="G575" s="6">
        <f t="shared" si="92"/>
        <v>-47.962645999999999</v>
      </c>
      <c r="J575" s="90">
        <v>11010000000</v>
      </c>
      <c r="K575" s="90">
        <v>-73.587104999999994</v>
      </c>
      <c r="L575" s="90">
        <v>-63.391582</v>
      </c>
      <c r="N575" s="6">
        <f t="shared" si="95"/>
        <v>11.727222222222</v>
      </c>
      <c r="O575" s="6">
        <f t="shared" si="93"/>
        <v>-42.509911000000002</v>
      </c>
    </row>
    <row r="576" spans="2:15" x14ac:dyDescent="0.25">
      <c r="B576" s="90">
        <v>11257500000</v>
      </c>
      <c r="C576" s="90">
        <v>-82.728020000000001</v>
      </c>
      <c r="D576" s="90">
        <v>-74.544539999999998</v>
      </c>
      <c r="F576" s="6">
        <f t="shared" si="94"/>
        <v>11.863611111111</v>
      </c>
      <c r="G576" s="6">
        <f t="shared" si="92"/>
        <v>-45.839393999999999</v>
      </c>
      <c r="J576" s="90">
        <v>11257500000</v>
      </c>
      <c r="K576" s="90">
        <v>-75.745461000000006</v>
      </c>
      <c r="L576" s="90">
        <v>-65.709166999999994</v>
      </c>
      <c r="N576" s="6">
        <f t="shared" si="95"/>
        <v>11.863611111111</v>
      </c>
      <c r="O576" s="6">
        <f t="shared" si="93"/>
        <v>-44.104984000000002</v>
      </c>
    </row>
    <row r="577" spans="2:15" x14ac:dyDescent="0.25">
      <c r="B577" s="90">
        <v>11505000000</v>
      </c>
      <c r="C577" s="90">
        <v>-80.834854000000007</v>
      </c>
      <c r="D577" s="90">
        <v>-72.231194000000002</v>
      </c>
      <c r="F577" s="6">
        <f t="shared" si="94"/>
        <v>12</v>
      </c>
      <c r="G577" s="6">
        <f t="shared" si="92"/>
        <v>-44.036254999999997</v>
      </c>
      <c r="J577" s="90">
        <v>11505000000</v>
      </c>
      <c r="K577" s="90">
        <v>-77.713379000000003</v>
      </c>
      <c r="L577" s="90">
        <v>-67.953568000000004</v>
      </c>
      <c r="N577" s="6">
        <f t="shared" si="95"/>
        <v>12</v>
      </c>
      <c r="O577" s="6">
        <f t="shared" si="93"/>
        <v>-49.73912</v>
      </c>
    </row>
    <row r="578" spans="2:15" x14ac:dyDescent="0.25">
      <c r="B578" s="90">
        <v>11752500000</v>
      </c>
      <c r="C578" s="90">
        <v>-81.988303999999999</v>
      </c>
      <c r="D578" s="90">
        <v>-73.005416999999994</v>
      </c>
      <c r="F578" s="6" t="s">
        <v>21</v>
      </c>
      <c r="J578" s="90">
        <v>11752500000</v>
      </c>
      <c r="K578" s="90">
        <v>-81.913460000000001</v>
      </c>
      <c r="L578" s="90">
        <v>-72.745307999999994</v>
      </c>
      <c r="N578" s="6" t="s">
        <v>21</v>
      </c>
    </row>
    <row r="579" spans="2:15" x14ac:dyDescent="0.25">
      <c r="B579" s="90">
        <v>12000000000</v>
      </c>
      <c r="C579" s="90">
        <v>-84.296700000000001</v>
      </c>
      <c r="D579" s="90">
        <v>-73.913398999999998</v>
      </c>
      <c r="J579" s="90">
        <v>12000000000</v>
      </c>
      <c r="K579" s="90">
        <v>-79.653221000000002</v>
      </c>
      <c r="L579" s="90">
        <v>-70.565582000000006</v>
      </c>
    </row>
    <row r="580" spans="2:15" x14ac:dyDescent="0.25">
      <c r="B580" s="90" t="s">
        <v>21</v>
      </c>
      <c r="C580" s="90"/>
      <c r="D580" s="90"/>
      <c r="J580" s="90" t="s">
        <v>21</v>
      </c>
      <c r="K580" s="90"/>
      <c r="L580" s="90"/>
    </row>
    <row r="581" spans="2:15" x14ac:dyDescent="0.25">
      <c r="B581" s="90"/>
      <c r="C581" s="90"/>
      <c r="D581" s="90"/>
      <c r="J581" s="90"/>
      <c r="K581" s="90"/>
      <c r="L581" s="90"/>
    </row>
    <row r="582" spans="2:15" x14ac:dyDescent="0.25">
      <c r="B582" s="90"/>
      <c r="C582" s="90"/>
      <c r="D582" s="90"/>
      <c r="J582" s="90"/>
      <c r="K582" s="90"/>
      <c r="L582" s="90"/>
    </row>
    <row r="583" spans="2:15" x14ac:dyDescent="0.25">
      <c r="B583" s="90" t="s">
        <v>70</v>
      </c>
      <c r="C583" s="90"/>
      <c r="D583" s="90"/>
      <c r="J583" s="90" t="s">
        <v>70</v>
      </c>
      <c r="K583" s="90"/>
      <c r="L583" s="90"/>
    </row>
    <row r="584" spans="2:15" x14ac:dyDescent="0.25">
      <c r="B584" s="90" t="s">
        <v>19</v>
      </c>
      <c r="C584" s="90" t="s">
        <v>168</v>
      </c>
      <c r="D584" s="90" t="s">
        <v>94</v>
      </c>
      <c r="J584" s="90" t="s">
        <v>19</v>
      </c>
      <c r="K584" s="90" t="s">
        <v>168</v>
      </c>
      <c r="L584" s="90" t="s">
        <v>94</v>
      </c>
    </row>
    <row r="585" spans="2:15" x14ac:dyDescent="0.25">
      <c r="B585" s="90">
        <v>9545000000</v>
      </c>
      <c r="C585" s="90">
        <v>-58.124744</v>
      </c>
      <c r="D585" s="90">
        <v>-52.172179999999997</v>
      </c>
      <c r="J585" s="90">
        <v>9545000000</v>
      </c>
      <c r="K585" s="90">
        <v>-51.467185999999998</v>
      </c>
      <c r="L585" s="90">
        <v>-41.589508000000002</v>
      </c>
    </row>
    <row r="586" spans="2:15" x14ac:dyDescent="0.25">
      <c r="B586" s="90">
        <v>9681388888.8889008</v>
      </c>
      <c r="C586" s="90">
        <v>-52.402408999999999</v>
      </c>
      <c r="D586" s="90">
        <v>-45.418816</v>
      </c>
      <c r="J586" s="90">
        <v>9681388888.8889008</v>
      </c>
      <c r="K586" s="90">
        <v>-52.762444000000002</v>
      </c>
      <c r="L586" s="90">
        <v>-46.163048000000003</v>
      </c>
    </row>
    <row r="587" spans="2:15" x14ac:dyDescent="0.25">
      <c r="B587" s="90">
        <v>9817777777.7777996</v>
      </c>
      <c r="C587" s="90">
        <v>-52.379962999999996</v>
      </c>
      <c r="D587" s="90">
        <v>-44.928600000000003</v>
      </c>
      <c r="J587" s="90">
        <v>9817777777.7777996</v>
      </c>
      <c r="K587" s="90">
        <v>-63.699772000000003</v>
      </c>
      <c r="L587" s="90">
        <v>-56.882767000000001</v>
      </c>
    </row>
    <row r="588" spans="2:15" x14ac:dyDescent="0.25">
      <c r="B588" s="90">
        <v>9954166666.6667004</v>
      </c>
      <c r="C588" s="90">
        <v>-72.338829000000004</v>
      </c>
      <c r="D588" s="90">
        <v>-64.958213999999998</v>
      </c>
      <c r="J588" s="90">
        <v>9954166666.6667004</v>
      </c>
      <c r="K588" s="90">
        <v>-54.344932999999997</v>
      </c>
      <c r="L588" s="90">
        <v>-46.885162000000001</v>
      </c>
    </row>
    <row r="589" spans="2:15" x14ac:dyDescent="0.25">
      <c r="B589" s="90">
        <v>10090555555.556</v>
      </c>
      <c r="C589" s="90">
        <v>-71.885323</v>
      </c>
      <c r="D589" s="90">
        <v>-64.600334000000004</v>
      </c>
      <c r="J589" s="90">
        <v>10090555555.556</v>
      </c>
      <c r="K589" s="90">
        <v>-56.040222</v>
      </c>
      <c r="L589" s="90">
        <v>-48.082577000000001</v>
      </c>
    </row>
    <row r="590" spans="2:15" x14ac:dyDescent="0.25">
      <c r="B590" s="90">
        <v>10226944444.444</v>
      </c>
      <c r="C590" s="90">
        <v>-55.210911000000003</v>
      </c>
      <c r="D590" s="90">
        <v>-47.901130999999999</v>
      </c>
      <c r="J590" s="90">
        <v>10226944444.444</v>
      </c>
      <c r="K590" s="90">
        <v>-56.864455999999997</v>
      </c>
      <c r="L590" s="90">
        <v>-48.652301999999999</v>
      </c>
    </row>
    <row r="591" spans="2:15" x14ac:dyDescent="0.25">
      <c r="B591" s="90">
        <v>10363333333.333</v>
      </c>
      <c r="C591" s="90">
        <v>-61.411022000000003</v>
      </c>
      <c r="D591" s="90">
        <v>-54.290447</v>
      </c>
      <c r="J591" s="90">
        <v>10363333333.333</v>
      </c>
      <c r="K591" s="90">
        <v>-52.337769000000002</v>
      </c>
      <c r="L591" s="90">
        <v>-43.582602999999999</v>
      </c>
    </row>
    <row r="592" spans="2:15" x14ac:dyDescent="0.25">
      <c r="B592" s="90">
        <v>10499722222.222</v>
      </c>
      <c r="C592" s="90">
        <v>-60.179927999999997</v>
      </c>
      <c r="D592" s="90">
        <v>-52.631377999999998</v>
      </c>
      <c r="J592" s="90">
        <v>10499722222.222</v>
      </c>
      <c r="K592" s="90">
        <v>-49.915515999999997</v>
      </c>
      <c r="L592" s="90">
        <v>-40.807583000000001</v>
      </c>
    </row>
    <row r="593" spans="2:12" x14ac:dyDescent="0.25">
      <c r="B593" s="90">
        <v>10636111111.111</v>
      </c>
      <c r="C593" s="90">
        <v>-64.756821000000002</v>
      </c>
      <c r="D593" s="90">
        <v>-56.786693999999997</v>
      </c>
      <c r="J593" s="90">
        <v>10636111111.111</v>
      </c>
      <c r="K593" s="90">
        <v>-52.001300999999998</v>
      </c>
      <c r="L593" s="90">
        <v>-42.832771000000001</v>
      </c>
    </row>
    <row r="594" spans="2:12" x14ac:dyDescent="0.25">
      <c r="B594" s="90">
        <v>10772500000</v>
      </c>
      <c r="C594" s="90">
        <v>-59.304679999999998</v>
      </c>
      <c r="D594" s="90">
        <v>-51.212947999999997</v>
      </c>
      <c r="J594" s="90">
        <v>10772500000</v>
      </c>
      <c r="K594" s="90">
        <v>-54.746250000000003</v>
      </c>
      <c r="L594" s="90">
        <v>-45.240012999999998</v>
      </c>
    </row>
    <row r="595" spans="2:12" x14ac:dyDescent="0.25">
      <c r="B595" s="90">
        <v>10908888888.889</v>
      </c>
      <c r="C595" s="90">
        <v>-62.262385999999999</v>
      </c>
      <c r="D595" s="90">
        <v>-54.009914000000002</v>
      </c>
      <c r="J595" s="90">
        <v>10908888888.889</v>
      </c>
      <c r="K595" s="90">
        <v>-51.351353000000003</v>
      </c>
      <c r="L595" s="90">
        <v>-41.730708999999997</v>
      </c>
    </row>
    <row r="596" spans="2:12" x14ac:dyDescent="0.25">
      <c r="B596" s="90">
        <v>11045277777.778</v>
      </c>
      <c r="C596" s="90">
        <v>-56.707939000000003</v>
      </c>
      <c r="D596" s="90">
        <v>-48.608547000000002</v>
      </c>
      <c r="J596" s="90">
        <v>11045277777.778</v>
      </c>
      <c r="K596" s="90">
        <v>-51.768898</v>
      </c>
      <c r="L596" s="90">
        <v>-41.918652000000002</v>
      </c>
    </row>
    <row r="597" spans="2:12" x14ac:dyDescent="0.25">
      <c r="B597" s="90">
        <v>11181666666.667</v>
      </c>
      <c r="C597" s="90">
        <v>-62.395130000000002</v>
      </c>
      <c r="D597" s="90">
        <v>-53.959083999999997</v>
      </c>
      <c r="J597" s="90">
        <v>11181666666.667</v>
      </c>
      <c r="K597" s="90">
        <v>-52.495144000000003</v>
      </c>
      <c r="L597" s="90">
        <v>-42.193378000000003</v>
      </c>
    </row>
    <row r="598" spans="2:12" x14ac:dyDescent="0.25">
      <c r="B598" s="90">
        <v>11318055555.556</v>
      </c>
      <c r="C598" s="90">
        <v>-60.493625999999999</v>
      </c>
      <c r="D598" s="90">
        <v>-52.264679000000001</v>
      </c>
      <c r="J598" s="90">
        <v>11318055555.556</v>
      </c>
      <c r="K598" s="90">
        <v>-50.866146000000001</v>
      </c>
      <c r="L598" s="90">
        <v>-40.631610999999999</v>
      </c>
    </row>
    <row r="599" spans="2:12" x14ac:dyDescent="0.25">
      <c r="B599" s="90">
        <v>11454444444.444</v>
      </c>
      <c r="C599" s="90">
        <v>-58.671489999999999</v>
      </c>
      <c r="D599" s="90">
        <v>-50.442802</v>
      </c>
      <c r="J599" s="90">
        <v>11454444444.444</v>
      </c>
      <c r="K599" s="90">
        <v>-52.058083000000003</v>
      </c>
      <c r="L599" s="90">
        <v>-41.862555999999998</v>
      </c>
    </row>
    <row r="600" spans="2:12" x14ac:dyDescent="0.25">
      <c r="B600" s="90">
        <v>11590833333.333</v>
      </c>
      <c r="C600" s="90">
        <v>-55.203353999999997</v>
      </c>
      <c r="D600" s="90">
        <v>-47.019871000000002</v>
      </c>
      <c r="J600" s="90">
        <v>11590833333.333</v>
      </c>
      <c r="K600" s="90">
        <v>-55.768115999999999</v>
      </c>
      <c r="L600" s="90">
        <v>-45.731819000000002</v>
      </c>
    </row>
    <row r="601" spans="2:12" x14ac:dyDescent="0.25">
      <c r="B601" s="90">
        <v>11727222222.222</v>
      </c>
      <c r="C601" s="90">
        <v>-56.566307000000002</v>
      </c>
      <c r="D601" s="90">
        <v>-47.962645999999999</v>
      </c>
      <c r="J601" s="90">
        <v>11727222222.222</v>
      </c>
      <c r="K601" s="90">
        <v>-52.269722000000002</v>
      </c>
      <c r="L601" s="90">
        <v>-42.509911000000002</v>
      </c>
    </row>
    <row r="602" spans="2:12" x14ac:dyDescent="0.25">
      <c r="B602" s="90">
        <v>11863611111.111</v>
      </c>
      <c r="C602" s="90">
        <v>-54.822273000000003</v>
      </c>
      <c r="D602" s="90">
        <v>-45.839393999999999</v>
      </c>
      <c r="J602" s="90">
        <v>11863611111.111</v>
      </c>
      <c r="K602" s="90">
        <v>-53.273131999999997</v>
      </c>
      <c r="L602" s="90">
        <v>-44.104984000000002</v>
      </c>
    </row>
    <row r="603" spans="2:12" x14ac:dyDescent="0.25">
      <c r="B603" s="90">
        <v>12000000000</v>
      </c>
      <c r="C603" s="90">
        <v>-54.419556</v>
      </c>
      <c r="D603" s="90">
        <v>-44.036254999999997</v>
      </c>
      <c r="J603" s="90">
        <v>12000000000</v>
      </c>
      <c r="K603" s="90">
        <v>-58.826751999999999</v>
      </c>
      <c r="L603" s="90">
        <v>-49.73912</v>
      </c>
    </row>
    <row r="604" spans="2:12" x14ac:dyDescent="0.25">
      <c r="B604" s="90" t="s">
        <v>21</v>
      </c>
      <c r="C604" s="90"/>
      <c r="D604" s="90"/>
      <c r="J604" s="90" t="s">
        <v>21</v>
      </c>
      <c r="K604" s="90"/>
      <c r="L604" s="9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2675-0395-49FF-9605-7DB321DCBF02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352</v>
      </c>
    </row>
    <row r="3" spans="1:29" x14ac:dyDescent="0.25">
      <c r="A3" s="90" t="s">
        <v>314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</row>
    <row r="4" spans="1:29" x14ac:dyDescent="0.25">
      <c r="A4" s="90" t="s">
        <v>315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</row>
    <row r="5" spans="1:29" x14ac:dyDescent="0.25">
      <c r="A5" s="90" t="s">
        <v>316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</row>
    <row r="6" spans="1:29" x14ac:dyDescent="0.25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</row>
    <row r="7" spans="1:29" x14ac:dyDescent="0.25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</row>
    <row r="8" spans="1:29" x14ac:dyDescent="0.25">
      <c r="A8" s="91" t="s">
        <v>317</v>
      </c>
      <c r="B8" s="90"/>
      <c r="C8" s="90"/>
      <c r="D8" s="90"/>
      <c r="E8" s="90"/>
      <c r="F8" s="90"/>
      <c r="G8" s="90"/>
      <c r="H8" s="90"/>
      <c r="I8" s="90"/>
      <c r="J8" s="90"/>
      <c r="K8" s="91" t="s">
        <v>318</v>
      </c>
      <c r="L8" s="90"/>
      <c r="M8" s="90"/>
      <c r="N8" s="90"/>
      <c r="O8" s="90"/>
      <c r="P8" s="90"/>
      <c r="Q8" s="90"/>
      <c r="R8" s="90"/>
      <c r="S8" s="90"/>
      <c r="T8" s="90"/>
      <c r="U8" s="91" t="s">
        <v>319</v>
      </c>
      <c r="V8" s="90"/>
      <c r="W8" s="90"/>
      <c r="X8" s="90"/>
      <c r="Y8" s="90"/>
      <c r="Z8" s="90"/>
      <c r="AA8" s="90"/>
      <c r="AB8" s="90"/>
      <c r="AC8" s="90"/>
    </row>
    <row r="9" spans="1:29" x14ac:dyDescent="0.25">
      <c r="A9" s="91" t="s">
        <v>320</v>
      </c>
      <c r="B9" s="90">
        <v>2</v>
      </c>
      <c r="C9" s="90"/>
      <c r="D9" s="90"/>
      <c r="E9" s="90"/>
      <c r="F9" s="90"/>
      <c r="G9" s="90"/>
      <c r="H9" s="90"/>
      <c r="I9" s="90"/>
      <c r="J9" s="90"/>
      <c r="K9" s="91" t="s">
        <v>320</v>
      </c>
      <c r="L9" s="90">
        <v>2</v>
      </c>
      <c r="M9" s="90"/>
      <c r="N9" s="90"/>
      <c r="O9" s="90"/>
      <c r="P9" s="90"/>
      <c r="Q9" s="90"/>
      <c r="R9" s="90"/>
      <c r="S9" s="90"/>
      <c r="T9" s="90"/>
      <c r="U9" s="91" t="s">
        <v>320</v>
      </c>
      <c r="V9" s="90">
        <v>2</v>
      </c>
      <c r="W9" s="90"/>
      <c r="X9" s="90"/>
      <c r="Y9" s="90"/>
      <c r="Z9" s="90"/>
      <c r="AA9" s="90"/>
      <c r="AB9" s="90"/>
      <c r="AC9" s="90"/>
    </row>
    <row r="10" spans="1:29" x14ac:dyDescent="0.25">
      <c r="A10" s="91" t="s">
        <v>321</v>
      </c>
      <c r="B10" s="91" t="s">
        <v>322</v>
      </c>
      <c r="C10" s="91" t="s">
        <v>323</v>
      </c>
      <c r="D10" s="91" t="s">
        <v>324</v>
      </c>
      <c r="E10" s="91" t="s">
        <v>325</v>
      </c>
      <c r="F10" s="91" t="s">
        <v>322</v>
      </c>
      <c r="G10" s="91" t="s">
        <v>326</v>
      </c>
      <c r="H10" s="91" t="s">
        <v>324</v>
      </c>
      <c r="I10" s="91" t="s">
        <v>325</v>
      </c>
      <c r="J10" s="90"/>
      <c r="K10" s="91" t="s">
        <v>321</v>
      </c>
      <c r="L10" s="91" t="s">
        <v>322</v>
      </c>
      <c r="M10" s="91" t="s">
        <v>323</v>
      </c>
      <c r="N10" s="91" t="s">
        <v>324</v>
      </c>
      <c r="O10" s="91" t="s">
        <v>325</v>
      </c>
      <c r="P10" s="91" t="s">
        <v>322</v>
      </c>
      <c r="Q10" s="91" t="s">
        <v>326</v>
      </c>
      <c r="R10" s="91" t="s">
        <v>324</v>
      </c>
      <c r="S10" s="91" t="s">
        <v>325</v>
      </c>
      <c r="T10" s="90"/>
      <c r="U10" s="91" t="s">
        <v>321</v>
      </c>
      <c r="V10" s="91" t="s">
        <v>322</v>
      </c>
      <c r="W10" s="91" t="s">
        <v>323</v>
      </c>
      <c r="X10" s="91" t="s">
        <v>324</v>
      </c>
      <c r="Y10" s="91" t="s">
        <v>325</v>
      </c>
      <c r="Z10" s="91" t="s">
        <v>322</v>
      </c>
      <c r="AA10" s="91" t="s">
        <v>326</v>
      </c>
      <c r="AB10" s="91" t="s">
        <v>324</v>
      </c>
      <c r="AC10" s="91" t="s">
        <v>325</v>
      </c>
    </row>
    <row r="11" spans="1:29" x14ac:dyDescent="0.25">
      <c r="A11" s="90" t="s">
        <v>327</v>
      </c>
      <c r="B11" s="90" t="s">
        <v>328</v>
      </c>
      <c r="C11" s="90" t="s">
        <v>329</v>
      </c>
      <c r="D11" s="90">
        <v>4</v>
      </c>
      <c r="E11" s="90">
        <v>204</v>
      </c>
      <c r="F11" s="90" t="s">
        <v>328</v>
      </c>
      <c r="G11" s="90" t="s">
        <v>330</v>
      </c>
      <c r="H11" s="90">
        <v>4</v>
      </c>
      <c r="I11" s="90">
        <v>204</v>
      </c>
      <c r="J11" s="90"/>
      <c r="K11" s="90" t="s">
        <v>327</v>
      </c>
      <c r="L11" s="90" t="s">
        <v>331</v>
      </c>
      <c r="M11" s="90" t="s">
        <v>330</v>
      </c>
      <c r="N11" s="90">
        <v>5</v>
      </c>
      <c r="O11" s="90">
        <v>103</v>
      </c>
      <c r="P11" s="90" t="s">
        <v>331</v>
      </c>
      <c r="Q11" s="90" t="s">
        <v>332</v>
      </c>
      <c r="R11" s="90">
        <v>5</v>
      </c>
      <c r="S11" s="90">
        <v>103</v>
      </c>
      <c r="T11" s="90"/>
      <c r="U11" s="90" t="s">
        <v>327</v>
      </c>
      <c r="V11" s="90" t="s">
        <v>333</v>
      </c>
      <c r="W11" s="90" t="s">
        <v>334</v>
      </c>
      <c r="X11" s="90">
        <v>5</v>
      </c>
      <c r="Y11" s="90">
        <v>205</v>
      </c>
      <c r="Z11" s="90" t="s">
        <v>333</v>
      </c>
      <c r="AA11" s="90" t="s">
        <v>335</v>
      </c>
      <c r="AB11" s="90">
        <v>5</v>
      </c>
      <c r="AC11" s="90">
        <v>205</v>
      </c>
    </row>
    <row r="12" spans="1:29" x14ac:dyDescent="0.25">
      <c r="A12" s="90" t="s">
        <v>336</v>
      </c>
      <c r="B12" s="90" t="s">
        <v>328</v>
      </c>
      <c r="C12" s="90" t="s">
        <v>329</v>
      </c>
      <c r="D12" s="90">
        <v>4</v>
      </c>
      <c r="E12" s="90">
        <v>204</v>
      </c>
      <c r="F12" s="90" t="s">
        <v>328</v>
      </c>
      <c r="G12" s="90" t="s">
        <v>337</v>
      </c>
      <c r="H12" s="90">
        <v>4</v>
      </c>
      <c r="I12" s="90">
        <v>204</v>
      </c>
      <c r="J12" s="90"/>
      <c r="K12" s="90" t="s">
        <v>336</v>
      </c>
      <c r="L12" s="90" t="s">
        <v>331</v>
      </c>
      <c r="M12" s="90" t="s">
        <v>330</v>
      </c>
      <c r="N12" s="90">
        <v>5</v>
      </c>
      <c r="O12" s="90">
        <v>103</v>
      </c>
      <c r="P12" s="90" t="s">
        <v>331</v>
      </c>
      <c r="Q12" s="90" t="s">
        <v>338</v>
      </c>
      <c r="R12" s="90">
        <v>5</v>
      </c>
      <c r="S12" s="90">
        <v>103</v>
      </c>
      <c r="T12" s="90"/>
      <c r="U12" s="90" t="s">
        <v>336</v>
      </c>
      <c r="V12" s="90" t="s">
        <v>333</v>
      </c>
      <c r="W12" s="90" t="s">
        <v>334</v>
      </c>
      <c r="X12" s="90">
        <v>5</v>
      </c>
      <c r="Y12" s="90">
        <v>205</v>
      </c>
      <c r="Z12" s="90" t="s">
        <v>333</v>
      </c>
      <c r="AA12" s="90" t="s">
        <v>339</v>
      </c>
      <c r="AB12" s="90">
        <v>5</v>
      </c>
      <c r="AC12" s="90">
        <v>205</v>
      </c>
    </row>
    <row r="13" spans="1:29" x14ac:dyDescent="0.25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</row>
    <row r="14" spans="1:29" x14ac:dyDescent="0.25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</row>
    <row r="15" spans="1:29" x14ac:dyDescent="0.25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</row>
    <row r="16" spans="1:29" x14ac:dyDescent="0.25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</row>
    <row r="17" spans="1:29" x14ac:dyDescent="0.25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</row>
    <row r="18" spans="1:29" x14ac:dyDescent="0.25">
      <c r="A18" s="91" t="s">
        <v>340</v>
      </c>
      <c r="B18" s="90"/>
      <c r="C18" s="90"/>
      <c r="D18" s="90"/>
      <c r="E18" s="90"/>
      <c r="F18" s="90"/>
      <c r="G18" s="90"/>
      <c r="H18" s="90"/>
      <c r="I18" s="90"/>
      <c r="J18" s="90"/>
      <c r="K18" s="91" t="s">
        <v>341</v>
      </c>
      <c r="L18" s="90"/>
      <c r="M18" s="90"/>
      <c r="N18" s="90"/>
      <c r="O18" s="90"/>
      <c r="P18" s="90"/>
      <c r="Q18" s="90"/>
      <c r="R18" s="90"/>
      <c r="S18" s="90"/>
      <c r="T18" s="90"/>
      <c r="U18" s="91" t="s">
        <v>342</v>
      </c>
      <c r="V18" s="90"/>
      <c r="W18" s="90"/>
      <c r="X18" s="90"/>
      <c r="Y18" s="90"/>
      <c r="Z18" s="90"/>
      <c r="AA18" s="90"/>
      <c r="AB18" s="90"/>
      <c r="AC18" s="90"/>
    </row>
    <row r="19" spans="1:29" x14ac:dyDescent="0.25">
      <c r="A19" s="91" t="s">
        <v>320</v>
      </c>
      <c r="B19" s="90">
        <v>2</v>
      </c>
      <c r="C19" s="90"/>
      <c r="D19" s="90"/>
      <c r="E19" s="90"/>
      <c r="F19" s="90"/>
      <c r="G19" s="90"/>
      <c r="H19" s="90"/>
      <c r="I19" s="90"/>
      <c r="J19" s="90"/>
      <c r="K19" s="91" t="s">
        <v>320</v>
      </c>
      <c r="L19" s="90">
        <v>2</v>
      </c>
      <c r="M19" s="90"/>
      <c r="N19" s="90"/>
      <c r="O19" s="90"/>
      <c r="P19" s="90"/>
      <c r="Q19" s="90"/>
      <c r="R19" s="90"/>
      <c r="S19" s="90"/>
      <c r="T19" s="90"/>
      <c r="U19" s="91" t="s">
        <v>320</v>
      </c>
      <c r="V19" s="90">
        <v>2</v>
      </c>
      <c r="W19" s="90"/>
      <c r="X19" s="90"/>
      <c r="Y19" s="90"/>
      <c r="Z19" s="90"/>
      <c r="AA19" s="90"/>
      <c r="AB19" s="90"/>
      <c r="AC19" s="90"/>
    </row>
    <row r="20" spans="1:29" x14ac:dyDescent="0.25">
      <c r="A20" s="91" t="s">
        <v>321</v>
      </c>
      <c r="B20" s="91" t="s">
        <v>322</v>
      </c>
      <c r="C20" s="91" t="s">
        <v>323</v>
      </c>
      <c r="D20" s="91" t="s">
        <v>324</v>
      </c>
      <c r="E20" s="91" t="s">
        <v>325</v>
      </c>
      <c r="F20" s="91" t="s">
        <v>322</v>
      </c>
      <c r="G20" s="91" t="s">
        <v>326</v>
      </c>
      <c r="H20" s="91" t="s">
        <v>324</v>
      </c>
      <c r="I20" s="91" t="s">
        <v>325</v>
      </c>
      <c r="J20" s="90"/>
      <c r="K20" s="91" t="s">
        <v>321</v>
      </c>
      <c r="L20" s="91" t="s">
        <v>322</v>
      </c>
      <c r="M20" s="91" t="s">
        <v>323</v>
      </c>
      <c r="N20" s="91" t="s">
        <v>324</v>
      </c>
      <c r="O20" s="91" t="s">
        <v>325</v>
      </c>
      <c r="P20" s="91" t="s">
        <v>322</v>
      </c>
      <c r="Q20" s="91" t="s">
        <v>326</v>
      </c>
      <c r="R20" s="91" t="s">
        <v>324</v>
      </c>
      <c r="S20" s="91" t="s">
        <v>325</v>
      </c>
      <c r="T20" s="90"/>
      <c r="U20" s="91" t="s">
        <v>321</v>
      </c>
      <c r="V20" s="91" t="s">
        <v>322</v>
      </c>
      <c r="W20" s="91" t="s">
        <v>323</v>
      </c>
      <c r="X20" s="91" t="s">
        <v>324</v>
      </c>
      <c r="Y20" s="91" t="s">
        <v>325</v>
      </c>
      <c r="Z20" s="91" t="s">
        <v>322</v>
      </c>
      <c r="AA20" s="91" t="s">
        <v>326</v>
      </c>
      <c r="AB20" s="91" t="s">
        <v>324</v>
      </c>
      <c r="AC20" s="91" t="s">
        <v>325</v>
      </c>
    </row>
    <row r="21" spans="1:29" x14ac:dyDescent="0.25">
      <c r="A21" s="90" t="s">
        <v>327</v>
      </c>
      <c r="B21" s="90" t="s">
        <v>333</v>
      </c>
      <c r="C21" s="90" t="s">
        <v>334</v>
      </c>
      <c r="D21" s="90">
        <v>5</v>
      </c>
      <c r="E21" s="90">
        <v>205</v>
      </c>
      <c r="F21" s="90" t="s">
        <v>333</v>
      </c>
      <c r="G21" s="90" t="s">
        <v>329</v>
      </c>
      <c r="H21" s="90">
        <v>5</v>
      </c>
      <c r="I21" s="90">
        <v>205</v>
      </c>
      <c r="J21" s="90"/>
      <c r="K21" s="90" t="s">
        <v>327</v>
      </c>
      <c r="L21" s="90" t="s">
        <v>333</v>
      </c>
      <c r="M21" s="90" t="s">
        <v>334</v>
      </c>
      <c r="N21" s="90">
        <v>5</v>
      </c>
      <c r="O21" s="90">
        <v>205</v>
      </c>
      <c r="P21" s="90" t="s">
        <v>333</v>
      </c>
      <c r="Q21" s="90" t="s">
        <v>343</v>
      </c>
      <c r="R21" s="90">
        <v>5</v>
      </c>
      <c r="S21" s="90">
        <v>205</v>
      </c>
      <c r="T21" s="90"/>
      <c r="U21" s="90" t="s">
        <v>327</v>
      </c>
      <c r="V21" s="90" t="s">
        <v>342</v>
      </c>
      <c r="W21" s="90" t="s">
        <v>334</v>
      </c>
      <c r="X21" s="90">
        <v>3</v>
      </c>
      <c r="Y21" s="90">
        <v>103</v>
      </c>
      <c r="Z21" s="90" t="s">
        <v>342</v>
      </c>
      <c r="AA21" s="90" t="s">
        <v>344</v>
      </c>
      <c r="AB21" s="90">
        <v>3</v>
      </c>
      <c r="AC21" s="90">
        <v>103</v>
      </c>
    </row>
    <row r="22" spans="1:29" x14ac:dyDescent="0.25">
      <c r="A22" s="90" t="s">
        <v>336</v>
      </c>
      <c r="B22" s="90" t="s">
        <v>333</v>
      </c>
      <c r="C22" s="90" t="s">
        <v>334</v>
      </c>
      <c r="D22" s="90">
        <v>5</v>
      </c>
      <c r="E22" s="90">
        <v>205</v>
      </c>
      <c r="F22" s="90" t="s">
        <v>333</v>
      </c>
      <c r="G22" s="90" t="s">
        <v>343</v>
      </c>
      <c r="H22" s="90">
        <v>5</v>
      </c>
      <c r="I22" s="90">
        <v>205</v>
      </c>
      <c r="J22" s="90"/>
      <c r="K22" s="90" t="s">
        <v>336</v>
      </c>
      <c r="L22" s="90" t="s">
        <v>333</v>
      </c>
      <c r="M22" s="90" t="s">
        <v>334</v>
      </c>
      <c r="N22" s="90">
        <v>5</v>
      </c>
      <c r="O22" s="90">
        <v>205</v>
      </c>
      <c r="P22" s="90" t="s">
        <v>333</v>
      </c>
      <c r="Q22" s="90" t="s">
        <v>329</v>
      </c>
      <c r="R22" s="90">
        <v>5</v>
      </c>
      <c r="S22" s="90">
        <v>205</v>
      </c>
      <c r="T22" s="90"/>
      <c r="U22" s="90" t="s">
        <v>336</v>
      </c>
      <c r="V22" s="90" t="s">
        <v>342</v>
      </c>
      <c r="W22" s="90" t="s">
        <v>334</v>
      </c>
      <c r="X22" s="90">
        <v>3</v>
      </c>
      <c r="Y22" s="90">
        <v>103</v>
      </c>
      <c r="Z22" s="90" t="s">
        <v>342</v>
      </c>
      <c r="AA22" s="90" t="s">
        <v>345</v>
      </c>
      <c r="AB22" s="90">
        <v>3</v>
      </c>
      <c r="AC22" s="90">
        <v>103</v>
      </c>
    </row>
    <row r="23" spans="1:29" x14ac:dyDescent="0.2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</row>
    <row r="24" spans="1:29" x14ac:dyDescent="0.25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</row>
    <row r="25" spans="1:29" x14ac:dyDescent="0.25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</row>
    <row r="26" spans="1:29" x14ac:dyDescent="0.25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</row>
    <row r="27" spans="1:29" x14ac:dyDescent="0.25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</row>
    <row r="28" spans="1:29" ht="15.75" thickBot="1" x14ac:dyDescent="0.3">
      <c r="A28" s="91" t="s">
        <v>346</v>
      </c>
      <c r="B28" s="90"/>
      <c r="C28" s="90"/>
      <c r="D28" s="90"/>
      <c r="E28" s="90"/>
      <c r="F28" s="90"/>
      <c r="G28" s="90"/>
      <c r="H28" s="90"/>
      <c r="I28" s="90"/>
      <c r="J28" s="90"/>
      <c r="K28" s="91" t="s">
        <v>347</v>
      </c>
      <c r="L28" s="90"/>
      <c r="M28" s="90"/>
      <c r="N28" s="90"/>
      <c r="O28" s="90"/>
      <c r="P28" s="90"/>
      <c r="Q28" s="90"/>
      <c r="R28" s="90"/>
      <c r="S28" s="90"/>
      <c r="T28" s="90"/>
      <c r="U28" s="92"/>
      <c r="V28" s="92"/>
      <c r="W28" s="92"/>
      <c r="X28" s="93" t="s">
        <v>183</v>
      </c>
      <c r="Y28" s="92"/>
      <c r="Z28" s="92"/>
      <c r="AA28" s="92"/>
      <c r="AB28" s="90"/>
      <c r="AC28" s="90"/>
    </row>
    <row r="29" spans="1:29" ht="25.5" thickTop="1" thickBot="1" x14ac:dyDescent="0.3">
      <c r="A29" s="91" t="s">
        <v>320</v>
      </c>
      <c r="B29" s="90">
        <v>4</v>
      </c>
      <c r="C29" s="90"/>
      <c r="D29" s="90"/>
      <c r="E29" s="90"/>
      <c r="F29" s="90"/>
      <c r="G29" s="90"/>
      <c r="H29" s="90"/>
      <c r="I29" s="90"/>
      <c r="J29" s="90"/>
      <c r="K29" s="91" t="s">
        <v>320</v>
      </c>
      <c r="L29" s="90">
        <v>3</v>
      </c>
      <c r="M29" s="90"/>
      <c r="N29" s="90"/>
      <c r="O29" s="90"/>
      <c r="P29" s="90"/>
      <c r="Q29" s="90"/>
      <c r="R29" s="90"/>
      <c r="S29" s="90"/>
      <c r="T29" s="90"/>
      <c r="U29" s="94" t="s">
        <v>170</v>
      </c>
      <c r="V29" s="95" t="s">
        <v>171</v>
      </c>
      <c r="W29" s="95" t="s">
        <v>172</v>
      </c>
      <c r="X29" s="95" t="s">
        <v>173</v>
      </c>
      <c r="Y29" s="95" t="s">
        <v>174</v>
      </c>
      <c r="Z29" s="95" t="s">
        <v>175</v>
      </c>
      <c r="AA29" s="96" t="s">
        <v>176</v>
      </c>
      <c r="AB29" s="90"/>
      <c r="AC29" s="90"/>
    </row>
    <row r="30" spans="1:29" ht="16.5" thickTop="1" thickBot="1" x14ac:dyDescent="0.3">
      <c r="A30" s="91" t="s">
        <v>321</v>
      </c>
      <c r="B30" s="91" t="s">
        <v>322</v>
      </c>
      <c r="C30" s="91" t="s">
        <v>323</v>
      </c>
      <c r="D30" s="91" t="s">
        <v>324</v>
      </c>
      <c r="E30" s="91" t="s">
        <v>325</v>
      </c>
      <c r="F30" s="91" t="s">
        <v>322</v>
      </c>
      <c r="G30" s="91" t="s">
        <v>326</v>
      </c>
      <c r="H30" s="91" t="s">
        <v>324</v>
      </c>
      <c r="I30" s="91" t="s">
        <v>325</v>
      </c>
      <c r="J30" s="90"/>
      <c r="K30" s="91" t="s">
        <v>321</v>
      </c>
      <c r="L30" s="91" t="s">
        <v>322</v>
      </c>
      <c r="M30" s="91" t="s">
        <v>323</v>
      </c>
      <c r="N30" s="91" t="s">
        <v>324</v>
      </c>
      <c r="O30" s="91" t="s">
        <v>325</v>
      </c>
      <c r="P30" s="91" t="s">
        <v>322</v>
      </c>
      <c r="Q30" s="91" t="s">
        <v>326</v>
      </c>
      <c r="R30" s="91" t="s">
        <v>324</v>
      </c>
      <c r="S30" s="91" t="s">
        <v>325</v>
      </c>
      <c r="T30" s="90"/>
      <c r="U30" s="97" t="s">
        <v>177</v>
      </c>
      <c r="V30" s="98">
        <f>'5Rx0L'!H7</f>
        <v>29.793105473684214</v>
      </c>
      <c r="W30" s="98" t="s">
        <v>178</v>
      </c>
      <c r="X30" s="98">
        <f>'5Rx5L'!H7</f>
        <v>34.314960052631577</v>
      </c>
      <c r="Y30" s="98">
        <f>'5Rx5L'!H31</f>
        <v>10.961704157894735</v>
      </c>
      <c r="Z30" s="98">
        <f>'5Rx5L'!H55</f>
        <v>42.824872105263147</v>
      </c>
      <c r="AA30" s="99">
        <f>'5Rx5L'!H79</f>
        <v>25.01370421052631</v>
      </c>
      <c r="AB30" s="90"/>
      <c r="AC30" s="90"/>
    </row>
    <row r="31" spans="1:29" ht="15.75" thickBot="1" x14ac:dyDescent="0.3">
      <c r="A31" s="100" t="s">
        <v>254</v>
      </c>
      <c r="B31" s="90" t="s">
        <v>348</v>
      </c>
      <c r="C31" s="90" t="s">
        <v>344</v>
      </c>
      <c r="D31" s="90">
        <v>5</v>
      </c>
      <c r="E31" s="90">
        <v>205</v>
      </c>
      <c r="F31" s="90" t="s">
        <v>348</v>
      </c>
      <c r="G31" s="90" t="s">
        <v>335</v>
      </c>
      <c r="H31" s="90">
        <v>5</v>
      </c>
      <c r="I31" s="90">
        <v>205</v>
      </c>
      <c r="J31" s="90"/>
      <c r="K31" s="100" t="s">
        <v>254</v>
      </c>
      <c r="L31" s="90" t="s">
        <v>331</v>
      </c>
      <c r="M31" s="90" t="s">
        <v>330</v>
      </c>
      <c r="N31" s="90">
        <v>5</v>
      </c>
      <c r="O31" s="90">
        <v>103</v>
      </c>
      <c r="P31" s="90" t="s">
        <v>331</v>
      </c>
      <c r="Q31" s="90" t="s">
        <v>332</v>
      </c>
      <c r="R31" s="90">
        <v>5</v>
      </c>
      <c r="S31" s="90">
        <v>103</v>
      </c>
      <c r="T31" s="90"/>
      <c r="U31" s="97" t="s">
        <v>179</v>
      </c>
      <c r="V31" s="98">
        <f>'5Rx0L'!H31</f>
        <v>77.854005052631578</v>
      </c>
      <c r="W31" s="98">
        <f>'5Rx5L'!H103</f>
        <v>57.52638978947369</v>
      </c>
      <c r="X31" s="98">
        <f>'5Rx5L'!H127</f>
        <v>79.027885105263152</v>
      </c>
      <c r="Y31" s="98">
        <f>'5Rx5L'!H151</f>
        <v>69.110286947368408</v>
      </c>
      <c r="Z31" s="98">
        <f>'5Rx5L'!H175</f>
        <v>72.857321210526308</v>
      </c>
      <c r="AA31" s="99">
        <f>'5Rx5L'!H199</f>
        <v>70.206083947368413</v>
      </c>
      <c r="AB31" s="90"/>
      <c r="AC31" s="90"/>
    </row>
    <row r="32" spans="1:29" ht="15.75" thickBot="1" x14ac:dyDescent="0.3">
      <c r="A32" s="100" t="s">
        <v>244</v>
      </c>
      <c r="B32" s="90" t="s">
        <v>348</v>
      </c>
      <c r="C32" s="90" t="s">
        <v>344</v>
      </c>
      <c r="D32" s="90">
        <v>5</v>
      </c>
      <c r="E32" s="90">
        <v>205</v>
      </c>
      <c r="F32" s="90" t="s">
        <v>348</v>
      </c>
      <c r="G32" s="90" t="s">
        <v>349</v>
      </c>
      <c r="H32" s="90">
        <v>5</v>
      </c>
      <c r="I32" s="90">
        <v>205</v>
      </c>
      <c r="J32" s="90"/>
      <c r="K32" s="100" t="s">
        <v>244</v>
      </c>
      <c r="L32" s="90" t="s">
        <v>331</v>
      </c>
      <c r="M32" s="90" t="s">
        <v>350</v>
      </c>
      <c r="N32" s="90">
        <v>5</v>
      </c>
      <c r="O32" s="90">
        <v>103</v>
      </c>
      <c r="P32" s="90" t="s">
        <v>331</v>
      </c>
      <c r="Q32" s="90" t="s">
        <v>351</v>
      </c>
      <c r="R32" s="90">
        <v>5</v>
      </c>
      <c r="S32" s="90">
        <v>103</v>
      </c>
      <c r="T32" s="90"/>
      <c r="U32" s="97" t="s">
        <v>180</v>
      </c>
      <c r="V32" s="98">
        <f>'5Rx0L'!H55</f>
        <v>114.14627663157896</v>
      </c>
      <c r="W32" s="98">
        <f>'5Rx5L'!H223</f>
        <v>61.138413157894739</v>
      </c>
      <c r="X32" s="98">
        <f>'5Rx5L'!H247</f>
        <v>91.176774421052642</v>
      </c>
      <c r="Y32" s="98">
        <f>'5Rx5L'!H271</f>
        <v>77.987409684210519</v>
      </c>
      <c r="Z32" s="98">
        <f>'5Rx5L'!H295</f>
        <v>89.746141736842105</v>
      </c>
      <c r="AA32" s="99">
        <f>'5Rx5L'!H319</f>
        <v>68.89784194736842</v>
      </c>
      <c r="AB32" s="90"/>
      <c r="AC32" s="90"/>
    </row>
    <row r="33" spans="1:29" ht="15.75" thickBot="1" x14ac:dyDescent="0.3">
      <c r="A33" s="100" t="s">
        <v>232</v>
      </c>
      <c r="B33" s="90" t="s">
        <v>348</v>
      </c>
      <c r="C33" s="90" t="s">
        <v>344</v>
      </c>
      <c r="D33" s="90">
        <v>5</v>
      </c>
      <c r="E33" s="90">
        <v>205</v>
      </c>
      <c r="F33" s="90" t="s">
        <v>348</v>
      </c>
      <c r="G33" s="90" t="s">
        <v>329</v>
      </c>
      <c r="H33" s="90">
        <v>5</v>
      </c>
      <c r="I33" s="90">
        <v>205</v>
      </c>
      <c r="J33" s="90"/>
      <c r="K33" s="100" t="s">
        <v>232</v>
      </c>
      <c r="L33" s="90" t="s">
        <v>331</v>
      </c>
      <c r="M33" s="90" t="s">
        <v>345</v>
      </c>
      <c r="N33" s="90">
        <v>5</v>
      </c>
      <c r="O33" s="90">
        <v>103</v>
      </c>
      <c r="P33" s="90" t="s">
        <v>331</v>
      </c>
      <c r="Q33" s="90" t="s">
        <v>339</v>
      </c>
      <c r="R33" s="90">
        <v>5</v>
      </c>
      <c r="S33" s="90">
        <v>103</v>
      </c>
      <c r="T33" s="90"/>
      <c r="U33" s="97" t="s">
        <v>181</v>
      </c>
      <c r="V33" s="98">
        <f>'5Rx0L'!H79</f>
        <v>149.18032410526314</v>
      </c>
      <c r="W33" s="98">
        <f>'5Rx5L'!H343</f>
        <v>105.50254405263158</v>
      </c>
      <c r="X33" s="98">
        <f>'5Rx5L'!H367</f>
        <v>117.24267978947368</v>
      </c>
      <c r="Y33" s="98">
        <f>'5Rx5L'!H391</f>
        <v>114.94906110526314</v>
      </c>
      <c r="Z33" s="98">
        <f>'5Rx5L'!H415</f>
        <v>123.83517394736845</v>
      </c>
      <c r="AA33" s="99">
        <f>'5Rx5L'!H439</f>
        <v>115.65308842105264</v>
      </c>
      <c r="AB33" s="90"/>
      <c r="AC33" s="90"/>
    </row>
    <row r="34" spans="1:29" ht="15.75" thickBot="1" x14ac:dyDescent="0.3">
      <c r="A34" s="100" t="s">
        <v>245</v>
      </c>
      <c r="B34" s="90" t="s">
        <v>348</v>
      </c>
      <c r="C34" s="90" t="s">
        <v>344</v>
      </c>
      <c r="D34" s="90">
        <v>5</v>
      </c>
      <c r="E34" s="90">
        <v>205</v>
      </c>
      <c r="F34" s="90" t="s">
        <v>348</v>
      </c>
      <c r="G34" s="90" t="s">
        <v>330</v>
      </c>
      <c r="H34" s="90">
        <v>5</v>
      </c>
      <c r="I34" s="90">
        <v>205</v>
      </c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101" t="s">
        <v>182</v>
      </c>
      <c r="V34" s="102">
        <f>'5Rx0L'!H103</f>
        <v>158.53089721052629</v>
      </c>
      <c r="W34" s="102">
        <f>'5Rx5L'!H463</f>
        <v>118.19352842105262</v>
      </c>
      <c r="X34" s="102">
        <f>'5Rx5L'!H487</f>
        <v>126.5624335263158</v>
      </c>
      <c r="Y34" s="102">
        <f>'5Rx5L'!H511</f>
        <v>118.31644926315789</v>
      </c>
      <c r="Z34" s="102">
        <f>'5Rx5L'!H535</f>
        <v>136.38626910526318</v>
      </c>
      <c r="AA34" s="103">
        <f>'5Rx5L'!H559</f>
        <v>121.86255010526315</v>
      </c>
      <c r="AB34" s="90"/>
      <c r="AC34" s="90"/>
    </row>
    <row r="35" spans="1:29" ht="15.75" thickTop="1" x14ac:dyDescent="0.25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34"/>
  <sheetViews>
    <sheetView zoomScaleNormal="100" workbookViewId="0">
      <selection activeCell="N1" sqref="N1:O1034"/>
    </sheetView>
  </sheetViews>
  <sheetFormatPr defaultRowHeight="15" x14ac:dyDescent="0.25"/>
  <cols>
    <col min="1" max="1" width="13.7109375" style="40" customWidth="1"/>
    <col min="2" max="3" width="9.140625" style="87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0.7109375" style="86" customWidth="1"/>
    <col min="13" max="13" width="13.7109375" style="40" customWidth="1"/>
    <col min="14" max="15" width="9.140625" style="87"/>
    <col min="16" max="16" width="2" style="19" customWidth="1"/>
    <col min="17" max="17" width="10.7109375" style="5" customWidth="1"/>
    <col min="18" max="19" width="10.7109375" style="6" customWidth="1"/>
    <col min="20" max="20" width="10.7109375" style="5" customWidth="1"/>
    <col min="21" max="21" width="10.7109375" style="6" customWidth="1"/>
    <col min="22" max="22" width="10.7109375" style="5" customWidth="1"/>
    <col min="23" max="23" width="10.7109375" style="6" customWidth="1"/>
    <col min="24" max="24" width="10.7109375" style="86" customWidth="1"/>
    <col min="25" max="25" width="2" style="19" customWidth="1"/>
    <col min="26" max="16384" width="9.140625" style="3"/>
  </cols>
  <sheetData>
    <row r="1" spans="1:25" x14ac:dyDescent="0.25">
      <c r="B1" s="90" t="s">
        <v>95</v>
      </c>
      <c r="C1" s="90"/>
      <c r="E1" s="5" t="s">
        <v>1</v>
      </c>
      <c r="I1" s="31" t="s">
        <v>16</v>
      </c>
      <c r="N1" s="90" t="s">
        <v>95</v>
      </c>
      <c r="O1" s="90"/>
      <c r="Q1" s="5" t="s">
        <v>1</v>
      </c>
      <c r="U1" s="31" t="s">
        <v>17</v>
      </c>
    </row>
    <row r="2" spans="1:25" x14ac:dyDescent="0.25">
      <c r="A2" s="39" t="s">
        <v>106</v>
      </c>
      <c r="B2" s="90" t="s">
        <v>257</v>
      </c>
      <c r="C2" s="90" t="s">
        <v>275</v>
      </c>
      <c r="F2" s="70" t="s">
        <v>254</v>
      </c>
      <c r="G2" s="70" t="s">
        <v>244</v>
      </c>
      <c r="H2" s="70" t="s">
        <v>232</v>
      </c>
      <c r="I2" s="70" t="s">
        <v>245</v>
      </c>
      <c r="J2" s="70" t="s">
        <v>246</v>
      </c>
      <c r="K2" s="70" t="s">
        <v>279</v>
      </c>
      <c r="L2" s="70" t="s">
        <v>229</v>
      </c>
      <c r="M2" s="39" t="s">
        <v>107</v>
      </c>
      <c r="N2" s="90" t="s">
        <v>257</v>
      </c>
      <c r="O2" s="90" t="s">
        <v>275</v>
      </c>
      <c r="R2" s="70" t="s">
        <v>254</v>
      </c>
      <c r="S2" s="70" t="s">
        <v>244</v>
      </c>
      <c r="T2" s="70" t="s">
        <v>232</v>
      </c>
      <c r="U2" s="70" t="s">
        <v>245</v>
      </c>
      <c r="V2" s="70" t="s">
        <v>246</v>
      </c>
      <c r="W2" s="70" t="s">
        <v>279</v>
      </c>
      <c r="X2" s="70" t="s">
        <v>229</v>
      </c>
      <c r="Y2" s="70" t="s">
        <v>229</v>
      </c>
    </row>
    <row r="3" spans="1:25" x14ac:dyDescent="0.25">
      <c r="B3" s="90" t="s">
        <v>264</v>
      </c>
      <c r="C3" s="90" t="s">
        <v>294</v>
      </c>
      <c r="F3" s="44" t="str">
        <f>C8</f>
        <v>+17 dBm CL Log Mag(dB)</v>
      </c>
      <c r="G3" s="44" t="str">
        <f>C214</f>
        <v>+15 dBm LO Log Mag(dB)</v>
      </c>
      <c r="H3" s="44" t="str">
        <f>C420</f>
        <v>+13 dBm LO Log Mag(dB)</v>
      </c>
      <c r="I3" s="44" t="str">
        <f>C626</f>
        <v>+11 dBm LO Log Mag(dB)</v>
      </c>
      <c r="J3" s="44" t="str">
        <f>C832</f>
        <v>+9 dBm LO Log Mag(dB)</v>
      </c>
      <c r="K3" s="44">
        <f>C1038</f>
        <v>0</v>
      </c>
      <c r="L3" s="44">
        <f>C1244</f>
        <v>0</v>
      </c>
      <c r="N3" s="90" t="s">
        <v>264</v>
      </c>
      <c r="O3" s="90" t="s">
        <v>294</v>
      </c>
      <c r="R3" s="44" t="str">
        <f>O8</f>
        <v>+17 dBm CL Log Mag(dB)</v>
      </c>
      <c r="S3" s="44" t="str">
        <f>O214</f>
        <v>+15 dBm LO Log Mag(dB)</v>
      </c>
      <c r="T3" s="44" t="str">
        <f>O420</f>
        <v>+13 dBm LO Log Mag(dB)</v>
      </c>
      <c r="U3" s="44" t="str">
        <f>O626</f>
        <v>+11 dBm LO Log Mag(dB)</v>
      </c>
      <c r="V3" s="44" t="str">
        <f>O832</f>
        <v>+9 dBm LO Log Mag(dB)</v>
      </c>
      <c r="W3" s="44">
        <f>O1038</f>
        <v>0</v>
      </c>
      <c r="X3" s="44">
        <f>O1244</f>
        <v>0</v>
      </c>
    </row>
    <row r="4" spans="1:25" x14ac:dyDescent="0.25">
      <c r="B4" s="90" t="s">
        <v>98</v>
      </c>
      <c r="C4" s="90"/>
      <c r="H4" s="6"/>
      <c r="J4" s="6"/>
      <c r="N4" s="90" t="s">
        <v>98</v>
      </c>
      <c r="O4" s="90"/>
      <c r="T4" s="6"/>
      <c r="V4" s="6"/>
    </row>
    <row r="5" spans="1:25" x14ac:dyDescent="0.25">
      <c r="B5" s="90"/>
      <c r="C5" s="90"/>
      <c r="D5" s="20"/>
      <c r="E5" s="6">
        <f t="shared" ref="E5:E68" si="0">B9/1000000000</f>
        <v>0.191</v>
      </c>
      <c r="F5" s="6">
        <f t="shared" ref="F5:F68" si="1">C9</f>
        <v>-77.352547000000001</v>
      </c>
      <c r="G5" s="44">
        <f t="shared" ref="G5:G68" si="2">C215</f>
        <v>-78.368247999999994</v>
      </c>
      <c r="H5" s="44">
        <f t="shared" ref="H5:H68" si="3">C421</f>
        <v>-74.023887999999999</v>
      </c>
      <c r="I5" s="44">
        <f t="shared" ref="I5:I68" si="4">C627</f>
        <v>-72.958243999999993</v>
      </c>
      <c r="J5" s="44">
        <f t="shared" ref="J5:J68" si="5">C833</f>
        <v>-67.652411999999998</v>
      </c>
      <c r="K5" s="44">
        <f t="shared" ref="K5:K68" si="6">C1039</f>
        <v>0</v>
      </c>
      <c r="L5" s="44">
        <f>C1245</f>
        <v>0</v>
      </c>
      <c r="N5" s="90"/>
      <c r="O5" s="90"/>
      <c r="P5" s="20"/>
      <c r="Q5" s="6">
        <f>N9/1000000000</f>
        <v>0.191</v>
      </c>
      <c r="R5" s="6">
        <f>O9</f>
        <v>-74.255104000000003</v>
      </c>
      <c r="S5" s="44">
        <f>O215</f>
        <v>-75.906829999999999</v>
      </c>
      <c r="T5" s="44">
        <f>O421</f>
        <v>-77.873405000000005</v>
      </c>
      <c r="U5" s="44">
        <f>O627</f>
        <v>-86.213988999999998</v>
      </c>
      <c r="V5" s="44">
        <f>O833</f>
        <v>-74.006118999999998</v>
      </c>
      <c r="W5" s="44">
        <f>O1039</f>
        <v>0</v>
      </c>
      <c r="X5" s="44">
        <f>O1245</f>
        <v>0</v>
      </c>
      <c r="Y5" s="20"/>
    </row>
    <row r="6" spans="1:25" x14ac:dyDescent="0.25">
      <c r="B6" s="90"/>
      <c r="C6" s="90"/>
      <c r="D6" s="20"/>
      <c r="E6" s="6">
        <f t="shared" si="0"/>
        <v>0.27004499999999998</v>
      </c>
      <c r="F6" s="6">
        <f t="shared" si="1"/>
        <v>-73.970505000000003</v>
      </c>
      <c r="G6" s="44">
        <f t="shared" si="2"/>
        <v>-84.514671000000007</v>
      </c>
      <c r="H6" s="44">
        <f t="shared" si="3"/>
        <v>-78.768294999999995</v>
      </c>
      <c r="I6" s="44">
        <f t="shared" si="4"/>
        <v>-75.224731000000006</v>
      </c>
      <c r="J6" s="44">
        <f t="shared" si="5"/>
        <v>-92.908569</v>
      </c>
      <c r="K6" s="44">
        <f t="shared" si="6"/>
        <v>0</v>
      </c>
      <c r="L6" s="44">
        <f t="shared" ref="L6:L69" si="7">C1246</f>
        <v>0</v>
      </c>
      <c r="N6" s="90"/>
      <c r="O6" s="90"/>
      <c r="P6" s="20"/>
      <c r="Q6" s="6">
        <f t="shared" ref="Q6:Q69" si="8">N10/1000000000</f>
        <v>0.27004499999999998</v>
      </c>
      <c r="R6" s="6">
        <f t="shared" ref="R6:R69" si="9">O10</f>
        <v>-76.518501000000001</v>
      </c>
      <c r="S6" s="44">
        <f t="shared" ref="S6:S69" si="10">O216</f>
        <v>-84.072083000000006</v>
      </c>
      <c r="T6" s="44">
        <f t="shared" ref="T6:T69" si="11">O422</f>
        <v>-78.323372000000006</v>
      </c>
      <c r="U6" s="44">
        <f t="shared" ref="U6:U69" si="12">O628</f>
        <v>-85.924796999999998</v>
      </c>
      <c r="V6" s="44">
        <f t="shared" ref="V6:V69" si="13">O834</f>
        <v>-85.726348999999999</v>
      </c>
      <c r="W6" s="44">
        <f t="shared" ref="W6:W69" si="14">O1040</f>
        <v>0</v>
      </c>
      <c r="X6" s="44">
        <f t="shared" ref="X6:X69" si="15">O1246</f>
        <v>0</v>
      </c>
      <c r="Y6" s="20"/>
    </row>
    <row r="7" spans="1:25" x14ac:dyDescent="0.25">
      <c r="B7" s="90" t="s">
        <v>99</v>
      </c>
      <c r="C7" s="90"/>
      <c r="D7" s="20"/>
      <c r="E7" s="6">
        <f t="shared" si="0"/>
        <v>0.34909000000000001</v>
      </c>
      <c r="F7" s="6">
        <f t="shared" si="1"/>
        <v>-79.482391000000007</v>
      </c>
      <c r="G7" s="44">
        <f t="shared" si="2"/>
        <v>-81.125625999999997</v>
      </c>
      <c r="H7" s="44">
        <f t="shared" si="3"/>
        <v>-81.992508000000001</v>
      </c>
      <c r="I7" s="44">
        <f t="shared" si="4"/>
        <v>-79.005927999999997</v>
      </c>
      <c r="J7" s="44">
        <f t="shared" si="5"/>
        <v>-76.872642999999997</v>
      </c>
      <c r="K7" s="44">
        <f t="shared" si="6"/>
        <v>0</v>
      </c>
      <c r="L7" s="44">
        <f t="shared" si="7"/>
        <v>0</v>
      </c>
      <c r="N7" s="90" t="s">
        <v>99</v>
      </c>
      <c r="O7" s="90"/>
      <c r="P7" s="20"/>
      <c r="Q7" s="6">
        <f t="shared" si="8"/>
        <v>0.34909000000000001</v>
      </c>
      <c r="R7" s="6">
        <f t="shared" si="9"/>
        <v>-83.474204999999998</v>
      </c>
      <c r="S7" s="44">
        <f t="shared" si="10"/>
        <v>-78.453125</v>
      </c>
      <c r="T7" s="44">
        <f t="shared" si="11"/>
        <v>-76.414856</v>
      </c>
      <c r="U7" s="44">
        <f t="shared" si="12"/>
        <v>-83.028519000000003</v>
      </c>
      <c r="V7" s="44">
        <f t="shared" si="13"/>
        <v>-81.332260000000005</v>
      </c>
      <c r="W7" s="44">
        <f t="shared" si="14"/>
        <v>0</v>
      </c>
      <c r="X7" s="44">
        <f t="shared" si="15"/>
        <v>0</v>
      </c>
      <c r="Y7" s="20"/>
    </row>
    <row r="8" spans="1:25" x14ac:dyDescent="0.25">
      <c r="B8" s="90" t="s">
        <v>19</v>
      </c>
      <c r="C8" s="90" t="s">
        <v>284</v>
      </c>
      <c r="D8" s="20"/>
      <c r="E8" s="6">
        <f t="shared" si="0"/>
        <v>0.42813499999999999</v>
      </c>
      <c r="F8" s="6">
        <f t="shared" si="1"/>
        <v>-76.324393999999998</v>
      </c>
      <c r="G8" s="44">
        <f t="shared" si="2"/>
        <v>-80.572235000000006</v>
      </c>
      <c r="H8" s="44">
        <f t="shared" si="3"/>
        <v>-83.330421000000001</v>
      </c>
      <c r="I8" s="44">
        <f t="shared" si="4"/>
        <v>-81.198006000000007</v>
      </c>
      <c r="J8" s="44">
        <f t="shared" si="5"/>
        <v>-83.296906000000007</v>
      </c>
      <c r="K8" s="44">
        <f t="shared" si="6"/>
        <v>0</v>
      </c>
      <c r="L8" s="44">
        <f t="shared" si="7"/>
        <v>0</v>
      </c>
      <c r="N8" s="90" t="s">
        <v>19</v>
      </c>
      <c r="O8" s="90" t="s">
        <v>284</v>
      </c>
      <c r="P8" s="20"/>
      <c r="Q8" s="6">
        <f t="shared" si="8"/>
        <v>0.42813499999999999</v>
      </c>
      <c r="R8" s="6">
        <f t="shared" si="9"/>
        <v>-73.163223000000002</v>
      </c>
      <c r="S8" s="44">
        <f t="shared" si="10"/>
        <v>-82.537277000000003</v>
      </c>
      <c r="T8" s="44">
        <f t="shared" si="11"/>
        <v>-76.585166999999998</v>
      </c>
      <c r="U8" s="44">
        <f t="shared" si="12"/>
        <v>-80.561333000000005</v>
      </c>
      <c r="V8" s="44">
        <f t="shared" si="13"/>
        <v>-84.062691000000001</v>
      </c>
      <c r="W8" s="44">
        <f t="shared" si="14"/>
        <v>0</v>
      </c>
      <c r="X8" s="44">
        <f t="shared" si="15"/>
        <v>0</v>
      </c>
      <c r="Y8" s="20"/>
    </row>
    <row r="9" spans="1:25" x14ac:dyDescent="0.25">
      <c r="B9" s="90">
        <v>191000000</v>
      </c>
      <c r="C9" s="90">
        <v>-77.352547000000001</v>
      </c>
      <c r="D9" s="20"/>
      <c r="E9" s="6">
        <f t="shared" si="0"/>
        <v>0.50717999999999996</v>
      </c>
      <c r="F9" s="6">
        <f t="shared" si="1"/>
        <v>-72.420340999999993</v>
      </c>
      <c r="G9" s="44">
        <f t="shared" si="2"/>
        <v>-82.396705999999995</v>
      </c>
      <c r="H9" s="44">
        <f t="shared" si="3"/>
        <v>-83.305267000000001</v>
      </c>
      <c r="I9" s="44">
        <f t="shared" si="4"/>
        <v>-81.179030999999995</v>
      </c>
      <c r="J9" s="44">
        <f t="shared" si="5"/>
        <v>-79.916556999999997</v>
      </c>
      <c r="K9" s="44">
        <f t="shared" si="6"/>
        <v>0</v>
      </c>
      <c r="L9" s="44">
        <f t="shared" si="7"/>
        <v>0</v>
      </c>
      <c r="N9" s="90">
        <v>191000000</v>
      </c>
      <c r="O9" s="90">
        <v>-74.255104000000003</v>
      </c>
      <c r="P9" s="20"/>
      <c r="Q9" s="6">
        <f t="shared" si="8"/>
        <v>0.50717999999999996</v>
      </c>
      <c r="R9" s="6">
        <f t="shared" si="9"/>
        <v>-71.206023999999999</v>
      </c>
      <c r="S9" s="44">
        <f t="shared" si="10"/>
        <v>-74.228713999999997</v>
      </c>
      <c r="T9" s="44">
        <f t="shared" si="11"/>
        <v>-75.786263000000005</v>
      </c>
      <c r="U9" s="44">
        <f t="shared" si="12"/>
        <v>-81.969077999999996</v>
      </c>
      <c r="V9" s="44">
        <f t="shared" si="13"/>
        <v>-82.988868999999994</v>
      </c>
      <c r="W9" s="44">
        <f t="shared" si="14"/>
        <v>0</v>
      </c>
      <c r="X9" s="44">
        <f t="shared" si="15"/>
        <v>0</v>
      </c>
      <c r="Y9" s="20"/>
    </row>
    <row r="10" spans="1:25" x14ac:dyDescent="0.25">
      <c r="B10" s="90">
        <v>270045000</v>
      </c>
      <c r="C10" s="90">
        <v>-73.970505000000003</v>
      </c>
      <c r="D10" s="20"/>
      <c r="E10" s="6">
        <f t="shared" si="0"/>
        <v>0.586225</v>
      </c>
      <c r="F10" s="6">
        <f t="shared" si="1"/>
        <v>-83.590316999999999</v>
      </c>
      <c r="G10" s="44">
        <f t="shared" si="2"/>
        <v>-76.947059999999993</v>
      </c>
      <c r="H10" s="44">
        <f t="shared" si="3"/>
        <v>-83.658882000000006</v>
      </c>
      <c r="I10" s="44">
        <f t="shared" si="4"/>
        <v>-80.418304000000006</v>
      </c>
      <c r="J10" s="44">
        <f t="shared" si="5"/>
        <v>-71.889481000000004</v>
      </c>
      <c r="K10" s="44">
        <f t="shared" si="6"/>
        <v>0</v>
      </c>
      <c r="L10" s="44">
        <f t="shared" si="7"/>
        <v>0</v>
      </c>
      <c r="N10" s="90">
        <v>270045000</v>
      </c>
      <c r="O10" s="90">
        <v>-76.518501000000001</v>
      </c>
      <c r="P10" s="20"/>
      <c r="Q10" s="6">
        <f t="shared" si="8"/>
        <v>0.586225</v>
      </c>
      <c r="R10" s="6">
        <f t="shared" si="9"/>
        <v>-79.248733999999999</v>
      </c>
      <c r="S10" s="44">
        <f t="shared" si="10"/>
        <v>-72.940002000000007</v>
      </c>
      <c r="T10" s="44">
        <f t="shared" si="11"/>
        <v>-76.092346000000006</v>
      </c>
      <c r="U10" s="44">
        <f t="shared" si="12"/>
        <v>-77.660454000000001</v>
      </c>
      <c r="V10" s="44">
        <f t="shared" si="13"/>
        <v>-81.088104000000001</v>
      </c>
      <c r="W10" s="44">
        <f t="shared" si="14"/>
        <v>0</v>
      </c>
      <c r="X10" s="44">
        <f t="shared" si="15"/>
        <v>0</v>
      </c>
      <c r="Y10" s="20"/>
    </row>
    <row r="11" spans="1:25" x14ac:dyDescent="0.25">
      <c r="B11" s="90">
        <v>349090000</v>
      </c>
      <c r="C11" s="90">
        <v>-79.482391000000007</v>
      </c>
      <c r="D11" s="20"/>
      <c r="E11" s="6">
        <f t="shared" si="0"/>
        <v>0.66527000000000003</v>
      </c>
      <c r="F11" s="6">
        <f t="shared" si="1"/>
        <v>-75.706169000000003</v>
      </c>
      <c r="G11" s="44">
        <f t="shared" si="2"/>
        <v>-73.009749999999997</v>
      </c>
      <c r="H11" s="44">
        <f t="shared" si="3"/>
        <v>-79.795822000000001</v>
      </c>
      <c r="I11" s="44">
        <f t="shared" si="4"/>
        <v>-79.027901</v>
      </c>
      <c r="J11" s="44">
        <f t="shared" si="5"/>
        <v>-80.321280999999999</v>
      </c>
      <c r="K11" s="44">
        <f t="shared" si="6"/>
        <v>0</v>
      </c>
      <c r="L11" s="44">
        <f t="shared" si="7"/>
        <v>0</v>
      </c>
      <c r="N11" s="90">
        <v>349090000</v>
      </c>
      <c r="O11" s="90">
        <v>-83.474204999999998</v>
      </c>
      <c r="P11" s="20"/>
      <c r="Q11" s="6">
        <f t="shared" si="8"/>
        <v>0.66527000000000003</v>
      </c>
      <c r="R11" s="6">
        <f t="shared" si="9"/>
        <v>-84.597449999999995</v>
      </c>
      <c r="S11" s="44">
        <f t="shared" si="10"/>
        <v>-74.276604000000006</v>
      </c>
      <c r="T11" s="44">
        <f t="shared" si="11"/>
        <v>-74.728583999999998</v>
      </c>
      <c r="U11" s="44">
        <f t="shared" si="12"/>
        <v>-76.120048999999995</v>
      </c>
      <c r="V11" s="44">
        <f t="shared" si="13"/>
        <v>-79.022354000000007</v>
      </c>
      <c r="W11" s="44">
        <f t="shared" si="14"/>
        <v>0</v>
      </c>
      <c r="X11" s="44">
        <f t="shared" si="15"/>
        <v>0</v>
      </c>
      <c r="Y11" s="20"/>
    </row>
    <row r="12" spans="1:25" x14ac:dyDescent="0.25">
      <c r="B12" s="90">
        <v>428135000</v>
      </c>
      <c r="C12" s="90">
        <v>-76.324393999999998</v>
      </c>
      <c r="D12" s="20"/>
      <c r="E12" s="6">
        <f t="shared" si="0"/>
        <v>0.74431499999999995</v>
      </c>
      <c r="F12" s="6">
        <f t="shared" si="1"/>
        <v>-57.443767999999999</v>
      </c>
      <c r="G12" s="44">
        <f t="shared" si="2"/>
        <v>-69.472663999999995</v>
      </c>
      <c r="H12" s="44">
        <f t="shared" si="3"/>
        <v>-76.853119000000007</v>
      </c>
      <c r="I12" s="44">
        <f t="shared" si="4"/>
        <v>-74.817368000000002</v>
      </c>
      <c r="J12" s="44">
        <f t="shared" si="5"/>
        <v>-77.389931000000004</v>
      </c>
      <c r="K12" s="44">
        <f t="shared" si="6"/>
        <v>0</v>
      </c>
      <c r="L12" s="44">
        <f t="shared" si="7"/>
        <v>0</v>
      </c>
      <c r="N12" s="90">
        <v>428135000</v>
      </c>
      <c r="O12" s="90">
        <v>-73.163223000000002</v>
      </c>
      <c r="P12" s="20"/>
      <c r="Q12" s="6">
        <f t="shared" si="8"/>
        <v>0.74431499999999995</v>
      </c>
      <c r="R12" s="6">
        <f t="shared" si="9"/>
        <v>-77.678139000000002</v>
      </c>
      <c r="S12" s="44">
        <f t="shared" si="10"/>
        <v>-88.700530999999998</v>
      </c>
      <c r="T12" s="44">
        <f t="shared" si="11"/>
        <v>-76.284385999999998</v>
      </c>
      <c r="U12" s="44">
        <f t="shared" si="12"/>
        <v>-76.638641000000007</v>
      </c>
      <c r="V12" s="44">
        <f t="shared" si="13"/>
        <v>-75.764587000000006</v>
      </c>
      <c r="W12" s="44">
        <f t="shared" si="14"/>
        <v>0</v>
      </c>
      <c r="X12" s="44">
        <f t="shared" si="15"/>
        <v>0</v>
      </c>
      <c r="Y12" s="20"/>
    </row>
    <row r="13" spans="1:25" x14ac:dyDescent="0.25">
      <c r="B13" s="90">
        <v>507180000</v>
      </c>
      <c r="C13" s="90">
        <v>-72.420340999999993</v>
      </c>
      <c r="D13" s="20"/>
      <c r="E13" s="6">
        <f t="shared" si="0"/>
        <v>0.82335999999999998</v>
      </c>
      <c r="F13" s="6">
        <f t="shared" si="1"/>
        <v>-41.461277000000003</v>
      </c>
      <c r="G13" s="44">
        <f t="shared" si="2"/>
        <v>-70.180473000000006</v>
      </c>
      <c r="H13" s="44">
        <f t="shared" si="3"/>
        <v>-72.861801</v>
      </c>
      <c r="I13" s="44">
        <f t="shared" si="4"/>
        <v>-72.679451</v>
      </c>
      <c r="J13" s="44">
        <f t="shared" si="5"/>
        <v>-74.896659999999997</v>
      </c>
      <c r="K13" s="44">
        <f t="shared" si="6"/>
        <v>0</v>
      </c>
      <c r="L13" s="44">
        <f t="shared" si="7"/>
        <v>0</v>
      </c>
      <c r="N13" s="90">
        <v>507180000</v>
      </c>
      <c r="O13" s="90">
        <v>-71.206023999999999</v>
      </c>
      <c r="P13" s="20"/>
      <c r="Q13" s="6">
        <f t="shared" si="8"/>
        <v>0.82335999999999998</v>
      </c>
      <c r="R13" s="6">
        <f t="shared" si="9"/>
        <v>-79.859665000000007</v>
      </c>
      <c r="S13" s="44">
        <f t="shared" si="10"/>
        <v>-87.376671000000002</v>
      </c>
      <c r="T13" s="44">
        <f t="shared" si="11"/>
        <v>-77.130629999999996</v>
      </c>
      <c r="U13" s="44">
        <f t="shared" si="12"/>
        <v>-75.357765000000001</v>
      </c>
      <c r="V13" s="44">
        <f t="shared" si="13"/>
        <v>-77.187316999999993</v>
      </c>
      <c r="W13" s="44">
        <f t="shared" si="14"/>
        <v>0</v>
      </c>
      <c r="X13" s="44">
        <f t="shared" si="15"/>
        <v>0</v>
      </c>
      <c r="Y13" s="20"/>
    </row>
    <row r="14" spans="1:25" x14ac:dyDescent="0.25">
      <c r="B14" s="90">
        <v>586225000</v>
      </c>
      <c r="C14" s="90">
        <v>-83.590316999999999</v>
      </c>
      <c r="D14" s="20"/>
      <c r="E14" s="6">
        <f t="shared" si="0"/>
        <v>0.90240500000000001</v>
      </c>
      <c r="F14" s="6">
        <f t="shared" si="1"/>
        <v>-33.498897999999997</v>
      </c>
      <c r="G14" s="44">
        <f t="shared" si="2"/>
        <v>-53.084187</v>
      </c>
      <c r="H14" s="44">
        <f t="shared" si="3"/>
        <v>-68.576804999999993</v>
      </c>
      <c r="I14" s="44">
        <f t="shared" si="4"/>
        <v>-71.171997000000005</v>
      </c>
      <c r="J14" s="44">
        <f t="shared" si="5"/>
        <v>-74.913757000000004</v>
      </c>
      <c r="K14" s="44">
        <f t="shared" si="6"/>
        <v>0</v>
      </c>
      <c r="L14" s="44">
        <f t="shared" si="7"/>
        <v>0</v>
      </c>
      <c r="N14" s="90">
        <v>586225000</v>
      </c>
      <c r="O14" s="90">
        <v>-79.248733999999999</v>
      </c>
      <c r="P14" s="20"/>
      <c r="Q14" s="6">
        <f t="shared" si="8"/>
        <v>0.90240500000000001</v>
      </c>
      <c r="R14" s="6">
        <f t="shared" si="9"/>
        <v>-71.685112000000004</v>
      </c>
      <c r="S14" s="44">
        <f t="shared" si="10"/>
        <v>-67.647232000000002</v>
      </c>
      <c r="T14" s="44">
        <f t="shared" si="11"/>
        <v>-76.969093000000001</v>
      </c>
      <c r="U14" s="44">
        <f t="shared" si="12"/>
        <v>-73.796798999999993</v>
      </c>
      <c r="V14" s="44">
        <f t="shared" si="13"/>
        <v>-82.199325999999999</v>
      </c>
      <c r="W14" s="44">
        <f t="shared" si="14"/>
        <v>0</v>
      </c>
      <c r="X14" s="44">
        <f t="shared" si="15"/>
        <v>0</v>
      </c>
      <c r="Y14" s="20"/>
    </row>
    <row r="15" spans="1:25" x14ac:dyDescent="0.25">
      <c r="B15" s="90">
        <v>665270000</v>
      </c>
      <c r="C15" s="90">
        <v>-75.706169000000003</v>
      </c>
      <c r="D15" s="20"/>
      <c r="E15" s="6">
        <f t="shared" si="0"/>
        <v>0.98145000000000004</v>
      </c>
      <c r="F15" s="6">
        <f t="shared" si="1"/>
        <v>-26.618431000000001</v>
      </c>
      <c r="G15" s="44">
        <f t="shared" si="2"/>
        <v>-36.684260999999999</v>
      </c>
      <c r="H15" s="44">
        <f t="shared" si="3"/>
        <v>-58.222918999999997</v>
      </c>
      <c r="I15" s="44">
        <f t="shared" si="4"/>
        <v>-66.742332000000005</v>
      </c>
      <c r="J15" s="44">
        <f t="shared" si="5"/>
        <v>-73.223183000000006</v>
      </c>
      <c r="K15" s="44">
        <f t="shared" si="6"/>
        <v>0</v>
      </c>
      <c r="L15" s="44">
        <f t="shared" si="7"/>
        <v>0</v>
      </c>
      <c r="N15" s="90">
        <v>665270000</v>
      </c>
      <c r="O15" s="90">
        <v>-84.597449999999995</v>
      </c>
      <c r="P15" s="20"/>
      <c r="Q15" s="6">
        <f t="shared" si="8"/>
        <v>0.98145000000000004</v>
      </c>
      <c r="R15" s="6">
        <f t="shared" si="9"/>
        <v>-68.262855999999999</v>
      </c>
      <c r="S15" s="44">
        <f t="shared" si="10"/>
        <v>-73.455376000000001</v>
      </c>
      <c r="T15" s="44">
        <f t="shared" si="11"/>
        <v>-69.263610999999997</v>
      </c>
      <c r="U15" s="44">
        <f t="shared" si="12"/>
        <v>-74.298186999999999</v>
      </c>
      <c r="V15" s="44">
        <f t="shared" si="13"/>
        <v>-74.678528</v>
      </c>
      <c r="W15" s="44">
        <f t="shared" si="14"/>
        <v>0</v>
      </c>
      <c r="X15" s="44">
        <f t="shared" si="15"/>
        <v>0</v>
      </c>
      <c r="Y15" s="20"/>
    </row>
    <row r="16" spans="1:25" x14ac:dyDescent="0.25">
      <c r="B16" s="90">
        <v>744315000</v>
      </c>
      <c r="C16" s="90">
        <v>-57.443767999999999</v>
      </c>
      <c r="D16" s="20"/>
      <c r="E16" s="6">
        <f t="shared" si="0"/>
        <v>1.060495</v>
      </c>
      <c r="F16" s="6">
        <f t="shared" si="1"/>
        <v>-23.054770999999999</v>
      </c>
      <c r="G16" s="44">
        <f t="shared" si="2"/>
        <v>-31.386761</v>
      </c>
      <c r="H16" s="44">
        <f t="shared" si="3"/>
        <v>-49.980651999999999</v>
      </c>
      <c r="I16" s="44">
        <f t="shared" si="4"/>
        <v>-63.632477000000002</v>
      </c>
      <c r="J16" s="44">
        <f t="shared" si="5"/>
        <v>-70.599052</v>
      </c>
      <c r="K16" s="44">
        <f t="shared" si="6"/>
        <v>0</v>
      </c>
      <c r="L16" s="44">
        <f t="shared" si="7"/>
        <v>0</v>
      </c>
      <c r="N16" s="90">
        <v>744315000</v>
      </c>
      <c r="O16" s="90">
        <v>-77.678139000000002</v>
      </c>
      <c r="P16" s="20"/>
      <c r="Q16" s="6">
        <f t="shared" si="8"/>
        <v>1.060495</v>
      </c>
      <c r="R16" s="6">
        <f t="shared" si="9"/>
        <v>-68.563338999999999</v>
      </c>
      <c r="S16" s="44">
        <f t="shared" si="10"/>
        <v>-73.275986000000003</v>
      </c>
      <c r="T16" s="44">
        <f t="shared" si="11"/>
        <v>-68.381080999999995</v>
      </c>
      <c r="U16" s="44">
        <f t="shared" si="12"/>
        <v>-71.850112999999993</v>
      </c>
      <c r="V16" s="44">
        <f t="shared" si="13"/>
        <v>-76.651077000000001</v>
      </c>
      <c r="W16" s="44">
        <f t="shared" si="14"/>
        <v>0</v>
      </c>
      <c r="X16" s="44">
        <f t="shared" si="15"/>
        <v>0</v>
      </c>
      <c r="Y16" s="20"/>
    </row>
    <row r="17" spans="2:25" x14ac:dyDescent="0.25">
      <c r="B17" s="90">
        <v>823360000</v>
      </c>
      <c r="C17" s="90">
        <v>-41.461277000000003</v>
      </c>
      <c r="D17" s="20"/>
      <c r="E17" s="6">
        <f t="shared" si="0"/>
        <v>1.13954</v>
      </c>
      <c r="F17" s="6">
        <f t="shared" si="1"/>
        <v>-20.290234000000002</v>
      </c>
      <c r="G17" s="44">
        <f t="shared" si="2"/>
        <v>-22.814700999999999</v>
      </c>
      <c r="H17" s="44">
        <f t="shared" si="3"/>
        <v>-40.20393</v>
      </c>
      <c r="I17" s="44">
        <f t="shared" si="4"/>
        <v>-58.683613000000001</v>
      </c>
      <c r="J17" s="44">
        <f t="shared" si="5"/>
        <v>-66.396133000000006</v>
      </c>
      <c r="K17" s="44">
        <f t="shared" si="6"/>
        <v>0</v>
      </c>
      <c r="L17" s="44">
        <f t="shared" si="7"/>
        <v>0</v>
      </c>
      <c r="N17" s="90">
        <v>823360000</v>
      </c>
      <c r="O17" s="90">
        <v>-79.859665000000007</v>
      </c>
      <c r="P17" s="20"/>
      <c r="Q17" s="6">
        <f t="shared" si="8"/>
        <v>1.13954</v>
      </c>
      <c r="R17" s="6">
        <f t="shared" si="9"/>
        <v>-64.418555999999995</v>
      </c>
      <c r="S17" s="44">
        <f t="shared" si="10"/>
        <v>-68.861603000000002</v>
      </c>
      <c r="T17" s="44">
        <f t="shared" si="11"/>
        <v>-67.719436999999999</v>
      </c>
      <c r="U17" s="44">
        <f t="shared" si="12"/>
        <v>-70.095146</v>
      </c>
      <c r="V17" s="44">
        <f t="shared" si="13"/>
        <v>-68.803673000000003</v>
      </c>
      <c r="W17" s="44">
        <f t="shared" si="14"/>
        <v>0</v>
      </c>
      <c r="X17" s="44">
        <f t="shared" si="15"/>
        <v>0</v>
      </c>
      <c r="Y17" s="20"/>
    </row>
    <row r="18" spans="2:25" x14ac:dyDescent="0.25">
      <c r="B18" s="90">
        <v>902405000</v>
      </c>
      <c r="C18" s="90">
        <v>-33.498897999999997</v>
      </c>
      <c r="D18" s="20"/>
      <c r="E18" s="6">
        <f t="shared" si="0"/>
        <v>1.218585</v>
      </c>
      <c r="F18" s="6">
        <f t="shared" si="1"/>
        <v>-19.433295999999999</v>
      </c>
      <c r="G18" s="44">
        <f t="shared" si="2"/>
        <v>-22.169568999999999</v>
      </c>
      <c r="H18" s="44">
        <f t="shared" si="3"/>
        <v>-33.324202999999997</v>
      </c>
      <c r="I18" s="44">
        <f t="shared" si="4"/>
        <v>-53.795914000000003</v>
      </c>
      <c r="J18" s="44">
        <f t="shared" si="5"/>
        <v>-68.513740999999996</v>
      </c>
      <c r="K18" s="44">
        <f t="shared" si="6"/>
        <v>0</v>
      </c>
      <c r="L18" s="44">
        <f t="shared" si="7"/>
        <v>0</v>
      </c>
      <c r="N18" s="90">
        <v>902405000</v>
      </c>
      <c r="O18" s="90">
        <v>-71.685112000000004</v>
      </c>
      <c r="P18" s="20"/>
      <c r="Q18" s="6">
        <f t="shared" si="8"/>
        <v>1.218585</v>
      </c>
      <c r="R18" s="6">
        <f t="shared" si="9"/>
        <v>-59.435715000000002</v>
      </c>
      <c r="S18" s="44">
        <f t="shared" si="10"/>
        <v>-64.528289999999998</v>
      </c>
      <c r="T18" s="44">
        <f t="shared" si="11"/>
        <v>-66.533409000000006</v>
      </c>
      <c r="U18" s="44">
        <f t="shared" si="12"/>
        <v>-69.093024999999997</v>
      </c>
      <c r="V18" s="44">
        <f t="shared" si="13"/>
        <v>-71.154433999999995</v>
      </c>
      <c r="W18" s="44">
        <f t="shared" si="14"/>
        <v>0</v>
      </c>
      <c r="X18" s="44">
        <f t="shared" si="15"/>
        <v>0</v>
      </c>
      <c r="Y18" s="20"/>
    </row>
    <row r="19" spans="2:25" x14ac:dyDescent="0.25">
      <c r="B19" s="90">
        <v>981450000</v>
      </c>
      <c r="C19" s="90">
        <v>-26.618431000000001</v>
      </c>
      <c r="D19" s="20"/>
      <c r="E19" s="6">
        <f t="shared" si="0"/>
        <v>1.2976300000000001</v>
      </c>
      <c r="F19" s="6">
        <f t="shared" si="1"/>
        <v>-17.588518000000001</v>
      </c>
      <c r="G19" s="44">
        <f t="shared" si="2"/>
        <v>-18.541239000000001</v>
      </c>
      <c r="H19" s="44">
        <f t="shared" si="3"/>
        <v>-26.872924999999999</v>
      </c>
      <c r="I19" s="44">
        <f t="shared" si="4"/>
        <v>-47.312626000000002</v>
      </c>
      <c r="J19" s="44">
        <f t="shared" si="5"/>
        <v>-64.511566000000002</v>
      </c>
      <c r="K19" s="44">
        <f t="shared" si="6"/>
        <v>0</v>
      </c>
      <c r="L19" s="44">
        <f t="shared" si="7"/>
        <v>0</v>
      </c>
      <c r="N19" s="90">
        <v>981450000</v>
      </c>
      <c r="O19" s="90">
        <v>-68.262855999999999</v>
      </c>
      <c r="P19" s="20"/>
      <c r="Q19" s="6">
        <f t="shared" si="8"/>
        <v>1.2976300000000001</v>
      </c>
      <c r="R19" s="6">
        <f t="shared" si="9"/>
        <v>-43.254596999999997</v>
      </c>
      <c r="S19" s="44">
        <f t="shared" si="10"/>
        <v>-63.264332000000003</v>
      </c>
      <c r="T19" s="44">
        <f t="shared" si="11"/>
        <v>-63.105998999999997</v>
      </c>
      <c r="U19" s="44">
        <f t="shared" si="12"/>
        <v>-66.847397000000001</v>
      </c>
      <c r="V19" s="44">
        <f t="shared" si="13"/>
        <v>-68.029624999999996</v>
      </c>
      <c r="W19" s="44">
        <f t="shared" si="14"/>
        <v>0</v>
      </c>
      <c r="X19" s="44">
        <f t="shared" si="15"/>
        <v>0</v>
      </c>
      <c r="Y19" s="20"/>
    </row>
    <row r="20" spans="2:25" x14ac:dyDescent="0.25">
      <c r="B20" s="90">
        <v>1060495000</v>
      </c>
      <c r="C20" s="90">
        <v>-23.054770999999999</v>
      </c>
      <c r="D20" s="20"/>
      <c r="E20" s="6">
        <f t="shared" si="0"/>
        <v>1.3766750000000001</v>
      </c>
      <c r="F20" s="6">
        <f t="shared" si="1"/>
        <v>-17.064250999999999</v>
      </c>
      <c r="G20" s="44">
        <f t="shared" si="2"/>
        <v>-17.876270000000002</v>
      </c>
      <c r="H20" s="44">
        <f t="shared" si="3"/>
        <v>-23.694994000000001</v>
      </c>
      <c r="I20" s="44">
        <f t="shared" si="4"/>
        <v>-41.766167000000003</v>
      </c>
      <c r="J20" s="44">
        <f t="shared" si="5"/>
        <v>-63.765697000000003</v>
      </c>
      <c r="K20" s="44">
        <f t="shared" si="6"/>
        <v>0</v>
      </c>
      <c r="L20" s="44">
        <f t="shared" si="7"/>
        <v>0</v>
      </c>
      <c r="N20" s="90">
        <v>1060495000</v>
      </c>
      <c r="O20" s="90">
        <v>-68.563338999999999</v>
      </c>
      <c r="P20" s="20"/>
      <c r="Q20" s="6">
        <f t="shared" si="8"/>
        <v>1.3766750000000001</v>
      </c>
      <c r="R20" s="6">
        <f t="shared" si="9"/>
        <v>-21.097002</v>
      </c>
      <c r="S20" s="44">
        <f t="shared" si="10"/>
        <v>-45.129997000000003</v>
      </c>
      <c r="T20" s="44">
        <f t="shared" si="11"/>
        <v>-54.349789000000001</v>
      </c>
      <c r="U20" s="44">
        <f t="shared" si="12"/>
        <v>-63.269722000000002</v>
      </c>
      <c r="V20" s="44">
        <f t="shared" si="13"/>
        <v>-65.790756000000002</v>
      </c>
      <c r="W20" s="44">
        <f t="shared" si="14"/>
        <v>0</v>
      </c>
      <c r="X20" s="44">
        <f t="shared" si="15"/>
        <v>0</v>
      </c>
      <c r="Y20" s="20"/>
    </row>
    <row r="21" spans="2:25" x14ac:dyDescent="0.25">
      <c r="B21" s="90">
        <v>1139540000</v>
      </c>
      <c r="C21" s="90">
        <v>-20.290234000000002</v>
      </c>
      <c r="D21" s="20"/>
      <c r="E21" s="6">
        <f t="shared" si="0"/>
        <v>1.4557199999999999</v>
      </c>
      <c r="F21" s="6">
        <f t="shared" si="1"/>
        <v>-16.122599000000001</v>
      </c>
      <c r="G21" s="44">
        <f t="shared" si="2"/>
        <v>-17.050892000000001</v>
      </c>
      <c r="H21" s="44">
        <f t="shared" si="3"/>
        <v>-20.338255</v>
      </c>
      <c r="I21" s="44">
        <f t="shared" si="4"/>
        <v>-34.886929000000002</v>
      </c>
      <c r="J21" s="44">
        <f t="shared" si="5"/>
        <v>-59.083961000000002</v>
      </c>
      <c r="K21" s="44">
        <f t="shared" si="6"/>
        <v>0</v>
      </c>
      <c r="L21" s="44">
        <f t="shared" si="7"/>
        <v>0</v>
      </c>
      <c r="N21" s="90">
        <v>1139540000</v>
      </c>
      <c r="O21" s="90">
        <v>-64.418555999999995</v>
      </c>
      <c r="P21" s="20"/>
      <c r="Q21" s="6">
        <f t="shared" si="8"/>
        <v>1.4557199999999999</v>
      </c>
      <c r="R21" s="6">
        <f t="shared" si="9"/>
        <v>-15.853243000000001</v>
      </c>
      <c r="S21" s="44">
        <f t="shared" si="10"/>
        <v>-22.841643999999999</v>
      </c>
      <c r="T21" s="44">
        <f t="shared" si="11"/>
        <v>-44.213622999999998</v>
      </c>
      <c r="U21" s="44">
        <f t="shared" si="12"/>
        <v>-54.340912000000003</v>
      </c>
      <c r="V21" s="44">
        <f t="shared" si="13"/>
        <v>-65.227608000000004</v>
      </c>
      <c r="W21" s="44">
        <f t="shared" si="14"/>
        <v>0</v>
      </c>
      <c r="X21" s="44">
        <f t="shared" si="15"/>
        <v>0</v>
      </c>
      <c r="Y21" s="20"/>
    </row>
    <row r="22" spans="2:25" x14ac:dyDescent="0.25">
      <c r="B22" s="90">
        <v>1218585000</v>
      </c>
      <c r="C22" s="90">
        <v>-19.433295999999999</v>
      </c>
      <c r="D22" s="20"/>
      <c r="E22" s="6">
        <f t="shared" si="0"/>
        <v>1.5347649999999999</v>
      </c>
      <c r="F22" s="6">
        <f t="shared" si="1"/>
        <v>-15.108753</v>
      </c>
      <c r="G22" s="44">
        <f t="shared" si="2"/>
        <v>-16.188514999999999</v>
      </c>
      <c r="H22" s="44">
        <f t="shared" si="3"/>
        <v>-19.252248999999999</v>
      </c>
      <c r="I22" s="44">
        <f t="shared" si="4"/>
        <v>-31.446601999999999</v>
      </c>
      <c r="J22" s="44">
        <f t="shared" si="5"/>
        <v>-57.956532000000003</v>
      </c>
      <c r="K22" s="44">
        <f t="shared" si="6"/>
        <v>0</v>
      </c>
      <c r="L22" s="44">
        <f t="shared" si="7"/>
        <v>0</v>
      </c>
      <c r="N22" s="90">
        <v>1218585000</v>
      </c>
      <c r="O22" s="90">
        <v>-59.435715000000002</v>
      </c>
      <c r="P22" s="20"/>
      <c r="Q22" s="6">
        <f t="shared" si="8"/>
        <v>1.5347649999999999</v>
      </c>
      <c r="R22" s="6">
        <f t="shared" si="9"/>
        <v>-15.347066999999999</v>
      </c>
      <c r="S22" s="44">
        <f t="shared" si="10"/>
        <v>-16.935590999999999</v>
      </c>
      <c r="T22" s="44">
        <f t="shared" si="11"/>
        <v>-34.305442999999997</v>
      </c>
      <c r="U22" s="44">
        <f t="shared" si="12"/>
        <v>-44.817169</v>
      </c>
      <c r="V22" s="44">
        <f t="shared" si="13"/>
        <v>-61.818516000000002</v>
      </c>
      <c r="W22" s="44">
        <f t="shared" si="14"/>
        <v>0</v>
      </c>
      <c r="X22" s="44">
        <f t="shared" si="15"/>
        <v>0</v>
      </c>
      <c r="Y22" s="20"/>
    </row>
    <row r="23" spans="2:25" x14ac:dyDescent="0.25">
      <c r="B23" s="90">
        <v>1297630000</v>
      </c>
      <c r="C23" s="90">
        <v>-17.588518000000001</v>
      </c>
      <c r="D23" s="20"/>
      <c r="E23" s="6">
        <f t="shared" si="0"/>
        <v>1.61381</v>
      </c>
      <c r="F23" s="6">
        <f t="shared" si="1"/>
        <v>-14.556221000000001</v>
      </c>
      <c r="G23" s="44">
        <f t="shared" si="2"/>
        <v>-15.825638</v>
      </c>
      <c r="H23" s="44">
        <f t="shared" si="3"/>
        <v>-17.548542000000001</v>
      </c>
      <c r="I23" s="44">
        <f t="shared" si="4"/>
        <v>-26.129791000000001</v>
      </c>
      <c r="J23" s="44">
        <f t="shared" si="5"/>
        <v>-48.994315999999998</v>
      </c>
      <c r="K23" s="44">
        <f t="shared" si="6"/>
        <v>0</v>
      </c>
      <c r="L23" s="44">
        <f t="shared" si="7"/>
        <v>0</v>
      </c>
      <c r="N23" s="90">
        <v>1297630000</v>
      </c>
      <c r="O23" s="90">
        <v>-43.254596999999997</v>
      </c>
      <c r="P23" s="20"/>
      <c r="Q23" s="6">
        <f t="shared" si="8"/>
        <v>1.61381</v>
      </c>
      <c r="R23" s="6">
        <f t="shared" si="9"/>
        <v>-14.017362</v>
      </c>
      <c r="S23" s="44">
        <f t="shared" si="10"/>
        <v>-14.902431</v>
      </c>
      <c r="T23" s="44">
        <f t="shared" si="11"/>
        <v>-24.764005999999998</v>
      </c>
      <c r="U23" s="44">
        <f t="shared" si="12"/>
        <v>-35.454318999999998</v>
      </c>
      <c r="V23" s="44">
        <f t="shared" si="13"/>
        <v>-46.662888000000002</v>
      </c>
      <c r="W23" s="44">
        <f t="shared" si="14"/>
        <v>0</v>
      </c>
      <c r="X23" s="44">
        <f t="shared" si="15"/>
        <v>0</v>
      </c>
      <c r="Y23" s="20"/>
    </row>
    <row r="24" spans="2:25" x14ac:dyDescent="0.25">
      <c r="B24" s="90">
        <v>1376675000</v>
      </c>
      <c r="C24" s="90">
        <v>-17.064250999999999</v>
      </c>
      <c r="D24" s="20"/>
      <c r="E24" s="6">
        <f t="shared" si="0"/>
        <v>1.692855</v>
      </c>
      <c r="F24" s="6">
        <f t="shared" si="1"/>
        <v>-13.108312</v>
      </c>
      <c r="G24" s="44">
        <f t="shared" si="2"/>
        <v>-15.017134</v>
      </c>
      <c r="H24" s="44">
        <f t="shared" si="3"/>
        <v>-16.331962999999998</v>
      </c>
      <c r="I24" s="44">
        <f t="shared" si="4"/>
        <v>-23.325094</v>
      </c>
      <c r="J24" s="44">
        <f t="shared" si="5"/>
        <v>-49.744838999999999</v>
      </c>
      <c r="K24" s="44">
        <f t="shared" si="6"/>
        <v>0</v>
      </c>
      <c r="L24" s="44">
        <f t="shared" si="7"/>
        <v>0</v>
      </c>
      <c r="N24" s="90">
        <v>1376675000</v>
      </c>
      <c r="O24" s="90">
        <v>-21.097002</v>
      </c>
      <c r="P24" s="20"/>
      <c r="Q24" s="6">
        <f t="shared" si="8"/>
        <v>1.692855</v>
      </c>
      <c r="R24" s="6">
        <f t="shared" si="9"/>
        <v>-14.445691999999999</v>
      </c>
      <c r="S24" s="44">
        <f t="shared" si="10"/>
        <v>-15.447319</v>
      </c>
      <c r="T24" s="44">
        <f t="shared" si="11"/>
        <v>-17.672915</v>
      </c>
      <c r="U24" s="44">
        <f t="shared" si="12"/>
        <v>-25.643104999999998</v>
      </c>
      <c r="V24" s="44">
        <f t="shared" si="13"/>
        <v>-30.123743000000001</v>
      </c>
      <c r="W24" s="44">
        <f t="shared" si="14"/>
        <v>0</v>
      </c>
      <c r="X24" s="44">
        <f t="shared" si="15"/>
        <v>0</v>
      </c>
      <c r="Y24" s="20"/>
    </row>
    <row r="25" spans="2:25" x14ac:dyDescent="0.25">
      <c r="B25" s="90">
        <v>1455720000</v>
      </c>
      <c r="C25" s="90">
        <v>-16.122599000000001</v>
      </c>
      <c r="D25" s="20"/>
      <c r="E25" s="6">
        <f t="shared" si="0"/>
        <v>1.7719</v>
      </c>
      <c r="F25" s="6">
        <f t="shared" si="1"/>
        <v>-11.466718</v>
      </c>
      <c r="G25" s="44">
        <f t="shared" si="2"/>
        <v>-12.684243</v>
      </c>
      <c r="H25" s="44">
        <f t="shared" si="3"/>
        <v>-14.763439999999999</v>
      </c>
      <c r="I25" s="44">
        <f t="shared" si="4"/>
        <v>-20.227761999999998</v>
      </c>
      <c r="J25" s="44">
        <f t="shared" si="5"/>
        <v>-24.140533000000001</v>
      </c>
      <c r="K25" s="44">
        <f t="shared" si="6"/>
        <v>0</v>
      </c>
      <c r="L25" s="44">
        <f t="shared" si="7"/>
        <v>0</v>
      </c>
      <c r="N25" s="90">
        <v>1455720000</v>
      </c>
      <c r="O25" s="90">
        <v>-15.853243000000001</v>
      </c>
      <c r="P25" s="20"/>
      <c r="Q25" s="6">
        <f t="shared" si="8"/>
        <v>1.7719</v>
      </c>
      <c r="R25" s="6">
        <f t="shared" si="9"/>
        <v>-13.698829999999999</v>
      </c>
      <c r="S25" s="44">
        <f t="shared" si="10"/>
        <v>-14.585209000000001</v>
      </c>
      <c r="T25" s="44">
        <f t="shared" si="11"/>
        <v>-15.062675</v>
      </c>
      <c r="U25" s="44">
        <f t="shared" si="12"/>
        <v>-17.402781000000001</v>
      </c>
      <c r="V25" s="44">
        <f t="shared" si="13"/>
        <v>-19.917335999999999</v>
      </c>
      <c r="W25" s="44">
        <f t="shared" si="14"/>
        <v>0</v>
      </c>
      <c r="X25" s="44">
        <f t="shared" si="15"/>
        <v>0</v>
      </c>
      <c r="Y25" s="20"/>
    </row>
    <row r="26" spans="2:25" x14ac:dyDescent="0.25">
      <c r="B26" s="90">
        <v>1534765000</v>
      </c>
      <c r="C26" s="90">
        <v>-15.108753</v>
      </c>
      <c r="D26" s="20"/>
      <c r="E26" s="6">
        <f t="shared" si="0"/>
        <v>1.8509450000000001</v>
      </c>
      <c r="F26" s="6">
        <f t="shared" si="1"/>
        <v>-9.8564653</v>
      </c>
      <c r="G26" s="44">
        <f t="shared" si="2"/>
        <v>-10.981555999999999</v>
      </c>
      <c r="H26" s="44">
        <f t="shared" si="3"/>
        <v>-12.818149</v>
      </c>
      <c r="I26" s="44">
        <f t="shared" si="4"/>
        <v>-17.331721999999999</v>
      </c>
      <c r="J26" s="44">
        <f t="shared" si="5"/>
        <v>-26.457606999999999</v>
      </c>
      <c r="K26" s="44">
        <f t="shared" si="6"/>
        <v>0</v>
      </c>
      <c r="L26" s="44">
        <f t="shared" si="7"/>
        <v>0</v>
      </c>
      <c r="N26" s="90">
        <v>1534765000</v>
      </c>
      <c r="O26" s="90">
        <v>-15.347066999999999</v>
      </c>
      <c r="P26" s="20"/>
      <c r="Q26" s="6">
        <f t="shared" si="8"/>
        <v>1.8509450000000001</v>
      </c>
      <c r="R26" s="6">
        <f t="shared" si="9"/>
        <v>-11.959579</v>
      </c>
      <c r="S26" s="44">
        <f t="shared" si="10"/>
        <v>-12.622539</v>
      </c>
      <c r="T26" s="44">
        <f t="shared" si="11"/>
        <v>-14.036690999999999</v>
      </c>
      <c r="U26" s="44">
        <f t="shared" si="12"/>
        <v>-15.54837</v>
      </c>
      <c r="V26" s="44">
        <f t="shared" si="13"/>
        <v>-17.554842000000001</v>
      </c>
      <c r="W26" s="44">
        <f t="shared" si="14"/>
        <v>0</v>
      </c>
      <c r="X26" s="44">
        <f t="shared" si="15"/>
        <v>0</v>
      </c>
      <c r="Y26" s="20"/>
    </row>
    <row r="27" spans="2:25" x14ac:dyDescent="0.25">
      <c r="B27" s="90">
        <v>1613810000</v>
      </c>
      <c r="C27" s="90">
        <v>-14.556221000000001</v>
      </c>
      <c r="D27" s="20"/>
      <c r="E27" s="6">
        <f t="shared" si="0"/>
        <v>1.9299900000000001</v>
      </c>
      <c r="F27" s="6">
        <f t="shared" si="1"/>
        <v>-7.9129471999999996</v>
      </c>
      <c r="G27" s="44">
        <f t="shared" si="2"/>
        <v>-8.7275553000000006</v>
      </c>
      <c r="H27" s="44">
        <f t="shared" si="3"/>
        <v>-10.497334</v>
      </c>
      <c r="I27" s="44">
        <f t="shared" si="4"/>
        <v>-13.752126000000001</v>
      </c>
      <c r="J27" s="44">
        <f t="shared" si="5"/>
        <v>-22.584084000000001</v>
      </c>
      <c r="K27" s="44">
        <f t="shared" si="6"/>
        <v>0</v>
      </c>
      <c r="L27" s="44">
        <f t="shared" si="7"/>
        <v>0</v>
      </c>
      <c r="N27" s="90">
        <v>1613810000</v>
      </c>
      <c r="O27" s="90">
        <v>-14.017362</v>
      </c>
      <c r="P27" s="20"/>
      <c r="Q27" s="6">
        <f t="shared" si="8"/>
        <v>1.9299900000000001</v>
      </c>
      <c r="R27" s="6">
        <f t="shared" si="9"/>
        <v>-11.184443999999999</v>
      </c>
      <c r="S27" s="44">
        <f t="shared" si="10"/>
        <v>-11.837024</v>
      </c>
      <c r="T27" s="44">
        <f t="shared" si="11"/>
        <v>-12.701497</v>
      </c>
      <c r="U27" s="44">
        <f t="shared" si="12"/>
        <v>-13.848936</v>
      </c>
      <c r="V27" s="44">
        <f t="shared" si="13"/>
        <v>-15.682644</v>
      </c>
      <c r="W27" s="44">
        <f t="shared" si="14"/>
        <v>0</v>
      </c>
      <c r="X27" s="44">
        <f t="shared" si="15"/>
        <v>0</v>
      </c>
      <c r="Y27" s="20"/>
    </row>
    <row r="28" spans="2:25" x14ac:dyDescent="0.25">
      <c r="B28" s="90">
        <v>1692855000</v>
      </c>
      <c r="C28" s="90">
        <v>-13.108312</v>
      </c>
      <c r="D28" s="20"/>
      <c r="E28" s="6">
        <f t="shared" si="0"/>
        <v>2.0090349999999999</v>
      </c>
      <c r="F28" s="6">
        <f t="shared" si="1"/>
        <v>-6.4259529000000004</v>
      </c>
      <c r="G28" s="44">
        <f t="shared" si="2"/>
        <v>-6.8336401000000002</v>
      </c>
      <c r="H28" s="44">
        <f t="shared" si="3"/>
        <v>-8.7839994000000008</v>
      </c>
      <c r="I28" s="44">
        <f t="shared" si="4"/>
        <v>-11.446144</v>
      </c>
      <c r="J28" s="44">
        <f t="shared" si="5"/>
        <v>-13.176347</v>
      </c>
      <c r="K28" s="44">
        <f t="shared" si="6"/>
        <v>0</v>
      </c>
      <c r="L28" s="44">
        <f t="shared" si="7"/>
        <v>0</v>
      </c>
      <c r="N28" s="90">
        <v>1692855000</v>
      </c>
      <c r="O28" s="90">
        <v>-14.445691999999999</v>
      </c>
      <c r="P28" s="20"/>
      <c r="Q28" s="6">
        <f t="shared" si="8"/>
        <v>2.0090349999999999</v>
      </c>
      <c r="R28" s="6">
        <f t="shared" si="9"/>
        <v>-10.401676999999999</v>
      </c>
      <c r="S28" s="44">
        <f t="shared" si="10"/>
        <v>-10.886227</v>
      </c>
      <c r="T28" s="44">
        <f t="shared" si="11"/>
        <v>-11.518186</v>
      </c>
      <c r="U28" s="44">
        <f t="shared" si="12"/>
        <v>-12.519485</v>
      </c>
      <c r="V28" s="44">
        <f t="shared" si="13"/>
        <v>-13.776562</v>
      </c>
      <c r="W28" s="44">
        <f t="shared" si="14"/>
        <v>0</v>
      </c>
      <c r="X28" s="44">
        <f t="shared" si="15"/>
        <v>0</v>
      </c>
      <c r="Y28" s="20"/>
    </row>
    <row r="29" spans="2:25" x14ac:dyDescent="0.25">
      <c r="B29" s="90">
        <v>1771900000</v>
      </c>
      <c r="C29" s="90">
        <v>-11.466718</v>
      </c>
      <c r="D29" s="20"/>
      <c r="E29" s="6">
        <f t="shared" si="0"/>
        <v>2.0880800000000002</v>
      </c>
      <c r="F29" s="6">
        <f t="shared" si="1"/>
        <v>-5.8150848999999996</v>
      </c>
      <c r="G29" s="44">
        <f t="shared" si="2"/>
        <v>-5.9979905999999996</v>
      </c>
      <c r="H29" s="44">
        <f t="shared" si="3"/>
        <v>-7.4398774999999997</v>
      </c>
      <c r="I29" s="44">
        <f t="shared" si="4"/>
        <v>-9.1493759000000008</v>
      </c>
      <c r="J29" s="44">
        <f t="shared" si="5"/>
        <v>-9.4972372000000007</v>
      </c>
      <c r="K29" s="44">
        <f t="shared" si="6"/>
        <v>0</v>
      </c>
      <c r="L29" s="44">
        <f t="shared" si="7"/>
        <v>0</v>
      </c>
      <c r="N29" s="90">
        <v>1771900000</v>
      </c>
      <c r="O29" s="90">
        <v>-13.698829999999999</v>
      </c>
      <c r="P29" s="20"/>
      <c r="Q29" s="6">
        <f t="shared" si="8"/>
        <v>2.0880800000000002</v>
      </c>
      <c r="R29" s="6">
        <f t="shared" si="9"/>
        <v>-9.2785778000000008</v>
      </c>
      <c r="S29" s="44">
        <f t="shared" si="10"/>
        <v>-9.6499825000000001</v>
      </c>
      <c r="T29" s="44">
        <f t="shared" si="11"/>
        <v>-10.624287000000001</v>
      </c>
      <c r="U29" s="44">
        <f t="shared" si="12"/>
        <v>-11.464364</v>
      </c>
      <c r="V29" s="44">
        <f t="shared" si="13"/>
        <v>-12.168856999999999</v>
      </c>
      <c r="W29" s="44">
        <f t="shared" si="14"/>
        <v>0</v>
      </c>
      <c r="X29" s="44">
        <f t="shared" si="15"/>
        <v>0</v>
      </c>
      <c r="Y29" s="20"/>
    </row>
    <row r="30" spans="2:25" x14ac:dyDescent="0.25">
      <c r="B30" s="90">
        <v>1850945000</v>
      </c>
      <c r="C30" s="90">
        <v>-9.8564653</v>
      </c>
      <c r="D30" s="20"/>
      <c r="E30" s="6">
        <f t="shared" si="0"/>
        <v>2.167125</v>
      </c>
      <c r="F30" s="6">
        <f t="shared" si="1"/>
        <v>-5.6923785000000002</v>
      </c>
      <c r="G30" s="44">
        <f t="shared" si="2"/>
        <v>-5.8131018000000001</v>
      </c>
      <c r="H30" s="44">
        <f t="shared" si="3"/>
        <v>-6.7790445999999998</v>
      </c>
      <c r="I30" s="44">
        <f t="shared" si="4"/>
        <v>-7.6442990000000002</v>
      </c>
      <c r="J30" s="44">
        <f t="shared" si="5"/>
        <v>-8.8689774999999997</v>
      </c>
      <c r="K30" s="44">
        <f t="shared" si="6"/>
        <v>0</v>
      </c>
      <c r="L30" s="44">
        <f t="shared" si="7"/>
        <v>0</v>
      </c>
      <c r="N30" s="90">
        <v>1850945000</v>
      </c>
      <c r="O30" s="90">
        <v>-11.959579</v>
      </c>
      <c r="P30" s="20"/>
      <c r="Q30" s="6">
        <f t="shared" si="8"/>
        <v>2.167125</v>
      </c>
      <c r="R30" s="6">
        <f t="shared" si="9"/>
        <v>-8.8915596000000008</v>
      </c>
      <c r="S30" s="44">
        <f t="shared" si="10"/>
        <v>-9.2343139999999995</v>
      </c>
      <c r="T30" s="44">
        <f t="shared" si="11"/>
        <v>-9.7815703999999997</v>
      </c>
      <c r="U30" s="44">
        <f t="shared" si="12"/>
        <v>-10.509264</v>
      </c>
      <c r="V30" s="44">
        <f t="shared" si="13"/>
        <v>-11.513966999999999</v>
      </c>
      <c r="W30" s="44">
        <f t="shared" si="14"/>
        <v>0</v>
      </c>
      <c r="X30" s="44">
        <f t="shared" si="15"/>
        <v>0</v>
      </c>
      <c r="Y30" s="20"/>
    </row>
    <row r="31" spans="2:25" x14ac:dyDescent="0.25">
      <c r="B31" s="90">
        <v>1929990000</v>
      </c>
      <c r="C31" s="90">
        <v>-7.9129471999999996</v>
      </c>
      <c r="D31" s="20"/>
      <c r="E31" s="6">
        <f t="shared" si="0"/>
        <v>2.2461700000000002</v>
      </c>
      <c r="F31" s="6">
        <f t="shared" si="1"/>
        <v>-6.2708449000000002</v>
      </c>
      <c r="G31" s="44">
        <f t="shared" si="2"/>
        <v>-6.4135695000000004</v>
      </c>
      <c r="H31" s="44">
        <f t="shared" si="3"/>
        <v>-6.8521017999999998</v>
      </c>
      <c r="I31" s="44">
        <f t="shared" si="4"/>
        <v>-7.4950538</v>
      </c>
      <c r="J31" s="44">
        <f t="shared" si="5"/>
        <v>-8.5030564999999996</v>
      </c>
      <c r="K31" s="44">
        <f t="shared" si="6"/>
        <v>0</v>
      </c>
      <c r="L31" s="44">
        <f t="shared" si="7"/>
        <v>0</v>
      </c>
      <c r="N31" s="90">
        <v>1929990000</v>
      </c>
      <c r="O31" s="90">
        <v>-11.184443999999999</v>
      </c>
      <c r="P31" s="20"/>
      <c r="Q31" s="6">
        <f t="shared" si="8"/>
        <v>2.2461700000000002</v>
      </c>
      <c r="R31" s="6">
        <f t="shared" si="9"/>
        <v>-8.3297194999999995</v>
      </c>
      <c r="S31" s="44">
        <f t="shared" si="10"/>
        <v>-8.5904998999999993</v>
      </c>
      <c r="T31" s="44">
        <f t="shared" si="11"/>
        <v>-9.0633154000000005</v>
      </c>
      <c r="U31" s="44">
        <f t="shared" si="12"/>
        <v>-9.7084332</v>
      </c>
      <c r="V31" s="44">
        <f t="shared" si="13"/>
        <v>-10.306464</v>
      </c>
      <c r="W31" s="44">
        <f t="shared" si="14"/>
        <v>0</v>
      </c>
      <c r="X31" s="44">
        <f t="shared" si="15"/>
        <v>0</v>
      </c>
      <c r="Y31" s="20"/>
    </row>
    <row r="32" spans="2:25" x14ac:dyDescent="0.25">
      <c r="B32" s="90">
        <v>2009035000</v>
      </c>
      <c r="C32" s="90">
        <v>-6.4259529000000004</v>
      </c>
      <c r="D32" s="20"/>
      <c r="E32" s="6">
        <f t="shared" si="0"/>
        <v>2.325215</v>
      </c>
      <c r="F32" s="6">
        <f t="shared" si="1"/>
        <v>-6.7092017999999998</v>
      </c>
      <c r="G32" s="44">
        <f t="shared" si="2"/>
        <v>-6.8747911000000004</v>
      </c>
      <c r="H32" s="44">
        <f t="shared" si="3"/>
        <v>-7.1991037999999996</v>
      </c>
      <c r="I32" s="44">
        <f t="shared" si="4"/>
        <v>-7.7708491999999998</v>
      </c>
      <c r="J32" s="44">
        <f t="shared" si="5"/>
        <v>-8.7161913000000002</v>
      </c>
      <c r="K32" s="44">
        <f t="shared" si="6"/>
        <v>0</v>
      </c>
      <c r="L32" s="44">
        <f t="shared" si="7"/>
        <v>0</v>
      </c>
      <c r="N32" s="90">
        <v>2009035000</v>
      </c>
      <c r="O32" s="90">
        <v>-10.401676999999999</v>
      </c>
      <c r="P32" s="20"/>
      <c r="Q32" s="6">
        <f t="shared" si="8"/>
        <v>2.325215</v>
      </c>
      <c r="R32" s="6">
        <f t="shared" si="9"/>
        <v>-7.8169537</v>
      </c>
      <c r="S32" s="44">
        <f t="shared" si="10"/>
        <v>-8.0669965999999995</v>
      </c>
      <c r="T32" s="44">
        <f t="shared" si="11"/>
        <v>-8.5800753000000007</v>
      </c>
      <c r="U32" s="44">
        <f t="shared" si="12"/>
        <v>-9.1499013999999992</v>
      </c>
      <c r="V32" s="44">
        <f t="shared" si="13"/>
        <v>-9.8830872000000003</v>
      </c>
      <c r="W32" s="44">
        <f t="shared" si="14"/>
        <v>0</v>
      </c>
      <c r="X32" s="44">
        <f t="shared" si="15"/>
        <v>0</v>
      </c>
      <c r="Y32" s="20"/>
    </row>
    <row r="33" spans="2:25" x14ac:dyDescent="0.25">
      <c r="B33" s="90">
        <v>2088080000</v>
      </c>
      <c r="C33" s="90">
        <v>-5.8150848999999996</v>
      </c>
      <c r="D33" s="20"/>
      <c r="E33" s="6">
        <f t="shared" si="0"/>
        <v>2.4042599999999998</v>
      </c>
      <c r="F33" s="6">
        <f t="shared" si="1"/>
        <v>-7.3325776999999999</v>
      </c>
      <c r="G33" s="44">
        <f t="shared" si="2"/>
        <v>-7.5831017000000003</v>
      </c>
      <c r="H33" s="44">
        <f t="shared" si="3"/>
        <v>-7.6130047000000003</v>
      </c>
      <c r="I33" s="44">
        <f t="shared" si="4"/>
        <v>-8.1270018000000004</v>
      </c>
      <c r="J33" s="44">
        <f t="shared" si="5"/>
        <v>-9.1875810999999992</v>
      </c>
      <c r="K33" s="44">
        <f t="shared" si="6"/>
        <v>0</v>
      </c>
      <c r="L33" s="44">
        <f t="shared" si="7"/>
        <v>0</v>
      </c>
      <c r="N33" s="90">
        <v>2088080000</v>
      </c>
      <c r="O33" s="90">
        <v>-9.2785778000000008</v>
      </c>
      <c r="P33" s="20"/>
      <c r="Q33" s="6">
        <f t="shared" si="8"/>
        <v>2.4042599999999998</v>
      </c>
      <c r="R33" s="6">
        <f t="shared" si="9"/>
        <v>-7.4247584</v>
      </c>
      <c r="S33" s="44">
        <f t="shared" si="10"/>
        <v>-7.6061095999999999</v>
      </c>
      <c r="T33" s="44">
        <f t="shared" si="11"/>
        <v>-8.1672305999999999</v>
      </c>
      <c r="U33" s="44">
        <f t="shared" si="12"/>
        <v>-8.6567240000000005</v>
      </c>
      <c r="V33" s="44">
        <f t="shared" si="13"/>
        <v>-8.9872464999999995</v>
      </c>
      <c r="W33" s="44">
        <f t="shared" si="14"/>
        <v>0</v>
      </c>
      <c r="X33" s="44">
        <f t="shared" si="15"/>
        <v>0</v>
      </c>
      <c r="Y33" s="20"/>
    </row>
    <row r="34" spans="2:25" x14ac:dyDescent="0.25">
      <c r="B34" s="90">
        <v>2167125000</v>
      </c>
      <c r="C34" s="90">
        <v>-5.6923785000000002</v>
      </c>
      <c r="D34" s="20"/>
      <c r="E34" s="6">
        <f t="shared" si="0"/>
        <v>2.4833050000000001</v>
      </c>
      <c r="F34" s="6">
        <f t="shared" si="1"/>
        <v>-7.5006370999999996</v>
      </c>
      <c r="G34" s="44">
        <f t="shared" si="2"/>
        <v>-7.7464136999999997</v>
      </c>
      <c r="H34" s="44">
        <f t="shared" si="3"/>
        <v>-7.8963875999999997</v>
      </c>
      <c r="I34" s="44">
        <f t="shared" si="4"/>
        <v>-8.3873987000000003</v>
      </c>
      <c r="J34" s="44">
        <f t="shared" si="5"/>
        <v>-9.3886757000000003</v>
      </c>
      <c r="K34" s="44">
        <f t="shared" si="6"/>
        <v>0</v>
      </c>
      <c r="L34" s="44">
        <f t="shared" si="7"/>
        <v>0</v>
      </c>
      <c r="N34" s="90">
        <v>2167125000</v>
      </c>
      <c r="O34" s="90">
        <v>-8.8915596000000008</v>
      </c>
      <c r="P34" s="20"/>
      <c r="Q34" s="6">
        <f t="shared" si="8"/>
        <v>2.4833050000000001</v>
      </c>
      <c r="R34" s="6">
        <f t="shared" si="9"/>
        <v>-7.2800583999999997</v>
      </c>
      <c r="S34" s="44">
        <f t="shared" si="10"/>
        <v>-7.4611815999999997</v>
      </c>
      <c r="T34" s="44">
        <f t="shared" si="11"/>
        <v>-7.8939218999999996</v>
      </c>
      <c r="U34" s="44">
        <f t="shared" si="12"/>
        <v>-8.3333645000000001</v>
      </c>
      <c r="V34" s="44">
        <f t="shared" si="13"/>
        <v>-8.7000694000000003</v>
      </c>
      <c r="W34" s="44">
        <f t="shared" si="14"/>
        <v>0</v>
      </c>
      <c r="X34" s="44">
        <f t="shared" si="15"/>
        <v>0</v>
      </c>
      <c r="Y34" s="20"/>
    </row>
    <row r="35" spans="2:25" x14ac:dyDescent="0.25">
      <c r="B35" s="90">
        <v>2246170000</v>
      </c>
      <c r="C35" s="90">
        <v>-6.2708449000000002</v>
      </c>
      <c r="D35" s="20"/>
      <c r="E35" s="6">
        <f t="shared" si="0"/>
        <v>2.5623499999999999</v>
      </c>
      <c r="F35" s="6">
        <f t="shared" si="1"/>
        <v>-7.5501041000000004</v>
      </c>
      <c r="G35" s="44">
        <f t="shared" si="2"/>
        <v>-7.8132944000000002</v>
      </c>
      <c r="H35" s="44">
        <f t="shared" si="3"/>
        <v>-8.0908078999999997</v>
      </c>
      <c r="I35" s="44">
        <f t="shared" si="4"/>
        <v>-8.5595140000000001</v>
      </c>
      <c r="J35" s="44">
        <f t="shared" si="5"/>
        <v>-9.4040680000000005</v>
      </c>
      <c r="K35" s="44">
        <f t="shared" si="6"/>
        <v>0</v>
      </c>
      <c r="L35" s="44">
        <f t="shared" si="7"/>
        <v>0</v>
      </c>
      <c r="N35" s="90">
        <v>2246170000</v>
      </c>
      <c r="O35" s="90">
        <v>-8.3297194999999995</v>
      </c>
      <c r="P35" s="20"/>
      <c r="Q35" s="6">
        <f t="shared" si="8"/>
        <v>2.5623499999999999</v>
      </c>
      <c r="R35" s="6">
        <f t="shared" si="9"/>
        <v>-7.2065562999999999</v>
      </c>
      <c r="S35" s="44">
        <f t="shared" si="10"/>
        <v>-7.3933105000000001</v>
      </c>
      <c r="T35" s="44">
        <f t="shared" si="11"/>
        <v>-7.7110571999999999</v>
      </c>
      <c r="U35" s="44">
        <f t="shared" si="12"/>
        <v>-8.0775737999999997</v>
      </c>
      <c r="V35" s="44">
        <f t="shared" si="13"/>
        <v>-8.5410413999999992</v>
      </c>
      <c r="W35" s="44">
        <f t="shared" si="14"/>
        <v>0</v>
      </c>
      <c r="X35" s="44">
        <f t="shared" si="15"/>
        <v>0</v>
      </c>
      <c r="Y35" s="20"/>
    </row>
    <row r="36" spans="2:25" x14ac:dyDescent="0.25">
      <c r="B36" s="90">
        <v>2325215000</v>
      </c>
      <c r="C36" s="90">
        <v>-6.7092017999999998</v>
      </c>
      <c r="D36" s="20"/>
      <c r="E36" s="6">
        <f t="shared" si="0"/>
        <v>2.6413950000000002</v>
      </c>
      <c r="F36" s="6">
        <f t="shared" si="1"/>
        <v>-7.5300931999999996</v>
      </c>
      <c r="G36" s="44">
        <f t="shared" si="2"/>
        <v>-7.7771248999999996</v>
      </c>
      <c r="H36" s="44">
        <f t="shared" si="3"/>
        <v>-8.1423283000000009</v>
      </c>
      <c r="I36" s="44">
        <f t="shared" si="4"/>
        <v>-8.5954905000000004</v>
      </c>
      <c r="J36" s="44">
        <f t="shared" si="5"/>
        <v>-9.1688185000000004</v>
      </c>
      <c r="K36" s="44">
        <f t="shared" si="6"/>
        <v>0</v>
      </c>
      <c r="L36" s="44">
        <f t="shared" si="7"/>
        <v>0</v>
      </c>
      <c r="N36" s="90">
        <v>2325215000</v>
      </c>
      <c r="O36" s="90">
        <v>-7.8169537</v>
      </c>
      <c r="P36" s="20"/>
      <c r="Q36" s="6">
        <f t="shared" si="8"/>
        <v>2.6413950000000002</v>
      </c>
      <c r="R36" s="6">
        <f t="shared" si="9"/>
        <v>-7.2210736000000004</v>
      </c>
      <c r="S36" s="44">
        <f t="shared" si="10"/>
        <v>-7.3846388000000003</v>
      </c>
      <c r="T36" s="44">
        <f t="shared" si="11"/>
        <v>-7.6346397000000001</v>
      </c>
      <c r="U36" s="44">
        <f t="shared" si="12"/>
        <v>-7.9552950999999998</v>
      </c>
      <c r="V36" s="44">
        <f t="shared" si="13"/>
        <v>-8.3754272000000007</v>
      </c>
      <c r="W36" s="44">
        <f t="shared" si="14"/>
        <v>0</v>
      </c>
      <c r="X36" s="44">
        <f t="shared" si="15"/>
        <v>0</v>
      </c>
      <c r="Y36" s="20"/>
    </row>
    <row r="37" spans="2:25" x14ac:dyDescent="0.25">
      <c r="B37" s="90">
        <v>2404260000</v>
      </c>
      <c r="C37" s="90">
        <v>-7.3325776999999999</v>
      </c>
      <c r="D37" s="20"/>
      <c r="E37" s="6">
        <f t="shared" si="0"/>
        <v>2.72044</v>
      </c>
      <c r="F37" s="6">
        <f t="shared" si="1"/>
        <v>-7.5659841999999999</v>
      </c>
      <c r="G37" s="44">
        <f t="shared" si="2"/>
        <v>-7.8206762999999997</v>
      </c>
      <c r="H37" s="44">
        <f t="shared" si="3"/>
        <v>-8.1839828000000008</v>
      </c>
      <c r="I37" s="44">
        <f t="shared" si="4"/>
        <v>-8.6224308000000001</v>
      </c>
      <c r="J37" s="44">
        <f t="shared" si="5"/>
        <v>-9.1470965999999994</v>
      </c>
      <c r="K37" s="44">
        <f t="shared" si="6"/>
        <v>0</v>
      </c>
      <c r="L37" s="44">
        <f t="shared" si="7"/>
        <v>0</v>
      </c>
      <c r="N37" s="90">
        <v>2404260000</v>
      </c>
      <c r="O37" s="90">
        <v>-7.4247584</v>
      </c>
      <c r="P37" s="20"/>
      <c r="Q37" s="6">
        <f t="shared" si="8"/>
        <v>2.72044</v>
      </c>
      <c r="R37" s="6">
        <f t="shared" si="9"/>
        <v>-7.2691945999999996</v>
      </c>
      <c r="S37" s="44">
        <f t="shared" si="10"/>
        <v>-7.4001435999999998</v>
      </c>
      <c r="T37" s="44">
        <f t="shared" si="11"/>
        <v>-7.5810952</v>
      </c>
      <c r="U37" s="44">
        <f t="shared" si="12"/>
        <v>-7.8738465</v>
      </c>
      <c r="V37" s="44">
        <f t="shared" si="13"/>
        <v>-8.2539501000000008</v>
      </c>
      <c r="W37" s="44">
        <f t="shared" si="14"/>
        <v>0</v>
      </c>
      <c r="X37" s="44">
        <f t="shared" si="15"/>
        <v>0</v>
      </c>
      <c r="Y37" s="20"/>
    </row>
    <row r="38" spans="2:25" x14ac:dyDescent="0.25">
      <c r="B38" s="90">
        <v>2483305000</v>
      </c>
      <c r="C38" s="90">
        <v>-7.5006370999999996</v>
      </c>
      <c r="D38" s="20"/>
      <c r="E38" s="6">
        <f t="shared" si="0"/>
        <v>2.7994849999999998</v>
      </c>
      <c r="F38" s="6">
        <f t="shared" si="1"/>
        <v>-7.6626595999999996</v>
      </c>
      <c r="G38" s="44">
        <f t="shared" si="2"/>
        <v>-7.8835316000000004</v>
      </c>
      <c r="H38" s="44">
        <f t="shared" si="3"/>
        <v>-8.2182770000000005</v>
      </c>
      <c r="I38" s="44">
        <f t="shared" si="4"/>
        <v>-8.6301240999999997</v>
      </c>
      <c r="J38" s="44">
        <f t="shared" si="5"/>
        <v>-9.1106081000000003</v>
      </c>
      <c r="K38" s="44">
        <f t="shared" si="6"/>
        <v>0</v>
      </c>
      <c r="L38" s="44">
        <f t="shared" si="7"/>
        <v>0</v>
      </c>
      <c r="N38" s="90">
        <v>2483305000</v>
      </c>
      <c r="O38" s="90">
        <v>-7.2800583999999997</v>
      </c>
      <c r="P38" s="20"/>
      <c r="Q38" s="6">
        <f t="shared" si="8"/>
        <v>2.7994849999999998</v>
      </c>
      <c r="R38" s="6">
        <f t="shared" si="9"/>
        <v>-7.2890696999999998</v>
      </c>
      <c r="S38" s="44">
        <f t="shared" si="10"/>
        <v>-7.3963236999999999</v>
      </c>
      <c r="T38" s="44">
        <f t="shared" si="11"/>
        <v>-7.5441513000000002</v>
      </c>
      <c r="U38" s="44">
        <f t="shared" si="12"/>
        <v>-7.8065372000000002</v>
      </c>
      <c r="V38" s="44">
        <f t="shared" si="13"/>
        <v>-8.1649361000000003</v>
      </c>
      <c r="W38" s="44">
        <f t="shared" si="14"/>
        <v>0</v>
      </c>
      <c r="X38" s="44">
        <f t="shared" si="15"/>
        <v>0</v>
      </c>
      <c r="Y38" s="20"/>
    </row>
    <row r="39" spans="2:25" x14ac:dyDescent="0.25">
      <c r="B39" s="90">
        <v>2562350000</v>
      </c>
      <c r="C39" s="90">
        <v>-7.5501041000000004</v>
      </c>
      <c r="D39" s="20"/>
      <c r="E39" s="6">
        <f t="shared" si="0"/>
        <v>2.87853</v>
      </c>
      <c r="F39" s="6">
        <f t="shared" si="1"/>
        <v>-7.7701172999999999</v>
      </c>
      <c r="G39" s="44">
        <f t="shared" si="2"/>
        <v>-8.0098208999999994</v>
      </c>
      <c r="H39" s="44">
        <f t="shared" si="3"/>
        <v>-8.2718506000000005</v>
      </c>
      <c r="I39" s="44">
        <f t="shared" si="4"/>
        <v>-8.6774292000000006</v>
      </c>
      <c r="J39" s="44">
        <f t="shared" si="5"/>
        <v>-9.2158756000000004</v>
      </c>
      <c r="K39" s="44">
        <f t="shared" si="6"/>
        <v>0</v>
      </c>
      <c r="L39" s="44">
        <f t="shared" si="7"/>
        <v>0</v>
      </c>
      <c r="N39" s="90">
        <v>2562350000</v>
      </c>
      <c r="O39" s="90">
        <v>-7.2065562999999999</v>
      </c>
      <c r="P39" s="20"/>
      <c r="Q39" s="6">
        <f t="shared" si="8"/>
        <v>2.87853</v>
      </c>
      <c r="R39" s="6">
        <f t="shared" si="9"/>
        <v>-7.2104321000000002</v>
      </c>
      <c r="S39" s="44">
        <f t="shared" si="10"/>
        <v>-7.3206625000000001</v>
      </c>
      <c r="T39" s="44">
        <f t="shared" si="11"/>
        <v>-7.5404315000000004</v>
      </c>
      <c r="U39" s="44">
        <f t="shared" si="12"/>
        <v>-7.7888479000000004</v>
      </c>
      <c r="V39" s="44">
        <f t="shared" si="13"/>
        <v>-8.1057129000000003</v>
      </c>
      <c r="W39" s="44">
        <f t="shared" si="14"/>
        <v>0</v>
      </c>
      <c r="X39" s="44">
        <f t="shared" si="15"/>
        <v>0</v>
      </c>
      <c r="Y39" s="20"/>
    </row>
    <row r="40" spans="2:25" x14ac:dyDescent="0.25">
      <c r="B40" s="90">
        <v>2641395000</v>
      </c>
      <c r="C40" s="90">
        <v>-7.5300931999999996</v>
      </c>
      <c r="D40" s="20"/>
      <c r="E40" s="6">
        <f t="shared" si="0"/>
        <v>2.9575749999999998</v>
      </c>
      <c r="F40" s="6">
        <f t="shared" si="1"/>
        <v>-7.8817592000000003</v>
      </c>
      <c r="G40" s="44">
        <f t="shared" si="2"/>
        <v>-8.0837859999999999</v>
      </c>
      <c r="H40" s="44">
        <f t="shared" si="3"/>
        <v>-8.3035563999999997</v>
      </c>
      <c r="I40" s="44">
        <f t="shared" si="4"/>
        <v>-8.6852684</v>
      </c>
      <c r="J40" s="44">
        <f t="shared" si="5"/>
        <v>-9.1898432000000003</v>
      </c>
      <c r="K40" s="44">
        <f t="shared" si="6"/>
        <v>0</v>
      </c>
      <c r="L40" s="44">
        <f t="shared" si="7"/>
        <v>0</v>
      </c>
      <c r="N40" s="90">
        <v>2641395000</v>
      </c>
      <c r="O40" s="90">
        <v>-7.2210736000000004</v>
      </c>
      <c r="P40" s="20"/>
      <c r="Q40" s="6">
        <f t="shared" si="8"/>
        <v>2.9575749999999998</v>
      </c>
      <c r="R40" s="6">
        <f t="shared" si="9"/>
        <v>-7.2271633</v>
      </c>
      <c r="S40" s="44">
        <f t="shared" si="10"/>
        <v>-7.3344883999999997</v>
      </c>
      <c r="T40" s="44">
        <f t="shared" si="11"/>
        <v>-7.5751033000000003</v>
      </c>
      <c r="U40" s="44">
        <f t="shared" si="12"/>
        <v>-7.8126736000000001</v>
      </c>
      <c r="V40" s="44">
        <f t="shared" si="13"/>
        <v>-8.0236558999999996</v>
      </c>
      <c r="W40" s="44">
        <f t="shared" si="14"/>
        <v>0</v>
      </c>
      <c r="X40" s="44">
        <f t="shared" si="15"/>
        <v>0</v>
      </c>
      <c r="Y40" s="20"/>
    </row>
    <row r="41" spans="2:25" x14ac:dyDescent="0.25">
      <c r="B41" s="90">
        <v>2720440000</v>
      </c>
      <c r="C41" s="90">
        <v>-7.5659841999999999</v>
      </c>
      <c r="D41" s="20"/>
      <c r="E41" s="6">
        <f t="shared" si="0"/>
        <v>3.0366200000000001</v>
      </c>
      <c r="F41" s="6">
        <f t="shared" si="1"/>
        <v>-7.8632740999999999</v>
      </c>
      <c r="G41" s="44">
        <f t="shared" si="2"/>
        <v>-8.0723610000000008</v>
      </c>
      <c r="H41" s="44">
        <f t="shared" si="3"/>
        <v>-8.3098773999999995</v>
      </c>
      <c r="I41" s="44">
        <f t="shared" si="4"/>
        <v>-8.6811828999999996</v>
      </c>
      <c r="J41" s="44">
        <f t="shared" si="5"/>
        <v>-9.2298211999999999</v>
      </c>
      <c r="K41" s="44">
        <f t="shared" si="6"/>
        <v>0</v>
      </c>
      <c r="L41" s="44">
        <f t="shared" si="7"/>
        <v>0</v>
      </c>
      <c r="N41" s="90">
        <v>2720440000</v>
      </c>
      <c r="O41" s="90">
        <v>-7.2691945999999996</v>
      </c>
      <c r="P41" s="20"/>
      <c r="Q41" s="6">
        <f t="shared" si="8"/>
        <v>3.0366200000000001</v>
      </c>
      <c r="R41" s="6">
        <f t="shared" si="9"/>
        <v>-7.3160729</v>
      </c>
      <c r="S41" s="44">
        <f t="shared" si="10"/>
        <v>-7.4253511000000003</v>
      </c>
      <c r="T41" s="44">
        <f t="shared" si="11"/>
        <v>-7.6162457000000003</v>
      </c>
      <c r="U41" s="44">
        <f t="shared" si="12"/>
        <v>-7.8573564999999999</v>
      </c>
      <c r="V41" s="44">
        <f t="shared" si="13"/>
        <v>-8.1940994000000007</v>
      </c>
      <c r="W41" s="44">
        <f t="shared" si="14"/>
        <v>0</v>
      </c>
      <c r="X41" s="44">
        <f t="shared" si="15"/>
        <v>0</v>
      </c>
      <c r="Y41" s="20"/>
    </row>
    <row r="42" spans="2:25" x14ac:dyDescent="0.25">
      <c r="B42" s="90">
        <v>2799485000</v>
      </c>
      <c r="C42" s="90">
        <v>-7.6626595999999996</v>
      </c>
      <c r="D42" s="20"/>
      <c r="E42" s="6">
        <f t="shared" si="0"/>
        <v>3.1156649999999999</v>
      </c>
      <c r="F42" s="6">
        <f t="shared" si="1"/>
        <v>-7.900207</v>
      </c>
      <c r="G42" s="44">
        <f t="shared" si="2"/>
        <v>-8.0584992999999994</v>
      </c>
      <c r="H42" s="44">
        <f t="shared" si="3"/>
        <v>-8.3145714000000002</v>
      </c>
      <c r="I42" s="44">
        <f t="shared" si="4"/>
        <v>-8.6666603000000002</v>
      </c>
      <c r="J42" s="44">
        <f t="shared" si="5"/>
        <v>-9.0466490000000004</v>
      </c>
      <c r="K42" s="44">
        <f t="shared" si="6"/>
        <v>0</v>
      </c>
      <c r="L42" s="44">
        <f t="shared" si="7"/>
        <v>0</v>
      </c>
      <c r="N42" s="90">
        <v>2799485000</v>
      </c>
      <c r="O42" s="90">
        <v>-7.2890696999999998</v>
      </c>
      <c r="P42" s="20"/>
      <c r="Q42" s="6">
        <f t="shared" si="8"/>
        <v>3.1156649999999999</v>
      </c>
      <c r="R42" s="6">
        <f t="shared" si="9"/>
        <v>-7.4652548000000003</v>
      </c>
      <c r="S42" s="44">
        <f t="shared" si="10"/>
        <v>-7.5829544000000002</v>
      </c>
      <c r="T42" s="44">
        <f t="shared" si="11"/>
        <v>-7.6752910999999999</v>
      </c>
      <c r="U42" s="44">
        <f t="shared" si="12"/>
        <v>-7.9150739000000003</v>
      </c>
      <c r="V42" s="44">
        <f t="shared" si="13"/>
        <v>-8.3359976000000007</v>
      </c>
      <c r="W42" s="44">
        <f t="shared" si="14"/>
        <v>0</v>
      </c>
      <c r="X42" s="44">
        <f t="shared" si="15"/>
        <v>0</v>
      </c>
      <c r="Y42" s="20"/>
    </row>
    <row r="43" spans="2:25" x14ac:dyDescent="0.25">
      <c r="B43" s="90">
        <v>2878530000</v>
      </c>
      <c r="C43" s="90">
        <v>-7.7701172999999999</v>
      </c>
      <c r="D43" s="20"/>
      <c r="E43" s="6">
        <f t="shared" si="0"/>
        <v>3.1947100000000002</v>
      </c>
      <c r="F43" s="6">
        <f t="shared" si="1"/>
        <v>-7.7692975999999998</v>
      </c>
      <c r="G43" s="44">
        <f t="shared" si="2"/>
        <v>-7.9450455</v>
      </c>
      <c r="H43" s="44">
        <f t="shared" si="3"/>
        <v>-8.3495264000000002</v>
      </c>
      <c r="I43" s="44">
        <f t="shared" si="4"/>
        <v>-8.6956129000000004</v>
      </c>
      <c r="J43" s="44">
        <f t="shared" si="5"/>
        <v>-9.0396546999999998</v>
      </c>
      <c r="K43" s="44">
        <f t="shared" si="6"/>
        <v>0</v>
      </c>
      <c r="L43" s="44">
        <f t="shared" si="7"/>
        <v>0</v>
      </c>
      <c r="N43" s="90">
        <v>2878530000</v>
      </c>
      <c r="O43" s="90">
        <v>-7.2104321000000002</v>
      </c>
      <c r="P43" s="20"/>
      <c r="Q43" s="6">
        <f t="shared" si="8"/>
        <v>3.1947100000000002</v>
      </c>
      <c r="R43" s="6">
        <f t="shared" si="9"/>
        <v>-7.4732323000000003</v>
      </c>
      <c r="S43" s="44">
        <f t="shared" si="10"/>
        <v>-7.5925960999999997</v>
      </c>
      <c r="T43" s="44">
        <f t="shared" si="11"/>
        <v>-7.7727876</v>
      </c>
      <c r="U43" s="44">
        <f t="shared" si="12"/>
        <v>-8.0292806999999993</v>
      </c>
      <c r="V43" s="44">
        <f t="shared" si="13"/>
        <v>-8.4356489000000003</v>
      </c>
      <c r="W43" s="44">
        <f t="shared" si="14"/>
        <v>0</v>
      </c>
      <c r="X43" s="44">
        <f t="shared" si="15"/>
        <v>0</v>
      </c>
      <c r="Y43" s="20"/>
    </row>
    <row r="44" spans="2:25" x14ac:dyDescent="0.25">
      <c r="B44" s="90">
        <v>2957575000</v>
      </c>
      <c r="C44" s="90">
        <v>-7.8817592000000003</v>
      </c>
      <c r="D44" s="20"/>
      <c r="E44" s="6">
        <f t="shared" si="0"/>
        <v>3.273755</v>
      </c>
      <c r="F44" s="6">
        <f t="shared" si="1"/>
        <v>-7.8553734000000004</v>
      </c>
      <c r="G44" s="44">
        <f t="shared" si="2"/>
        <v>-8.0523919999999993</v>
      </c>
      <c r="H44" s="44">
        <f t="shared" si="3"/>
        <v>-8.3742532999999995</v>
      </c>
      <c r="I44" s="44">
        <f t="shared" si="4"/>
        <v>-8.7008810000000008</v>
      </c>
      <c r="J44" s="44">
        <f t="shared" si="5"/>
        <v>-9.0459546999999993</v>
      </c>
      <c r="K44" s="44">
        <f t="shared" si="6"/>
        <v>0</v>
      </c>
      <c r="L44" s="44">
        <f t="shared" si="7"/>
        <v>0</v>
      </c>
      <c r="N44" s="90">
        <v>2957575000</v>
      </c>
      <c r="O44" s="90">
        <v>-7.2271633</v>
      </c>
      <c r="P44" s="20"/>
      <c r="Q44" s="6">
        <f t="shared" si="8"/>
        <v>3.273755</v>
      </c>
      <c r="R44" s="6">
        <f t="shared" si="9"/>
        <v>-7.5270643000000002</v>
      </c>
      <c r="S44" s="44">
        <f t="shared" si="10"/>
        <v>-7.6250910999999997</v>
      </c>
      <c r="T44" s="44">
        <f t="shared" si="11"/>
        <v>-7.8790750999999997</v>
      </c>
      <c r="U44" s="44">
        <f t="shared" si="12"/>
        <v>-8.1488704999999992</v>
      </c>
      <c r="V44" s="44">
        <f t="shared" si="13"/>
        <v>-8.4265509000000005</v>
      </c>
      <c r="W44" s="44">
        <f t="shared" si="14"/>
        <v>0</v>
      </c>
      <c r="X44" s="44">
        <f t="shared" si="15"/>
        <v>0</v>
      </c>
      <c r="Y44" s="20"/>
    </row>
    <row r="45" spans="2:25" x14ac:dyDescent="0.25">
      <c r="B45" s="90">
        <v>3036620000</v>
      </c>
      <c r="C45" s="90">
        <v>-7.8632740999999999</v>
      </c>
      <c r="D45" s="20"/>
      <c r="E45" s="6">
        <f t="shared" si="0"/>
        <v>3.3527999999999998</v>
      </c>
      <c r="F45" s="6">
        <f t="shared" si="1"/>
        <v>-7.9675402999999996</v>
      </c>
      <c r="G45" s="44">
        <f t="shared" si="2"/>
        <v>-8.2467822999999996</v>
      </c>
      <c r="H45" s="44">
        <f t="shared" si="3"/>
        <v>-8.3824004999999993</v>
      </c>
      <c r="I45" s="44">
        <f t="shared" si="4"/>
        <v>-8.7095155999999996</v>
      </c>
      <c r="J45" s="44">
        <f t="shared" si="5"/>
        <v>-9.2535696000000005</v>
      </c>
      <c r="K45" s="44">
        <f t="shared" si="6"/>
        <v>0</v>
      </c>
      <c r="L45" s="44">
        <f t="shared" si="7"/>
        <v>0</v>
      </c>
      <c r="N45" s="90">
        <v>3036620000</v>
      </c>
      <c r="O45" s="90">
        <v>-7.3160729</v>
      </c>
      <c r="P45" s="20"/>
      <c r="Q45" s="6">
        <f t="shared" si="8"/>
        <v>3.3527999999999998</v>
      </c>
      <c r="R45" s="6">
        <f t="shared" si="9"/>
        <v>-7.6144470999999996</v>
      </c>
      <c r="S45" s="44">
        <f t="shared" si="10"/>
        <v>-7.7553329</v>
      </c>
      <c r="T45" s="44">
        <f t="shared" si="11"/>
        <v>-7.9627952999999998</v>
      </c>
      <c r="U45" s="44">
        <f t="shared" si="12"/>
        <v>-8.2483062999999994</v>
      </c>
      <c r="V45" s="44">
        <f t="shared" si="13"/>
        <v>-8.6630029999999998</v>
      </c>
      <c r="W45" s="44">
        <f t="shared" si="14"/>
        <v>0</v>
      </c>
      <c r="X45" s="44">
        <f t="shared" si="15"/>
        <v>0</v>
      </c>
      <c r="Y45" s="20"/>
    </row>
    <row r="46" spans="2:25" x14ac:dyDescent="0.25">
      <c r="B46" s="90">
        <v>3115665000</v>
      </c>
      <c r="C46" s="90">
        <v>-7.900207</v>
      </c>
      <c r="D46" s="20"/>
      <c r="E46" s="6">
        <f t="shared" si="0"/>
        <v>3.431845</v>
      </c>
      <c r="F46" s="6">
        <f t="shared" si="1"/>
        <v>-8.0445241999999997</v>
      </c>
      <c r="G46" s="44">
        <f t="shared" si="2"/>
        <v>-8.2593422000000007</v>
      </c>
      <c r="H46" s="44">
        <f t="shared" si="3"/>
        <v>-8.3857955999999998</v>
      </c>
      <c r="I46" s="44">
        <f t="shared" si="4"/>
        <v>-8.6970262999999992</v>
      </c>
      <c r="J46" s="44">
        <f t="shared" si="5"/>
        <v>-9.1148662999999992</v>
      </c>
      <c r="K46" s="44">
        <f t="shared" si="6"/>
        <v>0</v>
      </c>
      <c r="L46" s="44">
        <f t="shared" si="7"/>
        <v>0</v>
      </c>
      <c r="N46" s="90">
        <v>3115665000</v>
      </c>
      <c r="O46" s="90">
        <v>-7.4652548000000003</v>
      </c>
      <c r="P46" s="20"/>
      <c r="Q46" s="6">
        <f t="shared" si="8"/>
        <v>3.431845</v>
      </c>
      <c r="R46" s="6">
        <f t="shared" si="9"/>
        <v>-7.7659739999999999</v>
      </c>
      <c r="S46" s="44">
        <f t="shared" si="10"/>
        <v>-7.9226846999999996</v>
      </c>
      <c r="T46" s="44">
        <f t="shared" si="11"/>
        <v>-8.0399417999999994</v>
      </c>
      <c r="U46" s="44">
        <f t="shared" si="12"/>
        <v>-8.3204451000000006</v>
      </c>
      <c r="V46" s="44">
        <f t="shared" si="13"/>
        <v>-8.8279628999999993</v>
      </c>
      <c r="W46" s="44">
        <f t="shared" si="14"/>
        <v>0</v>
      </c>
      <c r="X46" s="44">
        <f t="shared" si="15"/>
        <v>0</v>
      </c>
      <c r="Y46" s="20"/>
    </row>
    <row r="47" spans="2:25" x14ac:dyDescent="0.25">
      <c r="B47" s="90">
        <v>3194710000</v>
      </c>
      <c r="C47" s="90">
        <v>-7.7692975999999998</v>
      </c>
      <c r="D47" s="20"/>
      <c r="E47" s="6">
        <f t="shared" si="0"/>
        <v>3.5108899999999998</v>
      </c>
      <c r="F47" s="6">
        <f t="shared" si="1"/>
        <v>-7.9474195999999999</v>
      </c>
      <c r="G47" s="44">
        <f t="shared" si="2"/>
        <v>-8.1227779000000009</v>
      </c>
      <c r="H47" s="44">
        <f t="shared" si="3"/>
        <v>-8.3363419000000007</v>
      </c>
      <c r="I47" s="44">
        <f t="shared" si="4"/>
        <v>-8.6404381000000008</v>
      </c>
      <c r="J47" s="44">
        <f t="shared" si="5"/>
        <v>-9.0302658000000005</v>
      </c>
      <c r="K47" s="44">
        <f t="shared" si="6"/>
        <v>0</v>
      </c>
      <c r="L47" s="44">
        <f t="shared" si="7"/>
        <v>0</v>
      </c>
      <c r="N47" s="90">
        <v>3194710000</v>
      </c>
      <c r="O47" s="90">
        <v>-7.4732323000000003</v>
      </c>
      <c r="P47" s="20"/>
      <c r="Q47" s="6">
        <f t="shared" si="8"/>
        <v>3.5108899999999998</v>
      </c>
      <c r="R47" s="6">
        <f t="shared" si="9"/>
        <v>-7.8365020999999997</v>
      </c>
      <c r="S47" s="44">
        <f t="shared" si="10"/>
        <v>-7.9751352999999998</v>
      </c>
      <c r="T47" s="44">
        <f t="shared" si="11"/>
        <v>-8.1137008999999995</v>
      </c>
      <c r="U47" s="44">
        <f t="shared" si="12"/>
        <v>-8.3908328999999995</v>
      </c>
      <c r="V47" s="44">
        <f t="shared" si="13"/>
        <v>-8.9086294000000006</v>
      </c>
      <c r="W47" s="44">
        <f t="shared" si="14"/>
        <v>0</v>
      </c>
      <c r="X47" s="44">
        <f t="shared" si="15"/>
        <v>0</v>
      </c>
      <c r="Y47" s="20"/>
    </row>
    <row r="48" spans="2:25" x14ac:dyDescent="0.25">
      <c r="B48" s="90">
        <v>3273755000</v>
      </c>
      <c r="C48" s="90">
        <v>-7.8553734000000004</v>
      </c>
      <c r="D48" s="20"/>
      <c r="E48" s="6">
        <f t="shared" si="0"/>
        <v>3.5899350000000001</v>
      </c>
      <c r="F48" s="6">
        <f t="shared" si="1"/>
        <v>-7.8882593999999999</v>
      </c>
      <c r="G48" s="44">
        <f t="shared" si="2"/>
        <v>-8.0346364999999995</v>
      </c>
      <c r="H48" s="44">
        <f t="shared" si="3"/>
        <v>-8.2367562999999997</v>
      </c>
      <c r="I48" s="44">
        <f t="shared" si="4"/>
        <v>-8.5269040999999994</v>
      </c>
      <c r="J48" s="44">
        <f t="shared" si="5"/>
        <v>-8.8622064999999992</v>
      </c>
      <c r="K48" s="44">
        <f t="shared" si="6"/>
        <v>0</v>
      </c>
      <c r="L48" s="44">
        <f t="shared" si="7"/>
        <v>0</v>
      </c>
      <c r="N48" s="90">
        <v>3273755000</v>
      </c>
      <c r="O48" s="90">
        <v>-7.5270643000000002</v>
      </c>
      <c r="P48" s="20"/>
      <c r="Q48" s="6">
        <f t="shared" si="8"/>
        <v>3.5899350000000001</v>
      </c>
      <c r="R48" s="6">
        <f t="shared" si="9"/>
        <v>-7.9011116000000001</v>
      </c>
      <c r="S48" s="44">
        <f t="shared" si="10"/>
        <v>-8.0051431999999991</v>
      </c>
      <c r="T48" s="44">
        <f t="shared" si="11"/>
        <v>-8.1681098999999993</v>
      </c>
      <c r="U48" s="44">
        <f t="shared" si="12"/>
        <v>-8.4292469000000008</v>
      </c>
      <c r="V48" s="44">
        <f t="shared" si="13"/>
        <v>-8.7674952000000008</v>
      </c>
      <c r="W48" s="44">
        <f t="shared" si="14"/>
        <v>0</v>
      </c>
      <c r="X48" s="44">
        <f t="shared" si="15"/>
        <v>0</v>
      </c>
      <c r="Y48" s="20"/>
    </row>
    <row r="49" spans="2:25" x14ac:dyDescent="0.25">
      <c r="B49" s="90">
        <v>3352800000</v>
      </c>
      <c r="C49" s="90">
        <v>-7.9675402999999996</v>
      </c>
      <c r="D49" s="20"/>
      <c r="E49" s="6">
        <f t="shared" si="0"/>
        <v>3.6689799999999999</v>
      </c>
      <c r="F49" s="6">
        <f t="shared" si="1"/>
        <v>-7.7670659999999998</v>
      </c>
      <c r="G49" s="44">
        <f t="shared" si="2"/>
        <v>-7.8958497000000003</v>
      </c>
      <c r="H49" s="44">
        <f t="shared" si="3"/>
        <v>-8.1597738</v>
      </c>
      <c r="I49" s="44">
        <f t="shared" si="4"/>
        <v>-8.4447612999999997</v>
      </c>
      <c r="J49" s="44">
        <f t="shared" si="5"/>
        <v>-8.7599429999999998</v>
      </c>
      <c r="K49" s="44">
        <f t="shared" si="6"/>
        <v>0</v>
      </c>
      <c r="L49" s="44">
        <f t="shared" si="7"/>
        <v>0</v>
      </c>
      <c r="N49" s="90">
        <v>3352800000</v>
      </c>
      <c r="O49" s="90">
        <v>-7.6144470999999996</v>
      </c>
      <c r="P49" s="20"/>
      <c r="Q49" s="6">
        <f t="shared" si="8"/>
        <v>3.6689799999999999</v>
      </c>
      <c r="R49" s="6">
        <f t="shared" si="9"/>
        <v>-7.9474216000000002</v>
      </c>
      <c r="S49" s="44">
        <f t="shared" si="10"/>
        <v>-8.0394564000000006</v>
      </c>
      <c r="T49" s="44">
        <f t="shared" si="11"/>
        <v>-8.2106627999999997</v>
      </c>
      <c r="U49" s="44">
        <f t="shared" si="12"/>
        <v>-8.4596815000000003</v>
      </c>
      <c r="V49" s="44">
        <f t="shared" si="13"/>
        <v>-8.7556677000000001</v>
      </c>
      <c r="W49" s="44">
        <f t="shared" si="14"/>
        <v>0</v>
      </c>
      <c r="X49" s="44">
        <f t="shared" si="15"/>
        <v>0</v>
      </c>
      <c r="Y49" s="20"/>
    </row>
    <row r="50" spans="2:25" x14ac:dyDescent="0.25">
      <c r="B50" s="90">
        <v>3431845000</v>
      </c>
      <c r="C50" s="90">
        <v>-8.0445241999999997</v>
      </c>
      <c r="D50" s="20"/>
      <c r="E50" s="6">
        <f t="shared" si="0"/>
        <v>3.7480250000000002</v>
      </c>
      <c r="F50" s="6">
        <f t="shared" si="1"/>
        <v>-7.7429098999999999</v>
      </c>
      <c r="G50" s="44">
        <f t="shared" si="2"/>
        <v>-7.8598179999999997</v>
      </c>
      <c r="H50" s="44">
        <f t="shared" si="3"/>
        <v>-8.0996141000000001</v>
      </c>
      <c r="I50" s="44">
        <f t="shared" si="4"/>
        <v>-8.3812455999999997</v>
      </c>
      <c r="J50" s="44">
        <f t="shared" si="5"/>
        <v>-8.6831455000000002</v>
      </c>
      <c r="K50" s="44">
        <f t="shared" si="6"/>
        <v>0</v>
      </c>
      <c r="L50" s="44">
        <f t="shared" si="7"/>
        <v>0</v>
      </c>
      <c r="N50" s="90">
        <v>3431845000</v>
      </c>
      <c r="O50" s="90">
        <v>-7.7659739999999999</v>
      </c>
      <c r="P50" s="20"/>
      <c r="Q50" s="6">
        <f t="shared" si="8"/>
        <v>3.7480250000000002</v>
      </c>
      <c r="R50" s="6">
        <f t="shared" si="9"/>
        <v>-8.0575056000000007</v>
      </c>
      <c r="S50" s="44">
        <f t="shared" si="10"/>
        <v>-8.1233091000000002</v>
      </c>
      <c r="T50" s="44">
        <f t="shared" si="11"/>
        <v>-8.2515277999999999</v>
      </c>
      <c r="U50" s="44">
        <f t="shared" si="12"/>
        <v>-8.4834470999999994</v>
      </c>
      <c r="V50" s="44">
        <f t="shared" si="13"/>
        <v>-8.8442744999999992</v>
      </c>
      <c r="W50" s="44">
        <f t="shared" si="14"/>
        <v>0</v>
      </c>
      <c r="X50" s="44">
        <f t="shared" si="15"/>
        <v>0</v>
      </c>
      <c r="Y50" s="20"/>
    </row>
    <row r="51" spans="2:25" x14ac:dyDescent="0.25">
      <c r="B51" s="90">
        <v>3510890000</v>
      </c>
      <c r="C51" s="90">
        <v>-7.9474195999999999</v>
      </c>
      <c r="D51" s="20"/>
      <c r="E51" s="6">
        <f t="shared" si="0"/>
        <v>3.82707</v>
      </c>
      <c r="F51" s="6">
        <f t="shared" si="1"/>
        <v>-7.7592391999999997</v>
      </c>
      <c r="G51" s="44">
        <f t="shared" si="2"/>
        <v>-7.8956970999999996</v>
      </c>
      <c r="H51" s="44">
        <f t="shared" si="3"/>
        <v>-8.0443257999999993</v>
      </c>
      <c r="I51" s="44">
        <f t="shared" si="4"/>
        <v>-8.3323078000000006</v>
      </c>
      <c r="J51" s="44">
        <f t="shared" si="5"/>
        <v>-8.7836055999999996</v>
      </c>
      <c r="K51" s="44">
        <f t="shared" si="6"/>
        <v>0</v>
      </c>
      <c r="L51" s="44">
        <f t="shared" si="7"/>
        <v>0</v>
      </c>
      <c r="N51" s="90">
        <v>3510890000</v>
      </c>
      <c r="O51" s="90">
        <v>-7.8365020999999997</v>
      </c>
      <c r="P51" s="20"/>
      <c r="Q51" s="6">
        <f t="shared" si="8"/>
        <v>3.82707</v>
      </c>
      <c r="R51" s="6">
        <f t="shared" si="9"/>
        <v>-8.1377448999999995</v>
      </c>
      <c r="S51" s="44">
        <f t="shared" si="10"/>
        <v>-8.2026357999999995</v>
      </c>
      <c r="T51" s="44">
        <f t="shared" si="11"/>
        <v>-8.3071365000000004</v>
      </c>
      <c r="U51" s="44">
        <f t="shared" si="12"/>
        <v>-8.5328797999999999</v>
      </c>
      <c r="V51" s="44">
        <f t="shared" si="13"/>
        <v>-9.0472716999999996</v>
      </c>
      <c r="W51" s="44">
        <f t="shared" si="14"/>
        <v>0</v>
      </c>
      <c r="X51" s="44">
        <f t="shared" si="15"/>
        <v>0</v>
      </c>
      <c r="Y51" s="20"/>
    </row>
    <row r="52" spans="2:25" x14ac:dyDescent="0.25">
      <c r="B52" s="90">
        <v>3589935000</v>
      </c>
      <c r="C52" s="90">
        <v>-7.8882593999999999</v>
      </c>
      <c r="D52" s="20"/>
      <c r="E52" s="6">
        <f t="shared" si="0"/>
        <v>3.9061149999999998</v>
      </c>
      <c r="F52" s="6">
        <f t="shared" si="1"/>
        <v>-7.6694979999999999</v>
      </c>
      <c r="G52" s="44">
        <f t="shared" si="2"/>
        <v>-7.8219376</v>
      </c>
      <c r="H52" s="44">
        <f t="shared" si="3"/>
        <v>-8.0237703000000007</v>
      </c>
      <c r="I52" s="44">
        <f t="shared" si="4"/>
        <v>-8.3185243999999994</v>
      </c>
      <c r="J52" s="44">
        <f t="shared" si="5"/>
        <v>-8.7772264</v>
      </c>
      <c r="K52" s="44">
        <f t="shared" si="6"/>
        <v>0</v>
      </c>
      <c r="L52" s="44">
        <f t="shared" si="7"/>
        <v>0</v>
      </c>
      <c r="N52" s="90">
        <v>3589935000</v>
      </c>
      <c r="O52" s="90">
        <v>-7.9011116000000001</v>
      </c>
      <c r="P52" s="20"/>
      <c r="Q52" s="6">
        <f t="shared" si="8"/>
        <v>3.9061149999999998</v>
      </c>
      <c r="R52" s="6">
        <f t="shared" si="9"/>
        <v>-8.2002763999999999</v>
      </c>
      <c r="S52" s="44">
        <f t="shared" si="10"/>
        <v>-8.2574386999999998</v>
      </c>
      <c r="T52" s="44">
        <f t="shared" si="11"/>
        <v>-8.3748903000000006</v>
      </c>
      <c r="U52" s="44">
        <f t="shared" si="12"/>
        <v>-8.5977039000000008</v>
      </c>
      <c r="V52" s="44">
        <f t="shared" si="13"/>
        <v>-9.0019378999999997</v>
      </c>
      <c r="W52" s="44">
        <f t="shared" si="14"/>
        <v>0</v>
      </c>
      <c r="X52" s="44">
        <f t="shared" si="15"/>
        <v>0</v>
      </c>
      <c r="Y52" s="20"/>
    </row>
    <row r="53" spans="2:25" x14ac:dyDescent="0.25">
      <c r="B53" s="90">
        <v>3668980000</v>
      </c>
      <c r="C53" s="90">
        <v>-7.7670659999999998</v>
      </c>
      <c r="D53" s="20"/>
      <c r="E53" s="6">
        <f t="shared" si="0"/>
        <v>3.98516</v>
      </c>
      <c r="F53" s="6">
        <f t="shared" si="1"/>
        <v>-7.6029600999999998</v>
      </c>
      <c r="G53" s="44">
        <f t="shared" si="2"/>
        <v>-7.7386508000000003</v>
      </c>
      <c r="H53" s="44">
        <f t="shared" si="3"/>
        <v>-7.9873609999999999</v>
      </c>
      <c r="I53" s="44">
        <f t="shared" si="4"/>
        <v>-8.2908316000000006</v>
      </c>
      <c r="J53" s="44">
        <f t="shared" si="5"/>
        <v>-8.7243452000000001</v>
      </c>
      <c r="K53" s="44">
        <f t="shared" si="6"/>
        <v>0</v>
      </c>
      <c r="L53" s="44">
        <f t="shared" si="7"/>
        <v>0</v>
      </c>
      <c r="N53" s="90">
        <v>3668980000</v>
      </c>
      <c r="O53" s="90">
        <v>-7.9474216000000002</v>
      </c>
      <c r="P53" s="20"/>
      <c r="Q53" s="6">
        <f t="shared" si="8"/>
        <v>3.98516</v>
      </c>
      <c r="R53" s="6">
        <f t="shared" si="9"/>
        <v>-8.2728386</v>
      </c>
      <c r="S53" s="44">
        <f t="shared" si="10"/>
        <v>-8.3142805000000006</v>
      </c>
      <c r="T53" s="44">
        <f t="shared" si="11"/>
        <v>-8.4150352000000002</v>
      </c>
      <c r="U53" s="44">
        <f t="shared" si="12"/>
        <v>-8.6343364999999999</v>
      </c>
      <c r="V53" s="44">
        <f t="shared" si="13"/>
        <v>-9.0191584000000002</v>
      </c>
      <c r="W53" s="44">
        <f t="shared" si="14"/>
        <v>0</v>
      </c>
      <c r="X53" s="44">
        <f t="shared" si="15"/>
        <v>0</v>
      </c>
      <c r="Y53" s="20"/>
    </row>
    <row r="54" spans="2:25" x14ac:dyDescent="0.25">
      <c r="B54" s="90">
        <v>3748025000</v>
      </c>
      <c r="C54" s="90">
        <v>-7.7429098999999999</v>
      </c>
      <c r="D54" s="20"/>
      <c r="E54" s="6">
        <f t="shared" si="0"/>
        <v>4.0642050000000003</v>
      </c>
      <c r="F54" s="6">
        <f t="shared" si="1"/>
        <v>-7.5949043999999999</v>
      </c>
      <c r="G54" s="44">
        <f t="shared" si="2"/>
        <v>-7.7508134999999996</v>
      </c>
      <c r="H54" s="44">
        <f t="shared" si="3"/>
        <v>-7.9232472999999999</v>
      </c>
      <c r="I54" s="44">
        <f t="shared" si="4"/>
        <v>-8.2300825</v>
      </c>
      <c r="J54" s="44">
        <f t="shared" si="5"/>
        <v>-8.7893124</v>
      </c>
      <c r="K54" s="44">
        <f t="shared" si="6"/>
        <v>0</v>
      </c>
      <c r="L54" s="44">
        <f t="shared" si="7"/>
        <v>0</v>
      </c>
      <c r="N54" s="90">
        <v>3748025000</v>
      </c>
      <c r="O54" s="90">
        <v>-8.0575056000000007</v>
      </c>
      <c r="P54" s="20"/>
      <c r="Q54" s="6">
        <f t="shared" si="8"/>
        <v>4.0642050000000003</v>
      </c>
      <c r="R54" s="6">
        <f t="shared" si="9"/>
        <v>-8.3186464000000004</v>
      </c>
      <c r="S54" s="44">
        <f t="shared" si="10"/>
        <v>-8.3647098999999994</v>
      </c>
      <c r="T54" s="44">
        <f t="shared" si="11"/>
        <v>-8.4601316000000004</v>
      </c>
      <c r="U54" s="44">
        <f t="shared" si="12"/>
        <v>-8.6789026000000007</v>
      </c>
      <c r="V54" s="44">
        <f t="shared" si="13"/>
        <v>-9.1057444000000007</v>
      </c>
      <c r="W54" s="44">
        <f t="shared" si="14"/>
        <v>0</v>
      </c>
      <c r="X54" s="44">
        <f t="shared" si="15"/>
        <v>0</v>
      </c>
      <c r="Y54" s="20"/>
    </row>
    <row r="55" spans="2:25" x14ac:dyDescent="0.25">
      <c r="B55" s="90">
        <v>3827070000</v>
      </c>
      <c r="C55" s="90">
        <v>-7.7592391999999997</v>
      </c>
      <c r="D55" s="20"/>
      <c r="E55" s="6">
        <f t="shared" si="0"/>
        <v>4.1432500000000001</v>
      </c>
      <c r="F55" s="6">
        <f t="shared" si="1"/>
        <v>-7.5290417999999999</v>
      </c>
      <c r="G55" s="44">
        <f t="shared" si="2"/>
        <v>-7.6478099999999998</v>
      </c>
      <c r="H55" s="44">
        <f t="shared" si="3"/>
        <v>-7.8711862999999997</v>
      </c>
      <c r="I55" s="44">
        <f t="shared" si="4"/>
        <v>-8.1735764</v>
      </c>
      <c r="J55" s="44">
        <f t="shared" si="5"/>
        <v>-8.7232838000000008</v>
      </c>
      <c r="K55" s="44">
        <f t="shared" si="6"/>
        <v>0</v>
      </c>
      <c r="L55" s="44">
        <f t="shared" si="7"/>
        <v>0</v>
      </c>
      <c r="N55" s="90">
        <v>3827070000</v>
      </c>
      <c r="O55" s="90">
        <v>-8.1377448999999995</v>
      </c>
      <c r="P55" s="20"/>
      <c r="Q55" s="6">
        <f t="shared" si="8"/>
        <v>4.1432500000000001</v>
      </c>
      <c r="R55" s="6">
        <f t="shared" si="9"/>
        <v>-8.2999934999999994</v>
      </c>
      <c r="S55" s="44">
        <f t="shared" si="10"/>
        <v>-8.3389901999999996</v>
      </c>
      <c r="T55" s="44">
        <f t="shared" si="11"/>
        <v>-8.5089655000000004</v>
      </c>
      <c r="U55" s="44">
        <f t="shared" si="12"/>
        <v>-8.7345580999999992</v>
      </c>
      <c r="V55" s="44">
        <f t="shared" si="13"/>
        <v>-9.0564383999999993</v>
      </c>
      <c r="W55" s="44">
        <f t="shared" si="14"/>
        <v>0</v>
      </c>
      <c r="X55" s="44">
        <f t="shared" si="15"/>
        <v>0</v>
      </c>
      <c r="Y55" s="20"/>
    </row>
    <row r="56" spans="2:25" x14ac:dyDescent="0.25">
      <c r="B56" s="90">
        <v>3906115000</v>
      </c>
      <c r="C56" s="90">
        <v>-7.6694979999999999</v>
      </c>
      <c r="E56" s="6">
        <f t="shared" si="0"/>
        <v>4.2222949999999999</v>
      </c>
      <c r="F56" s="6">
        <f t="shared" si="1"/>
        <v>-7.4671202000000001</v>
      </c>
      <c r="G56" s="44">
        <f t="shared" si="2"/>
        <v>-7.5910343999999998</v>
      </c>
      <c r="H56" s="44">
        <f t="shared" si="3"/>
        <v>-7.8439440999999999</v>
      </c>
      <c r="I56" s="44">
        <f t="shared" si="4"/>
        <v>-8.1466989999999999</v>
      </c>
      <c r="J56" s="44">
        <f t="shared" si="5"/>
        <v>-8.6137419000000008</v>
      </c>
      <c r="K56" s="44">
        <f t="shared" si="6"/>
        <v>0</v>
      </c>
      <c r="L56" s="44">
        <f t="shared" si="7"/>
        <v>0</v>
      </c>
      <c r="N56" s="90">
        <v>3906115000</v>
      </c>
      <c r="O56" s="90">
        <v>-8.2002763999999999</v>
      </c>
      <c r="Q56" s="6">
        <f t="shared" si="8"/>
        <v>4.2222949999999999</v>
      </c>
      <c r="R56" s="6">
        <f t="shared" si="9"/>
        <v>-8.3604851</v>
      </c>
      <c r="S56" s="44">
        <f t="shared" si="10"/>
        <v>-8.4302873999999992</v>
      </c>
      <c r="T56" s="44">
        <f t="shared" si="11"/>
        <v>-8.5596703999999999</v>
      </c>
      <c r="U56" s="44">
        <f t="shared" si="12"/>
        <v>-8.7867031000000004</v>
      </c>
      <c r="V56" s="44">
        <f t="shared" si="13"/>
        <v>-9.2589035000000006</v>
      </c>
      <c r="W56" s="44">
        <f t="shared" si="14"/>
        <v>0</v>
      </c>
      <c r="X56" s="44">
        <f t="shared" si="15"/>
        <v>0</v>
      </c>
    </row>
    <row r="57" spans="2:25" x14ac:dyDescent="0.25">
      <c r="B57" s="90">
        <v>3985160000</v>
      </c>
      <c r="C57" s="90">
        <v>-7.6029600999999998</v>
      </c>
      <c r="E57" s="6">
        <f t="shared" si="0"/>
        <v>4.3013399999999997</v>
      </c>
      <c r="F57" s="6">
        <f t="shared" si="1"/>
        <v>-7.4860606000000001</v>
      </c>
      <c r="G57" s="44">
        <f t="shared" si="2"/>
        <v>-7.6038956999999998</v>
      </c>
      <c r="H57" s="44">
        <f t="shared" si="3"/>
        <v>-7.8177713999999998</v>
      </c>
      <c r="I57" s="44">
        <f t="shared" si="4"/>
        <v>-8.1120367000000009</v>
      </c>
      <c r="J57" s="44">
        <f t="shared" si="5"/>
        <v>-8.6096076999999998</v>
      </c>
      <c r="K57" s="44">
        <f t="shared" si="6"/>
        <v>0</v>
      </c>
      <c r="L57" s="44">
        <f t="shared" si="7"/>
        <v>0</v>
      </c>
      <c r="N57" s="90">
        <v>3985160000</v>
      </c>
      <c r="O57" s="90">
        <v>-8.2728386</v>
      </c>
      <c r="Q57" s="6">
        <f t="shared" si="8"/>
        <v>4.3013399999999997</v>
      </c>
      <c r="R57" s="6">
        <f t="shared" si="9"/>
        <v>-8.4344645000000007</v>
      </c>
      <c r="S57" s="44">
        <f t="shared" si="10"/>
        <v>-8.4853134000000008</v>
      </c>
      <c r="T57" s="44">
        <f t="shared" si="11"/>
        <v>-8.6031856999999992</v>
      </c>
      <c r="U57" s="44">
        <f t="shared" si="12"/>
        <v>-8.8273610999999992</v>
      </c>
      <c r="V57" s="44">
        <f t="shared" si="13"/>
        <v>-9.3967627999999994</v>
      </c>
      <c r="W57" s="44">
        <f t="shared" si="14"/>
        <v>0</v>
      </c>
      <c r="X57" s="44">
        <f t="shared" si="15"/>
        <v>0</v>
      </c>
    </row>
    <row r="58" spans="2:25" x14ac:dyDescent="0.25">
      <c r="B58" s="90">
        <v>4064205000</v>
      </c>
      <c r="C58" s="90">
        <v>-7.5949043999999999</v>
      </c>
      <c r="E58" s="6">
        <f t="shared" si="0"/>
        <v>4.3803850000000004</v>
      </c>
      <c r="F58" s="6">
        <f t="shared" si="1"/>
        <v>-7.4992761999999997</v>
      </c>
      <c r="G58" s="44">
        <f t="shared" si="2"/>
        <v>-7.6279973999999999</v>
      </c>
      <c r="H58" s="44">
        <f t="shared" si="3"/>
        <v>-7.8179631000000001</v>
      </c>
      <c r="I58" s="44">
        <f t="shared" si="4"/>
        <v>-8.1128806999999998</v>
      </c>
      <c r="J58" s="44">
        <f t="shared" si="5"/>
        <v>-8.7256745999999996</v>
      </c>
      <c r="K58" s="44">
        <f t="shared" si="6"/>
        <v>0</v>
      </c>
      <c r="L58" s="44">
        <f t="shared" si="7"/>
        <v>0</v>
      </c>
      <c r="N58" s="90">
        <v>4064205000</v>
      </c>
      <c r="O58" s="90">
        <v>-8.3186464000000004</v>
      </c>
      <c r="Q58" s="6">
        <f t="shared" si="8"/>
        <v>4.3803850000000004</v>
      </c>
      <c r="R58" s="6">
        <f t="shared" si="9"/>
        <v>-8.5115870999999999</v>
      </c>
      <c r="S58" s="44">
        <f t="shared" si="10"/>
        <v>-8.5525169000000005</v>
      </c>
      <c r="T58" s="44">
        <f t="shared" si="11"/>
        <v>-8.6609315999999996</v>
      </c>
      <c r="U58" s="44">
        <f t="shared" si="12"/>
        <v>-8.8896055</v>
      </c>
      <c r="V58" s="44">
        <f t="shared" si="13"/>
        <v>-9.3234385999999994</v>
      </c>
      <c r="W58" s="44">
        <f t="shared" si="14"/>
        <v>0</v>
      </c>
      <c r="X58" s="44">
        <f t="shared" si="15"/>
        <v>0</v>
      </c>
    </row>
    <row r="59" spans="2:25" x14ac:dyDescent="0.25">
      <c r="B59" s="90">
        <v>4143250000</v>
      </c>
      <c r="C59" s="90">
        <v>-7.5290417999999999</v>
      </c>
      <c r="E59" s="6">
        <f t="shared" si="0"/>
        <v>4.4594300000000002</v>
      </c>
      <c r="F59" s="6">
        <f t="shared" si="1"/>
        <v>-7.5602450000000001</v>
      </c>
      <c r="G59" s="44">
        <f t="shared" si="2"/>
        <v>-7.6712813000000004</v>
      </c>
      <c r="H59" s="44">
        <f t="shared" si="3"/>
        <v>-7.8142427999999997</v>
      </c>
      <c r="I59" s="44">
        <f t="shared" si="4"/>
        <v>-8.1133670999999996</v>
      </c>
      <c r="J59" s="44">
        <f t="shared" si="5"/>
        <v>-8.7154865000000008</v>
      </c>
      <c r="K59" s="44">
        <f t="shared" si="6"/>
        <v>0</v>
      </c>
      <c r="L59" s="44">
        <f t="shared" si="7"/>
        <v>0</v>
      </c>
      <c r="N59" s="90">
        <v>4143250000</v>
      </c>
      <c r="O59" s="90">
        <v>-8.2999934999999994</v>
      </c>
      <c r="Q59" s="6">
        <f t="shared" si="8"/>
        <v>4.4594300000000002</v>
      </c>
      <c r="R59" s="6">
        <f t="shared" si="9"/>
        <v>-8.5404253000000008</v>
      </c>
      <c r="S59" s="44">
        <f t="shared" si="10"/>
        <v>-8.5888337999999997</v>
      </c>
      <c r="T59" s="44">
        <f t="shared" si="11"/>
        <v>-8.6853026999999994</v>
      </c>
      <c r="U59" s="44">
        <f t="shared" si="12"/>
        <v>-8.9160079999999997</v>
      </c>
      <c r="V59" s="44">
        <f t="shared" si="13"/>
        <v>-9.4280472</v>
      </c>
      <c r="W59" s="44">
        <f t="shared" si="14"/>
        <v>0</v>
      </c>
      <c r="X59" s="44">
        <f t="shared" si="15"/>
        <v>0</v>
      </c>
    </row>
    <row r="60" spans="2:25" x14ac:dyDescent="0.25">
      <c r="B60" s="90">
        <v>4222295000</v>
      </c>
      <c r="C60" s="90">
        <v>-7.4671202000000001</v>
      </c>
      <c r="E60" s="6">
        <f t="shared" si="0"/>
        <v>4.538475</v>
      </c>
      <c r="F60" s="6">
        <f t="shared" si="1"/>
        <v>-7.5661196999999998</v>
      </c>
      <c r="G60" s="44">
        <f t="shared" si="2"/>
        <v>-7.6848941000000002</v>
      </c>
      <c r="H60" s="44">
        <f t="shared" si="3"/>
        <v>-7.7944845999999997</v>
      </c>
      <c r="I60" s="44">
        <f t="shared" si="4"/>
        <v>-8.0965051999999993</v>
      </c>
      <c r="J60" s="44">
        <f t="shared" si="5"/>
        <v>-8.8787822999999992</v>
      </c>
      <c r="K60" s="44">
        <f t="shared" si="6"/>
        <v>0</v>
      </c>
      <c r="L60" s="44">
        <f t="shared" si="7"/>
        <v>0</v>
      </c>
      <c r="N60" s="90">
        <v>4222295000</v>
      </c>
      <c r="O60" s="90">
        <v>-8.3604851</v>
      </c>
      <c r="Q60" s="6">
        <f t="shared" si="8"/>
        <v>4.538475</v>
      </c>
      <c r="R60" s="6">
        <f t="shared" si="9"/>
        <v>-8.5196179999999995</v>
      </c>
      <c r="S60" s="44">
        <f t="shared" si="10"/>
        <v>-8.5945558999999996</v>
      </c>
      <c r="T60" s="44">
        <f t="shared" si="11"/>
        <v>-8.7199545000000001</v>
      </c>
      <c r="U60" s="44">
        <f t="shared" si="12"/>
        <v>-8.9707775000000005</v>
      </c>
      <c r="V60" s="44">
        <f t="shared" si="13"/>
        <v>-9.572298</v>
      </c>
      <c r="W60" s="44">
        <f t="shared" si="14"/>
        <v>0</v>
      </c>
      <c r="X60" s="44">
        <f t="shared" si="15"/>
        <v>0</v>
      </c>
    </row>
    <row r="61" spans="2:25" x14ac:dyDescent="0.25">
      <c r="B61" s="90">
        <v>4301340000</v>
      </c>
      <c r="C61" s="90">
        <v>-7.4860606000000001</v>
      </c>
      <c r="E61" s="6">
        <f t="shared" si="0"/>
        <v>4.6175199999999998</v>
      </c>
      <c r="F61" s="6">
        <f t="shared" si="1"/>
        <v>-7.5270171000000001</v>
      </c>
      <c r="G61" s="44">
        <f t="shared" si="2"/>
        <v>-7.6232933999999997</v>
      </c>
      <c r="H61" s="44">
        <f t="shared" si="3"/>
        <v>-7.7697639000000001</v>
      </c>
      <c r="I61" s="44">
        <f t="shared" si="4"/>
        <v>-8.0674180999999994</v>
      </c>
      <c r="J61" s="44">
        <f t="shared" si="5"/>
        <v>-8.8207865000000005</v>
      </c>
      <c r="K61" s="44">
        <f t="shared" si="6"/>
        <v>0</v>
      </c>
      <c r="L61" s="44">
        <f t="shared" si="7"/>
        <v>0</v>
      </c>
      <c r="N61" s="90">
        <v>4301340000</v>
      </c>
      <c r="O61" s="90">
        <v>-8.4344645000000007</v>
      </c>
      <c r="Q61" s="6">
        <f t="shared" si="8"/>
        <v>4.6175199999999998</v>
      </c>
      <c r="R61" s="6">
        <f t="shared" si="9"/>
        <v>-8.4834537999999995</v>
      </c>
      <c r="S61" s="44">
        <f t="shared" si="10"/>
        <v>-8.5547103999999994</v>
      </c>
      <c r="T61" s="44">
        <f t="shared" si="11"/>
        <v>-8.7722998000000008</v>
      </c>
      <c r="U61" s="44">
        <f t="shared" si="12"/>
        <v>-9.0622434999999992</v>
      </c>
      <c r="V61" s="44">
        <f t="shared" si="13"/>
        <v>-9.5429478000000003</v>
      </c>
      <c r="W61" s="44">
        <f t="shared" si="14"/>
        <v>0</v>
      </c>
      <c r="X61" s="44">
        <f t="shared" si="15"/>
        <v>0</v>
      </c>
    </row>
    <row r="62" spans="2:25" x14ac:dyDescent="0.25">
      <c r="B62" s="90">
        <v>4380385000</v>
      </c>
      <c r="C62" s="90">
        <v>-7.4992761999999997</v>
      </c>
      <c r="E62" s="6">
        <f t="shared" si="0"/>
        <v>4.6965649999999997</v>
      </c>
      <c r="F62" s="6">
        <f t="shared" si="1"/>
        <v>-7.4812503000000001</v>
      </c>
      <c r="G62" s="44">
        <f t="shared" si="2"/>
        <v>-7.5523376000000004</v>
      </c>
      <c r="H62" s="44">
        <f t="shared" si="3"/>
        <v>-7.7606392</v>
      </c>
      <c r="I62" s="44">
        <f t="shared" si="4"/>
        <v>-8.0650195999999994</v>
      </c>
      <c r="J62" s="44">
        <f t="shared" si="5"/>
        <v>-8.6962642999999993</v>
      </c>
      <c r="K62" s="44">
        <f t="shared" si="6"/>
        <v>0</v>
      </c>
      <c r="L62" s="44">
        <f t="shared" si="7"/>
        <v>0</v>
      </c>
      <c r="N62" s="90">
        <v>4380385000</v>
      </c>
      <c r="O62" s="90">
        <v>-8.5115870999999999</v>
      </c>
      <c r="Q62" s="6">
        <f t="shared" si="8"/>
        <v>4.6965649999999997</v>
      </c>
      <c r="R62" s="6">
        <f t="shared" si="9"/>
        <v>-8.5130967999999996</v>
      </c>
      <c r="S62" s="44">
        <f t="shared" si="10"/>
        <v>-8.6197070999999994</v>
      </c>
      <c r="T62" s="44">
        <f t="shared" si="11"/>
        <v>-8.8434066999999992</v>
      </c>
      <c r="U62" s="44">
        <f t="shared" si="12"/>
        <v>-9.1767473000000006</v>
      </c>
      <c r="V62" s="44">
        <f t="shared" si="13"/>
        <v>-9.8568400999999994</v>
      </c>
      <c r="W62" s="44">
        <f t="shared" si="14"/>
        <v>0</v>
      </c>
      <c r="X62" s="44">
        <f t="shared" si="15"/>
        <v>0</v>
      </c>
    </row>
    <row r="63" spans="2:25" x14ac:dyDescent="0.25">
      <c r="B63" s="90">
        <v>4459430000</v>
      </c>
      <c r="C63" s="90">
        <v>-7.5602450000000001</v>
      </c>
      <c r="E63" s="6">
        <f t="shared" si="0"/>
        <v>4.7756100000000004</v>
      </c>
      <c r="F63" s="6">
        <f t="shared" si="1"/>
        <v>-7.4975882</v>
      </c>
      <c r="G63" s="44">
        <f t="shared" si="2"/>
        <v>-7.5679955000000003</v>
      </c>
      <c r="H63" s="44">
        <f t="shared" si="3"/>
        <v>-7.7259311999999998</v>
      </c>
      <c r="I63" s="44">
        <f t="shared" si="4"/>
        <v>-8.0287808999999992</v>
      </c>
      <c r="J63" s="44">
        <f t="shared" si="5"/>
        <v>-8.7960682000000006</v>
      </c>
      <c r="K63" s="44">
        <f t="shared" si="6"/>
        <v>0</v>
      </c>
      <c r="L63" s="44">
        <f t="shared" si="7"/>
        <v>0</v>
      </c>
      <c r="N63" s="90">
        <v>4459430000</v>
      </c>
      <c r="O63" s="90">
        <v>-8.5404253000000008</v>
      </c>
      <c r="Q63" s="6">
        <f t="shared" si="8"/>
        <v>4.7756100000000004</v>
      </c>
      <c r="R63" s="6">
        <f t="shared" si="9"/>
        <v>-8.5869330999999995</v>
      </c>
      <c r="S63" s="44">
        <f t="shared" si="10"/>
        <v>-8.7150297000000005</v>
      </c>
      <c r="T63" s="44">
        <f t="shared" si="11"/>
        <v>-8.8928431999999997</v>
      </c>
      <c r="U63" s="44">
        <f t="shared" si="12"/>
        <v>-9.2619065999999997</v>
      </c>
      <c r="V63" s="44">
        <f t="shared" si="13"/>
        <v>-10.128111000000001</v>
      </c>
      <c r="W63" s="44">
        <f t="shared" si="14"/>
        <v>0</v>
      </c>
      <c r="X63" s="44">
        <f t="shared" si="15"/>
        <v>0</v>
      </c>
    </row>
    <row r="64" spans="2:25" x14ac:dyDescent="0.25">
      <c r="B64" s="90">
        <v>4538475000</v>
      </c>
      <c r="C64" s="90">
        <v>-7.5661196999999998</v>
      </c>
      <c r="E64" s="6">
        <f t="shared" si="0"/>
        <v>4.8546550000000002</v>
      </c>
      <c r="F64" s="6">
        <f t="shared" si="1"/>
        <v>-7.6173748999999997</v>
      </c>
      <c r="G64" s="44">
        <f t="shared" si="2"/>
        <v>-7.6753530999999997</v>
      </c>
      <c r="H64" s="44">
        <f t="shared" si="3"/>
        <v>-7.7061729000000003</v>
      </c>
      <c r="I64" s="44">
        <f t="shared" si="4"/>
        <v>-8.0090646999999997</v>
      </c>
      <c r="J64" s="44">
        <f t="shared" si="5"/>
        <v>-9.0172366999999998</v>
      </c>
      <c r="K64" s="44">
        <f t="shared" si="6"/>
        <v>0</v>
      </c>
      <c r="L64" s="44">
        <f t="shared" si="7"/>
        <v>0</v>
      </c>
      <c r="N64" s="90">
        <v>4538475000</v>
      </c>
      <c r="O64" s="90">
        <v>-8.5196179999999995</v>
      </c>
      <c r="Q64" s="6">
        <f t="shared" si="8"/>
        <v>4.8546550000000002</v>
      </c>
      <c r="R64" s="6">
        <f t="shared" si="9"/>
        <v>-8.6758375000000001</v>
      </c>
      <c r="S64" s="44">
        <f t="shared" si="10"/>
        <v>-8.8222733000000009</v>
      </c>
      <c r="T64" s="44">
        <f t="shared" si="11"/>
        <v>-8.9817715000000007</v>
      </c>
      <c r="U64" s="44">
        <f t="shared" si="12"/>
        <v>-9.3891840000000002</v>
      </c>
      <c r="V64" s="44">
        <f t="shared" si="13"/>
        <v>-10.188869</v>
      </c>
      <c r="W64" s="44">
        <f t="shared" si="14"/>
        <v>0</v>
      </c>
      <c r="X64" s="44">
        <f t="shared" si="15"/>
        <v>0</v>
      </c>
    </row>
    <row r="65" spans="2:24" x14ac:dyDescent="0.25">
      <c r="B65" s="90">
        <v>4617520000</v>
      </c>
      <c r="C65" s="90">
        <v>-7.5270171000000001</v>
      </c>
      <c r="E65" s="6">
        <f t="shared" si="0"/>
        <v>4.9337</v>
      </c>
      <c r="F65" s="6">
        <f t="shared" si="1"/>
        <v>-7.5145001000000002</v>
      </c>
      <c r="G65" s="44">
        <f t="shared" si="2"/>
        <v>-7.5574063999999996</v>
      </c>
      <c r="H65" s="44">
        <f t="shared" si="3"/>
        <v>-7.7378812000000003</v>
      </c>
      <c r="I65" s="44">
        <f t="shared" si="4"/>
        <v>-8.0551100000000009</v>
      </c>
      <c r="J65" s="44">
        <f t="shared" si="5"/>
        <v>-8.8679676000000001</v>
      </c>
      <c r="K65" s="44">
        <f t="shared" si="6"/>
        <v>0</v>
      </c>
      <c r="L65" s="44">
        <f t="shared" si="7"/>
        <v>0</v>
      </c>
      <c r="N65" s="90">
        <v>4617520000</v>
      </c>
      <c r="O65" s="90">
        <v>-8.4834537999999995</v>
      </c>
      <c r="Q65" s="6">
        <f t="shared" si="8"/>
        <v>4.9337</v>
      </c>
      <c r="R65" s="6">
        <f t="shared" si="9"/>
        <v>-8.5947866000000008</v>
      </c>
      <c r="S65" s="44">
        <f t="shared" si="10"/>
        <v>-8.7383775999999997</v>
      </c>
      <c r="T65" s="44">
        <f t="shared" si="11"/>
        <v>-9.1013211999999992</v>
      </c>
      <c r="U65" s="44">
        <f t="shared" si="12"/>
        <v>-9.5325068999999996</v>
      </c>
      <c r="V65" s="44">
        <f t="shared" si="13"/>
        <v>-10.114374</v>
      </c>
      <c r="W65" s="44">
        <f t="shared" si="14"/>
        <v>0</v>
      </c>
      <c r="X65" s="44">
        <f t="shared" si="15"/>
        <v>0</v>
      </c>
    </row>
    <row r="66" spans="2:24" x14ac:dyDescent="0.25">
      <c r="B66" s="90">
        <v>4696565000</v>
      </c>
      <c r="C66" s="90">
        <v>-7.4812503000000001</v>
      </c>
      <c r="E66" s="6">
        <f t="shared" si="0"/>
        <v>5.0127449999999998</v>
      </c>
      <c r="F66" s="6">
        <f t="shared" si="1"/>
        <v>-7.5405755000000001</v>
      </c>
      <c r="G66" s="44">
        <f t="shared" si="2"/>
        <v>-7.5684505</v>
      </c>
      <c r="H66" s="44">
        <f t="shared" si="3"/>
        <v>-7.7572540999999999</v>
      </c>
      <c r="I66" s="44">
        <f t="shared" si="4"/>
        <v>-8.1052599000000001</v>
      </c>
      <c r="J66" s="44">
        <f t="shared" si="5"/>
        <v>-8.8844785999999996</v>
      </c>
      <c r="K66" s="44">
        <f t="shared" si="6"/>
        <v>0</v>
      </c>
      <c r="L66" s="44">
        <f t="shared" si="7"/>
        <v>0</v>
      </c>
      <c r="N66" s="90">
        <v>4696565000</v>
      </c>
      <c r="O66" s="90">
        <v>-8.5130967999999996</v>
      </c>
      <c r="Q66" s="6">
        <f t="shared" si="8"/>
        <v>5.0127449999999998</v>
      </c>
      <c r="R66" s="6">
        <f t="shared" si="9"/>
        <v>-8.7147465000000004</v>
      </c>
      <c r="S66" s="44">
        <f t="shared" si="10"/>
        <v>-8.8819151000000005</v>
      </c>
      <c r="T66" s="44">
        <f t="shared" si="11"/>
        <v>-9.1634598</v>
      </c>
      <c r="U66" s="44">
        <f t="shared" si="12"/>
        <v>-9.6064729999999994</v>
      </c>
      <c r="V66" s="44">
        <f t="shared" si="13"/>
        <v>-10.36553</v>
      </c>
      <c r="W66" s="44">
        <f t="shared" si="14"/>
        <v>0</v>
      </c>
      <c r="X66" s="44">
        <f t="shared" si="15"/>
        <v>0</v>
      </c>
    </row>
    <row r="67" spans="2:24" x14ac:dyDescent="0.25">
      <c r="B67" s="90">
        <v>4775610000</v>
      </c>
      <c r="C67" s="90">
        <v>-7.4975882</v>
      </c>
      <c r="E67" s="6">
        <f t="shared" si="0"/>
        <v>5.0917899999999996</v>
      </c>
      <c r="F67" s="6">
        <f t="shared" si="1"/>
        <v>-7.6651192000000004</v>
      </c>
      <c r="G67" s="44">
        <f t="shared" si="2"/>
        <v>-7.7009454000000002</v>
      </c>
      <c r="H67" s="44">
        <f t="shared" si="3"/>
        <v>-7.7555012999999997</v>
      </c>
      <c r="I67" s="44">
        <f t="shared" si="4"/>
        <v>-8.1394043000000007</v>
      </c>
      <c r="J67" s="44">
        <f t="shared" si="5"/>
        <v>-9.2374267999999997</v>
      </c>
      <c r="K67" s="44">
        <f t="shared" si="6"/>
        <v>0</v>
      </c>
      <c r="L67" s="44">
        <f t="shared" si="7"/>
        <v>0</v>
      </c>
      <c r="N67" s="90">
        <v>4775610000</v>
      </c>
      <c r="O67" s="90">
        <v>-8.5869330999999995</v>
      </c>
      <c r="Q67" s="6">
        <f t="shared" si="8"/>
        <v>5.0917899999999996</v>
      </c>
      <c r="R67" s="6">
        <f t="shared" si="9"/>
        <v>-8.9199877000000001</v>
      </c>
      <c r="S67" s="44">
        <f t="shared" si="10"/>
        <v>-9.1233109999999993</v>
      </c>
      <c r="T67" s="44">
        <f t="shared" si="11"/>
        <v>-9.1965293999999993</v>
      </c>
      <c r="U67" s="44">
        <f t="shared" si="12"/>
        <v>-9.6348438000000005</v>
      </c>
      <c r="V67" s="44">
        <f t="shared" si="13"/>
        <v>-10.630364</v>
      </c>
      <c r="W67" s="44">
        <f t="shared" si="14"/>
        <v>0</v>
      </c>
      <c r="X67" s="44">
        <f t="shared" si="15"/>
        <v>0</v>
      </c>
    </row>
    <row r="68" spans="2:24" x14ac:dyDescent="0.25">
      <c r="B68" s="90">
        <v>4854655000</v>
      </c>
      <c r="C68" s="90">
        <v>-7.6173748999999997</v>
      </c>
      <c r="E68" s="6">
        <f t="shared" si="0"/>
        <v>5.1708350000000003</v>
      </c>
      <c r="F68" s="6">
        <f t="shared" si="1"/>
        <v>-7.5980395999999999</v>
      </c>
      <c r="G68" s="44">
        <f t="shared" si="2"/>
        <v>-7.6338887</v>
      </c>
      <c r="H68" s="44">
        <f t="shared" si="3"/>
        <v>-7.8039335999999997</v>
      </c>
      <c r="I68" s="44">
        <f t="shared" si="4"/>
        <v>-8.2370043000000006</v>
      </c>
      <c r="J68" s="44">
        <f t="shared" si="5"/>
        <v>-9.4721078999999992</v>
      </c>
      <c r="K68" s="44">
        <f t="shared" si="6"/>
        <v>0</v>
      </c>
      <c r="L68" s="44">
        <f t="shared" si="7"/>
        <v>0</v>
      </c>
      <c r="N68" s="90">
        <v>4854655000</v>
      </c>
      <c r="O68" s="90">
        <v>-8.6758375000000001</v>
      </c>
      <c r="Q68" s="6">
        <f t="shared" si="8"/>
        <v>5.1708350000000003</v>
      </c>
      <c r="R68" s="6">
        <f t="shared" si="9"/>
        <v>-8.8497027999999993</v>
      </c>
      <c r="S68" s="44">
        <f t="shared" si="10"/>
        <v>-9.0102034</v>
      </c>
      <c r="T68" s="44">
        <f t="shared" si="11"/>
        <v>-9.2555713999999991</v>
      </c>
      <c r="U68" s="44">
        <f t="shared" si="12"/>
        <v>-9.6807709000000006</v>
      </c>
      <c r="V68" s="44">
        <f t="shared" si="13"/>
        <v>-10.510035</v>
      </c>
      <c r="W68" s="44">
        <f t="shared" si="14"/>
        <v>0</v>
      </c>
      <c r="X68" s="44">
        <f t="shared" si="15"/>
        <v>0</v>
      </c>
    </row>
    <row r="69" spans="2:24" x14ac:dyDescent="0.25">
      <c r="B69" s="90">
        <v>4933700000</v>
      </c>
      <c r="C69" s="90">
        <v>-7.5145001000000002</v>
      </c>
      <c r="E69" s="6">
        <f t="shared" ref="E69:E132" si="16">B73/1000000000</f>
        <v>5.2498800000000001</v>
      </c>
      <c r="F69" s="6">
        <f t="shared" ref="F69:F132" si="17">C73</f>
        <v>-7.5605392</v>
      </c>
      <c r="G69" s="44">
        <f t="shared" ref="G69:G132" si="18">C279</f>
        <v>-7.6008468000000002</v>
      </c>
      <c r="H69" s="44">
        <f t="shared" ref="H69:H132" si="19">C485</f>
        <v>-7.8796954000000001</v>
      </c>
      <c r="I69" s="44">
        <f t="shared" ref="I69:I132" si="20">C691</f>
        <v>-8.3828945000000008</v>
      </c>
      <c r="J69" s="44">
        <f t="shared" ref="J69:J132" si="21">C897</f>
        <v>-9.6120005000000006</v>
      </c>
      <c r="K69" s="44">
        <f t="shared" ref="K69:K132" si="22">C1103</f>
        <v>0</v>
      </c>
      <c r="L69" s="44">
        <f t="shared" si="7"/>
        <v>0</v>
      </c>
      <c r="N69" s="90">
        <v>4933700000</v>
      </c>
      <c r="O69" s="90">
        <v>-8.5947866000000008</v>
      </c>
      <c r="Q69" s="6">
        <f t="shared" si="8"/>
        <v>5.2498800000000001</v>
      </c>
      <c r="R69" s="6">
        <f t="shared" si="9"/>
        <v>-8.9242495999999996</v>
      </c>
      <c r="S69" s="44">
        <f t="shared" si="10"/>
        <v>-9.0392379999999992</v>
      </c>
      <c r="T69" s="44">
        <f t="shared" si="11"/>
        <v>-9.2798767000000009</v>
      </c>
      <c r="U69" s="44">
        <f t="shared" si="12"/>
        <v>-9.6743773999999991</v>
      </c>
      <c r="V69" s="44">
        <f t="shared" si="13"/>
        <v>-10.413883999999999</v>
      </c>
      <c r="W69" s="44">
        <f t="shared" si="14"/>
        <v>0</v>
      </c>
      <c r="X69" s="44">
        <f t="shared" si="15"/>
        <v>0</v>
      </c>
    </row>
    <row r="70" spans="2:24" x14ac:dyDescent="0.25">
      <c r="B70" s="90">
        <v>5012745000</v>
      </c>
      <c r="C70" s="90">
        <v>-7.5405755000000001</v>
      </c>
      <c r="E70" s="6">
        <f t="shared" si="16"/>
        <v>5.3289249999999999</v>
      </c>
      <c r="F70" s="6">
        <f t="shared" si="17"/>
        <v>-7.5973224999999998</v>
      </c>
      <c r="G70" s="44">
        <f t="shared" si="18"/>
        <v>-7.6903682</v>
      </c>
      <c r="H70" s="44">
        <f t="shared" si="19"/>
        <v>-7.9505037999999999</v>
      </c>
      <c r="I70" s="44">
        <f t="shared" si="20"/>
        <v>-8.5359812000000002</v>
      </c>
      <c r="J70" s="44">
        <f t="shared" si="21"/>
        <v>-9.9650364000000007</v>
      </c>
      <c r="K70" s="44">
        <f t="shared" si="22"/>
        <v>0</v>
      </c>
      <c r="L70" s="44">
        <f t="shared" ref="L70:L133" si="23">C1310</f>
        <v>0</v>
      </c>
      <c r="N70" s="90">
        <v>5012745000</v>
      </c>
      <c r="O70" s="90">
        <v>-8.7147465000000004</v>
      </c>
      <c r="Q70" s="6">
        <f t="shared" ref="Q70:Q133" si="24">N74/1000000000</f>
        <v>5.3289249999999999</v>
      </c>
      <c r="R70" s="6">
        <f t="shared" ref="R70:R133" si="25">O74</f>
        <v>-8.9965115000000004</v>
      </c>
      <c r="S70" s="44">
        <f t="shared" ref="S70:S133" si="26">O280</f>
        <v>-9.0991725999999993</v>
      </c>
      <c r="T70" s="44">
        <f t="shared" ref="T70:T133" si="27">O486</f>
        <v>-9.2731999999999992</v>
      </c>
      <c r="U70" s="44">
        <f t="shared" ref="U70:U133" si="28">O692</f>
        <v>-9.6367521000000007</v>
      </c>
      <c r="V70" s="44">
        <f t="shared" ref="V70:V133" si="29">O898</f>
        <v>-10.417204</v>
      </c>
      <c r="W70" s="44">
        <f t="shared" ref="W70:W133" si="30">O1104</f>
        <v>0</v>
      </c>
      <c r="X70" s="44">
        <f t="shared" ref="X70:X133" si="31">O1310</f>
        <v>0</v>
      </c>
    </row>
    <row r="71" spans="2:24" x14ac:dyDescent="0.25">
      <c r="B71" s="90">
        <v>5091790000</v>
      </c>
      <c r="C71" s="90">
        <v>-7.6651192000000004</v>
      </c>
      <c r="E71" s="6">
        <f t="shared" si="16"/>
        <v>5.4079699999999997</v>
      </c>
      <c r="F71" s="6">
        <f t="shared" si="17"/>
        <v>-7.6394242999999999</v>
      </c>
      <c r="G71" s="44">
        <f t="shared" si="18"/>
        <v>-7.7631578000000001</v>
      </c>
      <c r="H71" s="44">
        <f t="shared" si="19"/>
        <v>-8.0391797999999994</v>
      </c>
      <c r="I71" s="44">
        <f t="shared" si="20"/>
        <v>-8.7169466</v>
      </c>
      <c r="J71" s="44">
        <f t="shared" si="21"/>
        <v>-10.342862</v>
      </c>
      <c r="K71" s="44">
        <f t="shared" si="22"/>
        <v>0</v>
      </c>
      <c r="L71" s="44">
        <f t="shared" si="23"/>
        <v>0</v>
      </c>
      <c r="N71" s="90">
        <v>5091790000</v>
      </c>
      <c r="O71" s="90">
        <v>-8.9199877000000001</v>
      </c>
      <c r="Q71" s="6">
        <f t="shared" si="24"/>
        <v>5.4079699999999997</v>
      </c>
      <c r="R71" s="6">
        <f t="shared" si="25"/>
        <v>-9.0229092000000009</v>
      </c>
      <c r="S71" s="44">
        <f t="shared" si="26"/>
        <v>-9.1077271</v>
      </c>
      <c r="T71" s="44">
        <f t="shared" si="27"/>
        <v>-9.3010625999999998</v>
      </c>
      <c r="U71" s="44">
        <f t="shared" si="28"/>
        <v>-9.6377963999999992</v>
      </c>
      <c r="V71" s="44">
        <f t="shared" si="29"/>
        <v>-10.320568</v>
      </c>
      <c r="W71" s="44">
        <f t="shared" si="30"/>
        <v>0</v>
      </c>
      <c r="X71" s="44">
        <f t="shared" si="31"/>
        <v>0</v>
      </c>
    </row>
    <row r="72" spans="2:24" x14ac:dyDescent="0.25">
      <c r="B72" s="90">
        <v>5170835000</v>
      </c>
      <c r="C72" s="90">
        <v>-7.5980395999999999</v>
      </c>
      <c r="E72" s="6">
        <f t="shared" si="16"/>
        <v>5.4870150000000004</v>
      </c>
      <c r="F72" s="6">
        <f t="shared" si="17"/>
        <v>-7.7080874000000001</v>
      </c>
      <c r="G72" s="44">
        <f t="shared" si="18"/>
        <v>-7.8665513999999996</v>
      </c>
      <c r="H72" s="44">
        <f t="shared" si="19"/>
        <v>-8.1469450000000005</v>
      </c>
      <c r="I72" s="44">
        <f t="shared" si="20"/>
        <v>-8.9009514000000003</v>
      </c>
      <c r="J72" s="44">
        <f t="shared" si="21"/>
        <v>-10.765663999999999</v>
      </c>
      <c r="K72" s="44">
        <f t="shared" si="22"/>
        <v>0</v>
      </c>
      <c r="L72" s="44">
        <f t="shared" si="23"/>
        <v>0</v>
      </c>
      <c r="N72" s="90">
        <v>5170835000</v>
      </c>
      <c r="O72" s="90">
        <v>-8.8497027999999993</v>
      </c>
      <c r="Q72" s="6">
        <f t="shared" si="24"/>
        <v>5.4870150000000004</v>
      </c>
      <c r="R72" s="6">
        <f t="shared" si="25"/>
        <v>-9.1382712999999995</v>
      </c>
      <c r="S72" s="44">
        <f t="shared" si="26"/>
        <v>-9.2116451000000001</v>
      </c>
      <c r="T72" s="44">
        <f t="shared" si="27"/>
        <v>-9.3596249</v>
      </c>
      <c r="U72" s="44">
        <f t="shared" si="28"/>
        <v>-9.6832056000000009</v>
      </c>
      <c r="V72" s="44">
        <f t="shared" si="29"/>
        <v>-10.543773</v>
      </c>
      <c r="W72" s="44">
        <f t="shared" si="30"/>
        <v>0</v>
      </c>
      <c r="X72" s="44">
        <f t="shared" si="31"/>
        <v>0</v>
      </c>
    </row>
    <row r="73" spans="2:24" x14ac:dyDescent="0.25">
      <c r="B73" s="90">
        <v>5249880000</v>
      </c>
      <c r="C73" s="90">
        <v>-7.5605392</v>
      </c>
      <c r="E73" s="6">
        <f t="shared" si="16"/>
        <v>5.5660600000000002</v>
      </c>
      <c r="F73" s="6">
        <f t="shared" si="17"/>
        <v>-7.6647587000000001</v>
      </c>
      <c r="G73" s="44">
        <f t="shared" si="18"/>
        <v>-7.8478684000000003</v>
      </c>
      <c r="H73" s="44">
        <f t="shared" si="19"/>
        <v>-8.2444649000000005</v>
      </c>
      <c r="I73" s="44">
        <f t="shared" si="20"/>
        <v>-9.0499611000000009</v>
      </c>
      <c r="J73" s="44">
        <f t="shared" si="21"/>
        <v>-11.202904999999999</v>
      </c>
      <c r="K73" s="44">
        <f t="shared" si="22"/>
        <v>0</v>
      </c>
      <c r="L73" s="44">
        <f t="shared" si="23"/>
        <v>0</v>
      </c>
      <c r="N73" s="90">
        <v>5249880000</v>
      </c>
      <c r="O73" s="90">
        <v>-8.9242495999999996</v>
      </c>
      <c r="Q73" s="6">
        <f t="shared" si="24"/>
        <v>5.5660600000000002</v>
      </c>
      <c r="R73" s="6">
        <f t="shared" si="25"/>
        <v>-9.1353807000000007</v>
      </c>
      <c r="S73" s="44">
        <f t="shared" si="26"/>
        <v>-9.2325096000000002</v>
      </c>
      <c r="T73" s="44">
        <f t="shared" si="27"/>
        <v>-9.4266205000000003</v>
      </c>
      <c r="U73" s="44">
        <f t="shared" si="28"/>
        <v>-9.7570371999999992</v>
      </c>
      <c r="V73" s="44">
        <f t="shared" si="29"/>
        <v>-10.571694000000001</v>
      </c>
      <c r="W73" s="44">
        <f t="shared" si="30"/>
        <v>0</v>
      </c>
      <c r="X73" s="44">
        <f t="shared" si="31"/>
        <v>0</v>
      </c>
    </row>
    <row r="74" spans="2:24" x14ac:dyDescent="0.25">
      <c r="B74" s="90">
        <v>5328925000</v>
      </c>
      <c r="C74" s="90">
        <v>-7.5973224999999998</v>
      </c>
      <c r="E74" s="6">
        <f t="shared" si="16"/>
        <v>5.645105</v>
      </c>
      <c r="F74" s="6">
        <f t="shared" si="17"/>
        <v>-7.7472757999999997</v>
      </c>
      <c r="G74" s="44">
        <f t="shared" si="18"/>
        <v>-7.9301038000000004</v>
      </c>
      <c r="H74" s="44">
        <f t="shared" si="19"/>
        <v>-8.3450603000000001</v>
      </c>
      <c r="I74" s="44">
        <f t="shared" si="20"/>
        <v>-9.1862192</v>
      </c>
      <c r="J74" s="44">
        <f t="shared" si="21"/>
        <v>-11.092551</v>
      </c>
      <c r="K74" s="44">
        <f t="shared" si="22"/>
        <v>0</v>
      </c>
      <c r="L74" s="44">
        <f t="shared" si="23"/>
        <v>0</v>
      </c>
      <c r="N74" s="90">
        <v>5328925000</v>
      </c>
      <c r="O74" s="90">
        <v>-8.9965115000000004</v>
      </c>
      <c r="Q74" s="6">
        <f t="shared" si="24"/>
        <v>5.645105</v>
      </c>
      <c r="R74" s="6">
        <f t="shared" si="25"/>
        <v>-9.2419252000000007</v>
      </c>
      <c r="S74" s="44">
        <f t="shared" si="26"/>
        <v>-9.3490027999999992</v>
      </c>
      <c r="T74" s="44">
        <f t="shared" si="27"/>
        <v>-9.4994391999999994</v>
      </c>
      <c r="U74" s="44">
        <f t="shared" si="28"/>
        <v>-9.8528900000000004</v>
      </c>
      <c r="V74" s="44">
        <f t="shared" si="29"/>
        <v>-10.642611</v>
      </c>
      <c r="W74" s="44">
        <f t="shared" si="30"/>
        <v>0</v>
      </c>
      <c r="X74" s="44">
        <f t="shared" si="31"/>
        <v>0</v>
      </c>
    </row>
    <row r="75" spans="2:24" x14ac:dyDescent="0.25">
      <c r="B75" s="90">
        <v>5407970000</v>
      </c>
      <c r="C75" s="90">
        <v>-7.6394242999999999</v>
      </c>
      <c r="E75" s="6">
        <f t="shared" si="16"/>
        <v>5.7241499999999998</v>
      </c>
      <c r="F75" s="6">
        <f t="shared" si="17"/>
        <v>-7.7955294000000004</v>
      </c>
      <c r="G75" s="44">
        <f t="shared" si="18"/>
        <v>-7.9883118</v>
      </c>
      <c r="H75" s="44">
        <f t="shared" si="19"/>
        <v>-8.4463892000000005</v>
      </c>
      <c r="I75" s="44">
        <f t="shared" si="20"/>
        <v>-9.3005742999999992</v>
      </c>
      <c r="J75" s="44">
        <f t="shared" si="21"/>
        <v>-10.878719</v>
      </c>
      <c r="K75" s="44">
        <f t="shared" si="22"/>
        <v>0</v>
      </c>
      <c r="L75" s="44">
        <f t="shared" si="23"/>
        <v>0</v>
      </c>
      <c r="N75" s="90">
        <v>5407970000</v>
      </c>
      <c r="O75" s="90">
        <v>-9.0229092000000009</v>
      </c>
      <c r="Q75" s="6">
        <f t="shared" si="24"/>
        <v>5.7241499999999998</v>
      </c>
      <c r="R75" s="6">
        <f t="shared" si="25"/>
        <v>-9.3202008999999997</v>
      </c>
      <c r="S75" s="44">
        <f t="shared" si="26"/>
        <v>-9.4186505999999994</v>
      </c>
      <c r="T75" s="44">
        <f t="shared" si="27"/>
        <v>-9.5603923999999996</v>
      </c>
      <c r="U75" s="44">
        <f t="shared" si="28"/>
        <v>-9.9351883000000001</v>
      </c>
      <c r="V75" s="44">
        <f t="shared" si="29"/>
        <v>-10.968680000000001</v>
      </c>
      <c r="W75" s="44">
        <f t="shared" si="30"/>
        <v>0</v>
      </c>
      <c r="X75" s="44">
        <f t="shared" si="31"/>
        <v>0</v>
      </c>
    </row>
    <row r="76" spans="2:24" x14ac:dyDescent="0.25">
      <c r="B76" s="90">
        <v>5487015000</v>
      </c>
      <c r="C76" s="90">
        <v>-7.7080874000000001</v>
      </c>
      <c r="E76" s="6">
        <f t="shared" si="16"/>
        <v>5.8031949999999997</v>
      </c>
      <c r="F76" s="6">
        <f t="shared" si="17"/>
        <v>-7.8476572000000004</v>
      </c>
      <c r="G76" s="44">
        <f t="shared" si="18"/>
        <v>-8.0703659000000005</v>
      </c>
      <c r="H76" s="44">
        <f t="shared" si="19"/>
        <v>-8.5373602000000002</v>
      </c>
      <c r="I76" s="44">
        <f t="shared" si="20"/>
        <v>-9.3814583000000002</v>
      </c>
      <c r="J76" s="44">
        <f t="shared" si="21"/>
        <v>-11.225241</v>
      </c>
      <c r="K76" s="44">
        <f t="shared" si="22"/>
        <v>0</v>
      </c>
      <c r="L76" s="44">
        <f t="shared" si="23"/>
        <v>0</v>
      </c>
      <c r="N76" s="90">
        <v>5487015000</v>
      </c>
      <c r="O76" s="90">
        <v>-9.1382712999999995</v>
      </c>
      <c r="Q76" s="6">
        <f t="shared" si="24"/>
        <v>5.8031949999999997</v>
      </c>
      <c r="R76" s="6">
        <f t="shared" si="25"/>
        <v>-9.3345737</v>
      </c>
      <c r="S76" s="44">
        <f t="shared" si="26"/>
        <v>-9.4360552000000002</v>
      </c>
      <c r="T76" s="44">
        <f t="shared" si="27"/>
        <v>-9.6081696000000001</v>
      </c>
      <c r="U76" s="44">
        <f t="shared" si="28"/>
        <v>-10.012915</v>
      </c>
      <c r="V76" s="44">
        <f t="shared" si="29"/>
        <v>-11.121115</v>
      </c>
      <c r="W76" s="44">
        <f t="shared" si="30"/>
        <v>0</v>
      </c>
      <c r="X76" s="44">
        <f t="shared" si="31"/>
        <v>0</v>
      </c>
    </row>
    <row r="77" spans="2:24" x14ac:dyDescent="0.25">
      <c r="B77" s="90">
        <v>5566060000</v>
      </c>
      <c r="C77" s="90">
        <v>-7.6647587000000001</v>
      </c>
      <c r="E77" s="6">
        <f t="shared" si="16"/>
        <v>5.8822400000000004</v>
      </c>
      <c r="F77" s="6">
        <f t="shared" si="17"/>
        <v>-7.9912089999999996</v>
      </c>
      <c r="G77" s="44">
        <f t="shared" si="18"/>
        <v>-8.2356824999999994</v>
      </c>
      <c r="H77" s="44">
        <f t="shared" si="19"/>
        <v>-8.5932435999999992</v>
      </c>
      <c r="I77" s="44">
        <f t="shared" si="20"/>
        <v>-9.4445399999999999</v>
      </c>
      <c r="J77" s="44">
        <f t="shared" si="21"/>
        <v>-11.380779</v>
      </c>
      <c r="K77" s="44">
        <f t="shared" si="22"/>
        <v>0</v>
      </c>
      <c r="L77" s="44">
        <f t="shared" si="23"/>
        <v>0</v>
      </c>
      <c r="N77" s="90">
        <v>5566060000</v>
      </c>
      <c r="O77" s="90">
        <v>-9.1353807000000007</v>
      </c>
      <c r="Q77" s="6">
        <f t="shared" si="24"/>
        <v>5.8822400000000004</v>
      </c>
      <c r="R77" s="6">
        <f t="shared" si="25"/>
        <v>-9.4008894000000005</v>
      </c>
      <c r="S77" s="44">
        <f t="shared" si="26"/>
        <v>-9.4955710999999994</v>
      </c>
      <c r="T77" s="44">
        <f t="shared" si="27"/>
        <v>-9.6222209999999997</v>
      </c>
      <c r="U77" s="44">
        <f t="shared" si="28"/>
        <v>-10.062424999999999</v>
      </c>
      <c r="V77" s="44">
        <f t="shared" si="29"/>
        <v>-11.142168</v>
      </c>
      <c r="W77" s="44">
        <f t="shared" si="30"/>
        <v>0</v>
      </c>
      <c r="X77" s="44">
        <f t="shared" si="31"/>
        <v>0</v>
      </c>
    </row>
    <row r="78" spans="2:24" x14ac:dyDescent="0.25">
      <c r="B78" s="90">
        <v>5645105000</v>
      </c>
      <c r="C78" s="90">
        <v>-7.7472757999999997</v>
      </c>
      <c r="E78" s="6">
        <f t="shared" si="16"/>
        <v>5.9612850000000002</v>
      </c>
      <c r="F78" s="6">
        <f t="shared" si="17"/>
        <v>-7.9702019999999996</v>
      </c>
      <c r="G78" s="44">
        <f t="shared" si="18"/>
        <v>-8.2180862000000001</v>
      </c>
      <c r="H78" s="44">
        <f t="shared" si="19"/>
        <v>-8.6452322000000006</v>
      </c>
      <c r="I78" s="44">
        <f t="shared" si="20"/>
        <v>-9.5073232999999995</v>
      </c>
      <c r="J78" s="44">
        <f t="shared" si="21"/>
        <v>-11.342192000000001</v>
      </c>
      <c r="K78" s="44">
        <f t="shared" si="22"/>
        <v>0</v>
      </c>
      <c r="L78" s="44">
        <f t="shared" si="23"/>
        <v>0</v>
      </c>
      <c r="N78" s="90">
        <v>5645105000</v>
      </c>
      <c r="O78" s="90">
        <v>-9.2419252000000007</v>
      </c>
      <c r="Q78" s="6">
        <f t="shared" si="24"/>
        <v>5.9612850000000002</v>
      </c>
      <c r="R78" s="6">
        <f t="shared" si="25"/>
        <v>-9.3825979000000004</v>
      </c>
      <c r="S78" s="44">
        <f t="shared" si="26"/>
        <v>-9.4614686999999993</v>
      </c>
      <c r="T78" s="44">
        <f t="shared" si="27"/>
        <v>-9.6391162999999995</v>
      </c>
      <c r="U78" s="44">
        <f t="shared" si="28"/>
        <v>-10.115940999999999</v>
      </c>
      <c r="V78" s="44">
        <f t="shared" si="29"/>
        <v>-11.178927</v>
      </c>
      <c r="W78" s="44">
        <f t="shared" si="30"/>
        <v>0</v>
      </c>
      <c r="X78" s="44">
        <f t="shared" si="31"/>
        <v>0</v>
      </c>
    </row>
    <row r="79" spans="2:24" x14ac:dyDescent="0.25">
      <c r="B79" s="90">
        <v>5724150000</v>
      </c>
      <c r="C79" s="90">
        <v>-7.7955294000000004</v>
      </c>
      <c r="E79" s="6">
        <f t="shared" si="16"/>
        <v>6.04033</v>
      </c>
      <c r="F79" s="6">
        <f t="shared" si="17"/>
        <v>-7.8749298999999997</v>
      </c>
      <c r="G79" s="44">
        <f t="shared" si="18"/>
        <v>-8.1124659000000001</v>
      </c>
      <c r="H79" s="44">
        <f t="shared" si="19"/>
        <v>-8.6984633999999996</v>
      </c>
      <c r="I79" s="44">
        <f t="shared" si="20"/>
        <v>-9.5503511000000003</v>
      </c>
      <c r="J79" s="44">
        <f t="shared" si="21"/>
        <v>-11.780008</v>
      </c>
      <c r="K79" s="44">
        <f t="shared" si="22"/>
        <v>0</v>
      </c>
      <c r="L79" s="44">
        <f t="shared" si="23"/>
        <v>0</v>
      </c>
      <c r="N79" s="90">
        <v>5724150000</v>
      </c>
      <c r="O79" s="90">
        <v>-9.3202008999999997</v>
      </c>
      <c r="Q79" s="6">
        <f t="shared" si="24"/>
        <v>6.04033</v>
      </c>
      <c r="R79" s="6">
        <f t="shared" si="25"/>
        <v>-9.3569554999999998</v>
      </c>
      <c r="S79" s="44">
        <f t="shared" si="26"/>
        <v>-9.4330397000000001</v>
      </c>
      <c r="T79" s="44">
        <f t="shared" si="27"/>
        <v>-9.6848744999999994</v>
      </c>
      <c r="U79" s="44">
        <f t="shared" si="28"/>
        <v>-10.194405</v>
      </c>
      <c r="V79" s="44">
        <f t="shared" si="29"/>
        <v>-11.051252</v>
      </c>
      <c r="W79" s="44">
        <f t="shared" si="30"/>
        <v>0</v>
      </c>
      <c r="X79" s="44">
        <f t="shared" si="31"/>
        <v>0</v>
      </c>
    </row>
    <row r="80" spans="2:24" x14ac:dyDescent="0.25">
      <c r="B80" s="90">
        <v>5803195000</v>
      </c>
      <c r="C80" s="90">
        <v>-7.8476572000000004</v>
      </c>
      <c r="E80" s="6">
        <f t="shared" si="16"/>
        <v>6.1193749999999998</v>
      </c>
      <c r="F80" s="6">
        <f t="shared" si="17"/>
        <v>-7.9197062999999996</v>
      </c>
      <c r="G80" s="44">
        <f t="shared" si="18"/>
        <v>-8.1804152000000006</v>
      </c>
      <c r="H80" s="44">
        <f t="shared" si="19"/>
        <v>-8.7405986999999996</v>
      </c>
      <c r="I80" s="44">
        <f t="shared" si="20"/>
        <v>-9.5714387999999992</v>
      </c>
      <c r="J80" s="44">
        <f t="shared" si="21"/>
        <v>-11.582705000000001</v>
      </c>
      <c r="K80" s="44">
        <f t="shared" si="22"/>
        <v>0</v>
      </c>
      <c r="L80" s="44">
        <f t="shared" si="23"/>
        <v>0</v>
      </c>
      <c r="N80" s="90">
        <v>5803195000</v>
      </c>
      <c r="O80" s="90">
        <v>-9.3345737</v>
      </c>
      <c r="Q80" s="6">
        <f t="shared" si="24"/>
        <v>6.1193749999999998</v>
      </c>
      <c r="R80" s="6">
        <f t="shared" si="25"/>
        <v>-9.4227179999999997</v>
      </c>
      <c r="S80" s="44">
        <f t="shared" si="26"/>
        <v>-9.5075368999999998</v>
      </c>
      <c r="T80" s="44">
        <f t="shared" si="27"/>
        <v>-9.7359828999999998</v>
      </c>
      <c r="U80" s="44">
        <f t="shared" si="28"/>
        <v>-10.262594</v>
      </c>
      <c r="V80" s="44">
        <f t="shared" si="29"/>
        <v>-11.062305</v>
      </c>
      <c r="W80" s="44">
        <f t="shared" si="30"/>
        <v>0</v>
      </c>
      <c r="X80" s="44">
        <f t="shared" si="31"/>
        <v>0</v>
      </c>
    </row>
    <row r="81" spans="2:24" x14ac:dyDescent="0.25">
      <c r="B81" s="90">
        <v>5882240000</v>
      </c>
      <c r="C81" s="90">
        <v>-7.9912089999999996</v>
      </c>
      <c r="E81" s="6">
        <f t="shared" si="16"/>
        <v>6.1984199999999996</v>
      </c>
      <c r="F81" s="6">
        <f t="shared" si="17"/>
        <v>-8.0631360999999995</v>
      </c>
      <c r="G81" s="44">
        <f t="shared" si="18"/>
        <v>-8.3421812000000006</v>
      </c>
      <c r="H81" s="44">
        <f t="shared" si="19"/>
        <v>-8.7856988999999999</v>
      </c>
      <c r="I81" s="44">
        <f t="shared" si="20"/>
        <v>-9.5928936</v>
      </c>
      <c r="J81" s="44">
        <f t="shared" si="21"/>
        <v>-11.276593</v>
      </c>
      <c r="K81" s="44">
        <f t="shared" si="22"/>
        <v>0</v>
      </c>
      <c r="L81" s="44">
        <f t="shared" si="23"/>
        <v>0</v>
      </c>
      <c r="N81" s="90">
        <v>5882240000</v>
      </c>
      <c r="O81" s="90">
        <v>-9.4008894000000005</v>
      </c>
      <c r="Q81" s="6">
        <f t="shared" si="24"/>
        <v>6.1984199999999996</v>
      </c>
      <c r="R81" s="6">
        <f t="shared" si="25"/>
        <v>-9.5164585000000006</v>
      </c>
      <c r="S81" s="44">
        <f t="shared" si="26"/>
        <v>-9.5986767000000004</v>
      </c>
      <c r="T81" s="44">
        <f t="shared" si="27"/>
        <v>-9.7971953999999997</v>
      </c>
      <c r="U81" s="44">
        <f t="shared" si="28"/>
        <v>-10.317183</v>
      </c>
      <c r="V81" s="44">
        <f t="shared" si="29"/>
        <v>-11.172340999999999</v>
      </c>
      <c r="W81" s="44">
        <f t="shared" si="30"/>
        <v>0</v>
      </c>
      <c r="X81" s="44">
        <f t="shared" si="31"/>
        <v>0</v>
      </c>
    </row>
    <row r="82" spans="2:24" x14ac:dyDescent="0.25">
      <c r="B82" s="90">
        <v>5961285000</v>
      </c>
      <c r="C82" s="90">
        <v>-7.9702019999999996</v>
      </c>
      <c r="E82" s="6">
        <f t="shared" si="16"/>
        <v>6.2774650000000003</v>
      </c>
      <c r="F82" s="6">
        <f t="shared" si="17"/>
        <v>-8.1472750000000005</v>
      </c>
      <c r="G82" s="44">
        <f t="shared" si="18"/>
        <v>-8.4443455000000007</v>
      </c>
      <c r="H82" s="44">
        <f t="shared" si="19"/>
        <v>-8.8418817999999995</v>
      </c>
      <c r="I82" s="44">
        <f t="shared" si="20"/>
        <v>-9.6192522</v>
      </c>
      <c r="J82" s="44">
        <f t="shared" si="21"/>
        <v>-11.369975999999999</v>
      </c>
      <c r="K82" s="44">
        <f t="shared" si="22"/>
        <v>0</v>
      </c>
      <c r="L82" s="44">
        <f t="shared" si="23"/>
        <v>0</v>
      </c>
      <c r="N82" s="90">
        <v>5961285000</v>
      </c>
      <c r="O82" s="90">
        <v>-9.3825979000000004</v>
      </c>
      <c r="Q82" s="6">
        <f t="shared" si="24"/>
        <v>6.2774650000000003</v>
      </c>
      <c r="R82" s="6">
        <f t="shared" si="25"/>
        <v>-9.4978484999999999</v>
      </c>
      <c r="S82" s="44">
        <f t="shared" si="26"/>
        <v>-9.5985745999999992</v>
      </c>
      <c r="T82" s="44">
        <f t="shared" si="27"/>
        <v>-9.8618383000000005</v>
      </c>
      <c r="U82" s="44">
        <f t="shared" si="28"/>
        <v>-10.361737</v>
      </c>
      <c r="V82" s="44">
        <f t="shared" si="29"/>
        <v>-11.233909000000001</v>
      </c>
      <c r="W82" s="44">
        <f t="shared" si="30"/>
        <v>0</v>
      </c>
      <c r="X82" s="44">
        <f t="shared" si="31"/>
        <v>0</v>
      </c>
    </row>
    <row r="83" spans="2:24" x14ac:dyDescent="0.25">
      <c r="B83" s="90">
        <v>6040330000</v>
      </c>
      <c r="C83" s="90">
        <v>-7.8749298999999997</v>
      </c>
      <c r="E83" s="6">
        <f t="shared" si="16"/>
        <v>6.3565100000000001</v>
      </c>
      <c r="F83" s="6">
        <f t="shared" si="17"/>
        <v>-8.2068644000000006</v>
      </c>
      <c r="G83" s="44">
        <f t="shared" si="18"/>
        <v>-8.4629964999999991</v>
      </c>
      <c r="H83" s="44">
        <f t="shared" si="19"/>
        <v>-8.8558006000000002</v>
      </c>
      <c r="I83" s="44">
        <f t="shared" si="20"/>
        <v>-9.5962381000000008</v>
      </c>
      <c r="J83" s="44">
        <f t="shared" si="21"/>
        <v>-11.897109</v>
      </c>
      <c r="K83" s="44">
        <f t="shared" si="22"/>
        <v>0</v>
      </c>
      <c r="L83" s="44">
        <f t="shared" si="23"/>
        <v>0</v>
      </c>
      <c r="N83" s="90">
        <v>6040330000</v>
      </c>
      <c r="O83" s="90">
        <v>-9.3569554999999998</v>
      </c>
      <c r="Q83" s="6">
        <f t="shared" si="24"/>
        <v>6.3565100000000001</v>
      </c>
      <c r="R83" s="6">
        <f t="shared" si="25"/>
        <v>-9.5356225999999999</v>
      </c>
      <c r="S83" s="44">
        <f t="shared" si="26"/>
        <v>-9.6347179000000001</v>
      </c>
      <c r="T83" s="44">
        <f t="shared" si="27"/>
        <v>-9.9024792000000001</v>
      </c>
      <c r="U83" s="44">
        <f t="shared" si="28"/>
        <v>-10.365254</v>
      </c>
      <c r="V83" s="44">
        <f t="shared" si="29"/>
        <v>-11.233954000000001</v>
      </c>
      <c r="W83" s="44">
        <f t="shared" si="30"/>
        <v>0</v>
      </c>
      <c r="X83" s="44">
        <f t="shared" si="31"/>
        <v>0</v>
      </c>
    </row>
    <row r="84" spans="2:24" x14ac:dyDescent="0.25">
      <c r="B84" s="90">
        <v>6119375000</v>
      </c>
      <c r="C84" s="90">
        <v>-7.9197062999999996</v>
      </c>
      <c r="E84" s="6">
        <f t="shared" si="16"/>
        <v>6.4355549999999999</v>
      </c>
      <c r="F84" s="6">
        <f t="shared" si="17"/>
        <v>-8.2272701000000001</v>
      </c>
      <c r="G84" s="44">
        <f t="shared" si="18"/>
        <v>-8.4607943999999993</v>
      </c>
      <c r="H84" s="44">
        <f t="shared" si="19"/>
        <v>-8.8172797999999997</v>
      </c>
      <c r="I84" s="44">
        <f t="shared" si="20"/>
        <v>-9.5321979999999993</v>
      </c>
      <c r="J84" s="44">
        <f t="shared" si="21"/>
        <v>-12.479480000000001</v>
      </c>
      <c r="K84" s="44">
        <f t="shared" si="22"/>
        <v>0</v>
      </c>
      <c r="L84" s="44">
        <f t="shared" si="23"/>
        <v>0</v>
      </c>
      <c r="N84" s="90">
        <v>6119375000</v>
      </c>
      <c r="O84" s="90">
        <v>-9.4227179999999997</v>
      </c>
      <c r="Q84" s="6">
        <f t="shared" si="24"/>
        <v>6.4355549999999999</v>
      </c>
      <c r="R84" s="6">
        <f t="shared" si="25"/>
        <v>-9.5264301000000007</v>
      </c>
      <c r="S84" s="44">
        <f t="shared" si="26"/>
        <v>-9.6382475000000003</v>
      </c>
      <c r="T84" s="44">
        <f t="shared" si="27"/>
        <v>-9.9243401999999996</v>
      </c>
      <c r="U84" s="44">
        <f t="shared" si="28"/>
        <v>-10.354061</v>
      </c>
      <c r="V84" s="44">
        <f t="shared" si="29"/>
        <v>-11.093019999999999</v>
      </c>
      <c r="W84" s="44">
        <f t="shared" si="30"/>
        <v>0</v>
      </c>
      <c r="X84" s="44">
        <f t="shared" si="31"/>
        <v>0</v>
      </c>
    </row>
    <row r="85" spans="2:24" x14ac:dyDescent="0.25">
      <c r="B85" s="90">
        <v>6198420000</v>
      </c>
      <c r="C85" s="90">
        <v>-8.0631360999999995</v>
      </c>
      <c r="E85" s="6">
        <f t="shared" si="16"/>
        <v>6.5145999999999997</v>
      </c>
      <c r="F85" s="6">
        <f t="shared" si="17"/>
        <v>-8.1369295000000008</v>
      </c>
      <c r="G85" s="44">
        <f t="shared" si="18"/>
        <v>-8.3484058000000001</v>
      </c>
      <c r="H85" s="44">
        <f t="shared" si="19"/>
        <v>-8.8053664999999999</v>
      </c>
      <c r="I85" s="44">
        <f t="shared" si="20"/>
        <v>-9.5106114999999996</v>
      </c>
      <c r="J85" s="44">
        <f t="shared" si="21"/>
        <v>-11.673401999999999</v>
      </c>
      <c r="K85" s="44">
        <f t="shared" si="22"/>
        <v>0</v>
      </c>
      <c r="L85" s="44">
        <f t="shared" si="23"/>
        <v>0</v>
      </c>
      <c r="N85" s="90">
        <v>6198420000</v>
      </c>
      <c r="O85" s="90">
        <v>-9.5164585000000006</v>
      </c>
      <c r="Q85" s="6">
        <f t="shared" si="24"/>
        <v>6.5145999999999997</v>
      </c>
      <c r="R85" s="6">
        <f t="shared" si="25"/>
        <v>-9.5127419999999994</v>
      </c>
      <c r="S85" s="44">
        <f t="shared" si="26"/>
        <v>-9.6313934000000003</v>
      </c>
      <c r="T85" s="44">
        <f t="shared" si="27"/>
        <v>-9.9742192999999997</v>
      </c>
      <c r="U85" s="44">
        <f t="shared" si="28"/>
        <v>-10.391550000000001</v>
      </c>
      <c r="V85" s="44">
        <f t="shared" si="29"/>
        <v>-11.037713999999999</v>
      </c>
      <c r="W85" s="44">
        <f t="shared" si="30"/>
        <v>0</v>
      </c>
      <c r="X85" s="44">
        <f t="shared" si="31"/>
        <v>0</v>
      </c>
    </row>
    <row r="86" spans="2:24" x14ac:dyDescent="0.25">
      <c r="B86" s="90">
        <v>6277465000</v>
      </c>
      <c r="C86" s="90">
        <v>-8.1472750000000005</v>
      </c>
      <c r="E86" s="6">
        <f t="shared" si="16"/>
        <v>6.5936450000000004</v>
      </c>
      <c r="F86" s="6">
        <f t="shared" si="17"/>
        <v>-8.0446959000000007</v>
      </c>
      <c r="G86" s="44">
        <f t="shared" si="18"/>
        <v>-8.2567491999999998</v>
      </c>
      <c r="H86" s="44">
        <f t="shared" si="19"/>
        <v>-8.8246287999999993</v>
      </c>
      <c r="I86" s="44">
        <f t="shared" si="20"/>
        <v>-9.5383891999999992</v>
      </c>
      <c r="J86" s="44">
        <f t="shared" si="21"/>
        <v>-11.539272</v>
      </c>
      <c r="K86" s="44">
        <f t="shared" si="22"/>
        <v>0</v>
      </c>
      <c r="L86" s="44">
        <f t="shared" si="23"/>
        <v>0</v>
      </c>
      <c r="N86" s="90">
        <v>6277465000</v>
      </c>
      <c r="O86" s="90">
        <v>-9.4978484999999999</v>
      </c>
      <c r="Q86" s="6">
        <f t="shared" si="24"/>
        <v>6.5936450000000004</v>
      </c>
      <c r="R86" s="6">
        <f t="shared" si="25"/>
        <v>-9.5271577999999995</v>
      </c>
      <c r="S86" s="44">
        <f t="shared" si="26"/>
        <v>-9.6924285999999995</v>
      </c>
      <c r="T86" s="44">
        <f t="shared" si="27"/>
        <v>-10.009112999999999</v>
      </c>
      <c r="U86" s="44">
        <f t="shared" si="28"/>
        <v>-10.437899</v>
      </c>
      <c r="V86" s="44">
        <f t="shared" si="29"/>
        <v>-11.241159</v>
      </c>
      <c r="W86" s="44">
        <f t="shared" si="30"/>
        <v>0</v>
      </c>
      <c r="X86" s="44">
        <f t="shared" si="31"/>
        <v>0</v>
      </c>
    </row>
    <row r="87" spans="2:24" x14ac:dyDescent="0.25">
      <c r="B87" s="90">
        <v>6356510000</v>
      </c>
      <c r="C87" s="90">
        <v>-8.2068644000000006</v>
      </c>
      <c r="E87" s="6">
        <f t="shared" si="16"/>
        <v>6.6726900000000002</v>
      </c>
      <c r="F87" s="6">
        <f t="shared" si="17"/>
        <v>-8.2513942999999994</v>
      </c>
      <c r="G87" s="44">
        <f t="shared" si="18"/>
        <v>-8.4756584000000004</v>
      </c>
      <c r="H87" s="44">
        <f t="shared" si="19"/>
        <v>-8.8383398</v>
      </c>
      <c r="I87" s="44">
        <f t="shared" si="20"/>
        <v>-9.5862616999999997</v>
      </c>
      <c r="J87" s="44">
        <f t="shared" si="21"/>
        <v>-11.801569000000001</v>
      </c>
      <c r="K87" s="44">
        <f t="shared" si="22"/>
        <v>0</v>
      </c>
      <c r="L87" s="44">
        <f t="shared" si="23"/>
        <v>0</v>
      </c>
      <c r="N87" s="90">
        <v>6356510000</v>
      </c>
      <c r="O87" s="90">
        <v>-9.5356225999999999</v>
      </c>
      <c r="Q87" s="6">
        <f t="shared" si="24"/>
        <v>6.6726900000000002</v>
      </c>
      <c r="R87" s="6">
        <f t="shared" si="25"/>
        <v>-9.7036151999999998</v>
      </c>
      <c r="S87" s="44">
        <f t="shared" si="26"/>
        <v>-9.8944787999999999</v>
      </c>
      <c r="T87" s="44">
        <f t="shared" si="27"/>
        <v>-10.032844000000001</v>
      </c>
      <c r="U87" s="44">
        <f t="shared" si="28"/>
        <v>-10.469999</v>
      </c>
      <c r="V87" s="44">
        <f t="shared" si="29"/>
        <v>-11.603134000000001</v>
      </c>
      <c r="W87" s="44">
        <f t="shared" si="30"/>
        <v>0</v>
      </c>
      <c r="X87" s="44">
        <f t="shared" si="31"/>
        <v>0</v>
      </c>
    </row>
    <row r="88" spans="2:24" x14ac:dyDescent="0.25">
      <c r="B88" s="90">
        <v>6435555000</v>
      </c>
      <c r="C88" s="90">
        <v>-8.2272701000000001</v>
      </c>
      <c r="E88" s="6">
        <f t="shared" si="16"/>
        <v>6.751735</v>
      </c>
      <c r="F88" s="6">
        <f t="shared" si="17"/>
        <v>-8.3738880000000009</v>
      </c>
      <c r="G88" s="44">
        <f t="shared" si="18"/>
        <v>-8.6132793000000003</v>
      </c>
      <c r="H88" s="44">
        <f t="shared" si="19"/>
        <v>-8.8483046999999999</v>
      </c>
      <c r="I88" s="44">
        <f t="shared" si="20"/>
        <v>-9.6196766</v>
      </c>
      <c r="J88" s="44">
        <f t="shared" si="21"/>
        <v>-12.414254</v>
      </c>
      <c r="K88" s="44">
        <f t="shared" si="22"/>
        <v>0</v>
      </c>
      <c r="L88" s="44">
        <f t="shared" si="23"/>
        <v>0</v>
      </c>
      <c r="N88" s="90">
        <v>6435555000</v>
      </c>
      <c r="O88" s="90">
        <v>-9.5264301000000007</v>
      </c>
      <c r="Q88" s="6">
        <f t="shared" si="24"/>
        <v>6.751735</v>
      </c>
      <c r="R88" s="6">
        <f t="shared" si="25"/>
        <v>-9.6913804999999993</v>
      </c>
      <c r="S88" s="44">
        <f t="shared" si="26"/>
        <v>-9.8390512000000001</v>
      </c>
      <c r="T88" s="44">
        <f t="shared" si="27"/>
        <v>-10.054508</v>
      </c>
      <c r="U88" s="44">
        <f t="shared" si="28"/>
        <v>-10.495471999999999</v>
      </c>
      <c r="V88" s="44">
        <f t="shared" si="29"/>
        <v>-11.819813999999999</v>
      </c>
      <c r="W88" s="44">
        <f t="shared" si="30"/>
        <v>0</v>
      </c>
      <c r="X88" s="44">
        <f t="shared" si="31"/>
        <v>0</v>
      </c>
    </row>
    <row r="89" spans="2:24" x14ac:dyDescent="0.25">
      <c r="B89" s="90">
        <v>6514600000</v>
      </c>
      <c r="C89" s="90">
        <v>-8.1369295000000008</v>
      </c>
      <c r="E89" s="6">
        <f t="shared" si="16"/>
        <v>6.8307799999999999</v>
      </c>
      <c r="F89" s="6">
        <f t="shared" si="17"/>
        <v>-8.3341627000000003</v>
      </c>
      <c r="G89" s="44">
        <f t="shared" si="18"/>
        <v>-8.5512238000000007</v>
      </c>
      <c r="H89" s="44">
        <f t="shared" si="19"/>
        <v>-8.8719958999999999</v>
      </c>
      <c r="I89" s="44">
        <f t="shared" si="20"/>
        <v>-9.6575851000000004</v>
      </c>
      <c r="J89" s="44">
        <f t="shared" si="21"/>
        <v>-14.872881</v>
      </c>
      <c r="K89" s="44">
        <f t="shared" si="22"/>
        <v>0</v>
      </c>
      <c r="L89" s="44">
        <f t="shared" si="23"/>
        <v>0</v>
      </c>
      <c r="N89" s="90">
        <v>6514600000</v>
      </c>
      <c r="O89" s="90">
        <v>-9.5127419999999994</v>
      </c>
      <c r="Q89" s="6">
        <f t="shared" si="24"/>
        <v>6.8307799999999999</v>
      </c>
      <c r="R89" s="6">
        <f t="shared" si="25"/>
        <v>-9.7017307000000006</v>
      </c>
      <c r="S89" s="44">
        <f t="shared" si="26"/>
        <v>-9.8144425999999996</v>
      </c>
      <c r="T89" s="44">
        <f t="shared" si="27"/>
        <v>-10.092000000000001</v>
      </c>
      <c r="U89" s="44">
        <f t="shared" si="28"/>
        <v>-10.558123</v>
      </c>
      <c r="V89" s="44">
        <f t="shared" si="29"/>
        <v>-11.575005000000001</v>
      </c>
      <c r="W89" s="44">
        <f t="shared" si="30"/>
        <v>0</v>
      </c>
      <c r="X89" s="44">
        <f t="shared" si="31"/>
        <v>0</v>
      </c>
    </row>
    <row r="90" spans="2:24" x14ac:dyDescent="0.25">
      <c r="B90" s="90">
        <v>6593645000</v>
      </c>
      <c r="C90" s="90">
        <v>-8.0446959000000007</v>
      </c>
      <c r="E90" s="6">
        <f t="shared" si="16"/>
        <v>6.9098249999999997</v>
      </c>
      <c r="F90" s="6">
        <f t="shared" si="17"/>
        <v>-8.2748041000000008</v>
      </c>
      <c r="G90" s="44">
        <f t="shared" si="18"/>
        <v>-8.4536113999999998</v>
      </c>
      <c r="H90" s="44">
        <f t="shared" si="19"/>
        <v>-8.8855333000000005</v>
      </c>
      <c r="I90" s="44">
        <f t="shared" si="20"/>
        <v>-9.7168770000000002</v>
      </c>
      <c r="J90" s="44">
        <f t="shared" si="21"/>
        <v>-13.207857000000001</v>
      </c>
      <c r="K90" s="44">
        <f t="shared" si="22"/>
        <v>0</v>
      </c>
      <c r="L90" s="44">
        <f t="shared" si="23"/>
        <v>0</v>
      </c>
      <c r="N90" s="90">
        <v>6593645000</v>
      </c>
      <c r="O90" s="90">
        <v>-9.5271577999999995</v>
      </c>
      <c r="Q90" s="6">
        <f t="shared" si="24"/>
        <v>6.9098249999999997</v>
      </c>
      <c r="R90" s="6">
        <f t="shared" si="25"/>
        <v>-9.6812696000000003</v>
      </c>
      <c r="S90" s="44">
        <f t="shared" si="26"/>
        <v>-9.8024807000000003</v>
      </c>
      <c r="T90" s="44">
        <f t="shared" si="27"/>
        <v>-10.100744000000001</v>
      </c>
      <c r="U90" s="44">
        <f t="shared" si="28"/>
        <v>-10.600595999999999</v>
      </c>
      <c r="V90" s="44">
        <f t="shared" si="29"/>
        <v>-11.258509999999999</v>
      </c>
      <c r="W90" s="44">
        <f t="shared" si="30"/>
        <v>0</v>
      </c>
      <c r="X90" s="44">
        <f t="shared" si="31"/>
        <v>0</v>
      </c>
    </row>
    <row r="91" spans="2:24" x14ac:dyDescent="0.25">
      <c r="B91" s="90">
        <v>6672690000</v>
      </c>
      <c r="C91" s="90">
        <v>-8.2513942999999994</v>
      </c>
      <c r="E91" s="6">
        <f t="shared" si="16"/>
        <v>6.9888700000000004</v>
      </c>
      <c r="F91" s="6">
        <f t="shared" si="17"/>
        <v>-8.2324476000000004</v>
      </c>
      <c r="G91" s="44">
        <f t="shared" si="18"/>
        <v>-8.4014959000000005</v>
      </c>
      <c r="H91" s="44">
        <f t="shared" si="19"/>
        <v>-8.9009084999999999</v>
      </c>
      <c r="I91" s="44">
        <f t="shared" si="20"/>
        <v>-9.7673883000000004</v>
      </c>
      <c r="J91" s="44">
        <f t="shared" si="21"/>
        <v>-12.48565</v>
      </c>
      <c r="K91" s="44">
        <f t="shared" si="22"/>
        <v>0</v>
      </c>
      <c r="L91" s="44">
        <f t="shared" si="23"/>
        <v>0</v>
      </c>
      <c r="N91" s="90">
        <v>6672690000</v>
      </c>
      <c r="O91" s="90">
        <v>-9.7036151999999998</v>
      </c>
      <c r="Q91" s="6">
        <f t="shared" si="24"/>
        <v>6.9888700000000004</v>
      </c>
      <c r="R91" s="6">
        <f t="shared" si="25"/>
        <v>-9.7438363999999993</v>
      </c>
      <c r="S91" s="44">
        <f t="shared" si="26"/>
        <v>-9.9042691999999999</v>
      </c>
      <c r="T91" s="44">
        <f t="shared" si="27"/>
        <v>-10.130338999999999</v>
      </c>
      <c r="U91" s="44">
        <f t="shared" si="28"/>
        <v>-10.633806</v>
      </c>
      <c r="V91" s="44">
        <f t="shared" si="29"/>
        <v>-11.80057</v>
      </c>
      <c r="W91" s="44">
        <f t="shared" si="30"/>
        <v>0</v>
      </c>
      <c r="X91" s="44">
        <f t="shared" si="31"/>
        <v>0</v>
      </c>
    </row>
    <row r="92" spans="2:24" x14ac:dyDescent="0.25">
      <c r="B92" s="90">
        <v>6751735000</v>
      </c>
      <c r="C92" s="90">
        <v>-8.3738880000000009</v>
      </c>
      <c r="E92" s="6">
        <f t="shared" si="16"/>
        <v>7.0679150000000002</v>
      </c>
      <c r="F92" s="6">
        <f t="shared" si="17"/>
        <v>-8.3157662999999999</v>
      </c>
      <c r="G92" s="44">
        <f t="shared" si="18"/>
        <v>-8.5292987999999994</v>
      </c>
      <c r="H92" s="44">
        <f t="shared" si="19"/>
        <v>-8.9293469999999999</v>
      </c>
      <c r="I92" s="44">
        <f t="shared" si="20"/>
        <v>-9.7905482999999993</v>
      </c>
      <c r="J92" s="44">
        <f t="shared" si="21"/>
        <v>-16.872896000000001</v>
      </c>
      <c r="K92" s="44">
        <f t="shared" si="22"/>
        <v>0</v>
      </c>
      <c r="L92" s="44">
        <f t="shared" si="23"/>
        <v>0</v>
      </c>
      <c r="N92" s="90">
        <v>6751735000</v>
      </c>
      <c r="O92" s="90">
        <v>-9.6913804999999993</v>
      </c>
      <c r="Q92" s="6">
        <f t="shared" si="24"/>
        <v>7.0679150000000002</v>
      </c>
      <c r="R92" s="6">
        <f t="shared" si="25"/>
        <v>-9.8173361000000003</v>
      </c>
      <c r="S92" s="44">
        <f t="shared" si="26"/>
        <v>-9.9589356999999996</v>
      </c>
      <c r="T92" s="44">
        <f t="shared" si="27"/>
        <v>-10.161293000000001</v>
      </c>
      <c r="U92" s="44">
        <f t="shared" si="28"/>
        <v>-10.682193</v>
      </c>
      <c r="V92" s="44">
        <f t="shared" si="29"/>
        <v>-12.312352000000001</v>
      </c>
      <c r="W92" s="44">
        <f t="shared" si="30"/>
        <v>0</v>
      </c>
      <c r="X92" s="44">
        <f t="shared" si="31"/>
        <v>0</v>
      </c>
    </row>
    <row r="93" spans="2:24" x14ac:dyDescent="0.25">
      <c r="B93" s="90">
        <v>6830780000</v>
      </c>
      <c r="C93" s="90">
        <v>-8.3341627000000003</v>
      </c>
      <c r="E93" s="6">
        <f t="shared" si="16"/>
        <v>7.14696</v>
      </c>
      <c r="F93" s="6">
        <f t="shared" si="17"/>
        <v>-8.4338941999999992</v>
      </c>
      <c r="G93" s="44">
        <f t="shared" si="18"/>
        <v>-8.6511917</v>
      </c>
      <c r="H93" s="44">
        <f t="shared" si="19"/>
        <v>-8.9745749999999997</v>
      </c>
      <c r="I93" s="44">
        <f t="shared" si="20"/>
        <v>-9.8705596999999994</v>
      </c>
      <c r="J93" s="44">
        <f t="shared" si="21"/>
        <v>-17.096105999999999</v>
      </c>
      <c r="K93" s="44">
        <f t="shared" si="22"/>
        <v>0</v>
      </c>
      <c r="L93" s="44">
        <f t="shared" si="23"/>
        <v>0</v>
      </c>
      <c r="N93" s="90">
        <v>6830780000</v>
      </c>
      <c r="O93" s="90">
        <v>-9.7017307000000006</v>
      </c>
      <c r="Q93" s="6">
        <f t="shared" si="24"/>
        <v>7.14696</v>
      </c>
      <c r="R93" s="6">
        <f t="shared" si="25"/>
        <v>-9.9006281000000005</v>
      </c>
      <c r="S93" s="44">
        <f t="shared" si="26"/>
        <v>-10.029517</v>
      </c>
      <c r="T93" s="44">
        <f t="shared" si="27"/>
        <v>-10.201829</v>
      </c>
      <c r="U93" s="44">
        <f t="shared" si="28"/>
        <v>-10.753151000000001</v>
      </c>
      <c r="V93" s="44">
        <f t="shared" si="29"/>
        <v>-11.824195</v>
      </c>
      <c r="W93" s="44">
        <f t="shared" si="30"/>
        <v>0</v>
      </c>
      <c r="X93" s="44">
        <f t="shared" si="31"/>
        <v>0</v>
      </c>
    </row>
    <row r="94" spans="2:24" x14ac:dyDescent="0.25">
      <c r="B94" s="90">
        <v>6909825000</v>
      </c>
      <c r="C94" s="90">
        <v>-8.2748041000000008</v>
      </c>
      <c r="E94" s="6">
        <f t="shared" si="16"/>
        <v>7.2260049999999998</v>
      </c>
      <c r="F94" s="6">
        <f t="shared" si="17"/>
        <v>-8.4589023999999995</v>
      </c>
      <c r="G94" s="44">
        <f t="shared" si="18"/>
        <v>-8.699192</v>
      </c>
      <c r="H94" s="44">
        <f t="shared" si="19"/>
        <v>-8.9901122999999998</v>
      </c>
      <c r="I94" s="44">
        <f t="shared" si="20"/>
        <v>-9.9319161999999999</v>
      </c>
      <c r="J94" s="44">
        <f t="shared" si="21"/>
        <v>-16.023108000000001</v>
      </c>
      <c r="K94" s="44">
        <f t="shared" si="22"/>
        <v>0</v>
      </c>
      <c r="L94" s="44">
        <f t="shared" si="23"/>
        <v>0</v>
      </c>
      <c r="N94" s="90">
        <v>6909825000</v>
      </c>
      <c r="O94" s="90">
        <v>-9.6812696000000003</v>
      </c>
      <c r="Q94" s="6">
        <f t="shared" si="24"/>
        <v>7.2260049999999998</v>
      </c>
      <c r="R94" s="6">
        <f t="shared" si="25"/>
        <v>-9.8658199</v>
      </c>
      <c r="S94" s="44">
        <f t="shared" si="26"/>
        <v>-9.9821700999999994</v>
      </c>
      <c r="T94" s="44">
        <f t="shared" si="27"/>
        <v>-10.204936</v>
      </c>
      <c r="U94" s="44">
        <f t="shared" si="28"/>
        <v>-10.753411</v>
      </c>
      <c r="V94" s="44">
        <f t="shared" si="29"/>
        <v>-11.818830999999999</v>
      </c>
      <c r="W94" s="44">
        <f t="shared" si="30"/>
        <v>0</v>
      </c>
      <c r="X94" s="44">
        <f t="shared" si="31"/>
        <v>0</v>
      </c>
    </row>
    <row r="95" spans="2:24" x14ac:dyDescent="0.25">
      <c r="B95" s="90">
        <v>6988870000</v>
      </c>
      <c r="C95" s="90">
        <v>-8.2324476000000004</v>
      </c>
      <c r="E95" s="6">
        <f t="shared" si="16"/>
        <v>7.3050499999999996</v>
      </c>
      <c r="F95" s="6">
        <f t="shared" si="17"/>
        <v>-8.4687347000000006</v>
      </c>
      <c r="G95" s="44">
        <f t="shared" si="18"/>
        <v>-8.6424970999999999</v>
      </c>
      <c r="H95" s="44">
        <f t="shared" si="19"/>
        <v>-8.9828423999999991</v>
      </c>
      <c r="I95" s="44">
        <f t="shared" si="20"/>
        <v>-9.9544829999999997</v>
      </c>
      <c r="J95" s="44">
        <f t="shared" si="21"/>
        <v>-18.082512000000001</v>
      </c>
      <c r="K95" s="44">
        <f t="shared" si="22"/>
        <v>0</v>
      </c>
      <c r="L95" s="44">
        <f t="shared" si="23"/>
        <v>0</v>
      </c>
      <c r="N95" s="90">
        <v>6988870000</v>
      </c>
      <c r="O95" s="90">
        <v>-9.7438363999999993</v>
      </c>
      <c r="Q95" s="6">
        <f t="shared" si="24"/>
        <v>7.3050499999999996</v>
      </c>
      <c r="R95" s="6">
        <f t="shared" si="25"/>
        <v>-9.9194489000000008</v>
      </c>
      <c r="S95" s="44">
        <f t="shared" si="26"/>
        <v>-9.9992514000000003</v>
      </c>
      <c r="T95" s="44">
        <f t="shared" si="27"/>
        <v>-10.22114</v>
      </c>
      <c r="U95" s="44">
        <f t="shared" si="28"/>
        <v>-10.769714</v>
      </c>
      <c r="V95" s="44">
        <f t="shared" si="29"/>
        <v>-11.950309000000001</v>
      </c>
      <c r="W95" s="44">
        <f t="shared" si="30"/>
        <v>0</v>
      </c>
      <c r="X95" s="44">
        <f t="shared" si="31"/>
        <v>0</v>
      </c>
    </row>
    <row r="96" spans="2:24" x14ac:dyDescent="0.25">
      <c r="B96" s="90">
        <v>7067915000</v>
      </c>
      <c r="C96" s="90">
        <v>-8.3157662999999999</v>
      </c>
      <c r="E96" s="6">
        <f t="shared" si="16"/>
        <v>7.3840950000000003</v>
      </c>
      <c r="F96" s="6">
        <f t="shared" si="17"/>
        <v>-8.3278245999999996</v>
      </c>
      <c r="G96" s="44">
        <f t="shared" si="18"/>
        <v>-8.4710531000000007</v>
      </c>
      <c r="H96" s="44">
        <f t="shared" si="19"/>
        <v>-8.9702252999999992</v>
      </c>
      <c r="I96" s="44">
        <f t="shared" si="20"/>
        <v>-10.023638</v>
      </c>
      <c r="J96" s="44">
        <f t="shared" si="21"/>
        <v>-18.038378000000002</v>
      </c>
      <c r="K96" s="44">
        <f t="shared" si="22"/>
        <v>0</v>
      </c>
      <c r="L96" s="44">
        <f t="shared" si="23"/>
        <v>0</v>
      </c>
      <c r="N96" s="90">
        <v>7067915000</v>
      </c>
      <c r="O96" s="90">
        <v>-9.8173361000000003</v>
      </c>
      <c r="Q96" s="6">
        <f t="shared" si="24"/>
        <v>7.3840950000000003</v>
      </c>
      <c r="R96" s="6">
        <f t="shared" si="25"/>
        <v>-9.8664246000000002</v>
      </c>
      <c r="S96" s="44">
        <f t="shared" si="26"/>
        <v>-9.9554595999999993</v>
      </c>
      <c r="T96" s="44">
        <f t="shared" si="27"/>
        <v>-10.242940000000001</v>
      </c>
      <c r="U96" s="44">
        <f t="shared" si="28"/>
        <v>-10.809131000000001</v>
      </c>
      <c r="V96" s="44">
        <f t="shared" si="29"/>
        <v>-11.829723</v>
      </c>
      <c r="W96" s="44">
        <f t="shared" si="30"/>
        <v>0</v>
      </c>
      <c r="X96" s="44">
        <f t="shared" si="31"/>
        <v>0</v>
      </c>
    </row>
    <row r="97" spans="2:24" x14ac:dyDescent="0.25">
      <c r="B97" s="90">
        <v>7146960000</v>
      </c>
      <c r="C97" s="90">
        <v>-8.4338941999999992</v>
      </c>
      <c r="E97" s="6">
        <f t="shared" si="16"/>
        <v>7.4631400000000001</v>
      </c>
      <c r="F97" s="6">
        <f t="shared" si="17"/>
        <v>-8.3656463999999993</v>
      </c>
      <c r="G97" s="44">
        <f t="shared" si="18"/>
        <v>-8.5220938000000004</v>
      </c>
      <c r="H97" s="44">
        <f t="shared" si="19"/>
        <v>-8.9475718000000004</v>
      </c>
      <c r="I97" s="44">
        <f t="shared" si="20"/>
        <v>-10.049664</v>
      </c>
      <c r="J97" s="44">
        <f t="shared" si="21"/>
        <v>-20.299952000000001</v>
      </c>
      <c r="K97" s="44">
        <f t="shared" si="22"/>
        <v>0</v>
      </c>
      <c r="L97" s="44">
        <f t="shared" si="23"/>
        <v>0</v>
      </c>
      <c r="N97" s="90">
        <v>7146960000</v>
      </c>
      <c r="O97" s="90">
        <v>-9.9006281000000005</v>
      </c>
      <c r="Q97" s="6">
        <f t="shared" si="24"/>
        <v>7.4631400000000001</v>
      </c>
      <c r="R97" s="6">
        <f t="shared" si="25"/>
        <v>-9.9349480000000003</v>
      </c>
      <c r="S97" s="44">
        <f t="shared" si="26"/>
        <v>-10.035128</v>
      </c>
      <c r="T97" s="44">
        <f t="shared" si="27"/>
        <v>-10.259202999999999</v>
      </c>
      <c r="U97" s="44">
        <f t="shared" si="28"/>
        <v>-10.819858999999999</v>
      </c>
      <c r="V97" s="44">
        <f t="shared" si="29"/>
        <v>-12.475465</v>
      </c>
      <c r="W97" s="44">
        <f t="shared" si="30"/>
        <v>0</v>
      </c>
      <c r="X97" s="44">
        <f t="shared" si="31"/>
        <v>0</v>
      </c>
    </row>
    <row r="98" spans="2:24" x14ac:dyDescent="0.25">
      <c r="B98" s="90">
        <v>7226005000</v>
      </c>
      <c r="C98" s="90">
        <v>-8.4589023999999995</v>
      </c>
      <c r="E98" s="6">
        <f t="shared" si="16"/>
        <v>7.5421849999999999</v>
      </c>
      <c r="F98" s="6">
        <f t="shared" si="17"/>
        <v>-8.3931617999999997</v>
      </c>
      <c r="G98" s="44">
        <f t="shared" si="18"/>
        <v>-8.5666074999999999</v>
      </c>
      <c r="H98" s="44">
        <f t="shared" si="19"/>
        <v>-8.9394597999999998</v>
      </c>
      <c r="I98" s="44">
        <f t="shared" si="20"/>
        <v>-10.079693000000001</v>
      </c>
      <c r="J98" s="44">
        <f t="shared" si="21"/>
        <v>-23.850403</v>
      </c>
      <c r="K98" s="44">
        <f t="shared" si="22"/>
        <v>0</v>
      </c>
      <c r="L98" s="44">
        <f t="shared" si="23"/>
        <v>0</v>
      </c>
      <c r="N98" s="90">
        <v>7226005000</v>
      </c>
      <c r="O98" s="90">
        <v>-9.8658199</v>
      </c>
      <c r="Q98" s="6">
        <f t="shared" si="24"/>
        <v>7.5421849999999999</v>
      </c>
      <c r="R98" s="6">
        <f t="shared" si="25"/>
        <v>-10.007966</v>
      </c>
      <c r="S98" s="44">
        <f t="shared" si="26"/>
        <v>-10.118119</v>
      </c>
      <c r="T98" s="44">
        <f t="shared" si="27"/>
        <v>-10.291028000000001</v>
      </c>
      <c r="U98" s="44">
        <f t="shared" si="28"/>
        <v>-10.844671</v>
      </c>
      <c r="V98" s="44">
        <f t="shared" si="29"/>
        <v>-12.37311</v>
      </c>
      <c r="W98" s="44">
        <f t="shared" si="30"/>
        <v>0</v>
      </c>
      <c r="X98" s="44">
        <f t="shared" si="31"/>
        <v>0</v>
      </c>
    </row>
    <row r="99" spans="2:24" x14ac:dyDescent="0.25">
      <c r="B99" s="90">
        <v>7305050000</v>
      </c>
      <c r="C99" s="90">
        <v>-8.4687347000000006</v>
      </c>
      <c r="E99" s="6">
        <f t="shared" si="16"/>
        <v>7.6212299999999997</v>
      </c>
      <c r="F99" s="6">
        <f t="shared" si="17"/>
        <v>-8.4121226999999994</v>
      </c>
      <c r="G99" s="44">
        <f t="shared" si="18"/>
        <v>-8.5780334000000007</v>
      </c>
      <c r="H99" s="44">
        <f t="shared" si="19"/>
        <v>-8.9627972000000007</v>
      </c>
      <c r="I99" s="44">
        <f t="shared" si="20"/>
        <v>-10.225044</v>
      </c>
      <c r="J99" s="44">
        <f t="shared" si="21"/>
        <v>-20.485759999999999</v>
      </c>
      <c r="K99" s="44">
        <f t="shared" si="22"/>
        <v>0</v>
      </c>
      <c r="L99" s="44">
        <f t="shared" si="23"/>
        <v>0</v>
      </c>
      <c r="N99" s="90">
        <v>7305050000</v>
      </c>
      <c r="O99" s="90">
        <v>-9.9194489000000008</v>
      </c>
      <c r="Q99" s="6">
        <f t="shared" si="24"/>
        <v>7.6212299999999997</v>
      </c>
      <c r="R99" s="6">
        <f t="shared" si="25"/>
        <v>-9.9838761999999992</v>
      </c>
      <c r="S99" s="44">
        <f t="shared" si="26"/>
        <v>-10.071911999999999</v>
      </c>
      <c r="T99" s="44">
        <f t="shared" si="27"/>
        <v>-10.322329999999999</v>
      </c>
      <c r="U99" s="44">
        <f t="shared" si="28"/>
        <v>-10.88302</v>
      </c>
      <c r="V99" s="44">
        <f t="shared" si="29"/>
        <v>-11.772157999999999</v>
      </c>
      <c r="W99" s="44">
        <f t="shared" si="30"/>
        <v>0</v>
      </c>
      <c r="X99" s="44">
        <f t="shared" si="31"/>
        <v>0</v>
      </c>
    </row>
    <row r="100" spans="2:24" x14ac:dyDescent="0.25">
      <c r="B100" s="90">
        <v>7384095000</v>
      </c>
      <c r="C100" s="90">
        <v>-8.3278245999999996</v>
      </c>
      <c r="E100" s="6">
        <f t="shared" si="16"/>
        <v>7.7002750000000004</v>
      </c>
      <c r="F100" s="6">
        <f t="shared" si="17"/>
        <v>-8.4533634000000006</v>
      </c>
      <c r="G100" s="44">
        <f t="shared" si="18"/>
        <v>-8.5883006999999996</v>
      </c>
      <c r="H100" s="44">
        <f t="shared" si="19"/>
        <v>-8.9406443000000007</v>
      </c>
      <c r="I100" s="44">
        <f t="shared" si="20"/>
        <v>-10.341086000000001</v>
      </c>
      <c r="J100" s="44">
        <f t="shared" si="21"/>
        <v>-20.131516999999999</v>
      </c>
      <c r="K100" s="44">
        <f t="shared" si="22"/>
        <v>0</v>
      </c>
      <c r="L100" s="44">
        <f t="shared" si="23"/>
        <v>0</v>
      </c>
      <c r="N100" s="90">
        <v>7384095000</v>
      </c>
      <c r="O100" s="90">
        <v>-9.8664246000000002</v>
      </c>
      <c r="Q100" s="6">
        <f t="shared" si="24"/>
        <v>7.7002750000000004</v>
      </c>
      <c r="R100" s="6">
        <f t="shared" si="25"/>
        <v>-10.038282000000001</v>
      </c>
      <c r="S100" s="44">
        <f t="shared" si="26"/>
        <v>-10.115691999999999</v>
      </c>
      <c r="T100" s="44">
        <f t="shared" si="27"/>
        <v>-10.299621999999999</v>
      </c>
      <c r="U100" s="44">
        <f t="shared" si="28"/>
        <v>-10.841390000000001</v>
      </c>
      <c r="V100" s="44">
        <f t="shared" si="29"/>
        <v>-12.140060999999999</v>
      </c>
      <c r="W100" s="44">
        <f t="shared" si="30"/>
        <v>0</v>
      </c>
      <c r="X100" s="44">
        <f t="shared" si="31"/>
        <v>0</v>
      </c>
    </row>
    <row r="101" spans="2:24" x14ac:dyDescent="0.25">
      <c r="B101" s="90">
        <v>7463140000</v>
      </c>
      <c r="C101" s="90">
        <v>-8.3656463999999993</v>
      </c>
      <c r="E101" s="6">
        <f t="shared" si="16"/>
        <v>7.7793200000000002</v>
      </c>
      <c r="F101" s="6">
        <f t="shared" si="17"/>
        <v>-8.3189173000000007</v>
      </c>
      <c r="G101" s="44">
        <f t="shared" si="18"/>
        <v>-8.4692582999999999</v>
      </c>
      <c r="H101" s="44">
        <f t="shared" si="19"/>
        <v>-8.8609419000000003</v>
      </c>
      <c r="I101" s="44">
        <f t="shared" si="20"/>
        <v>-10.276275</v>
      </c>
      <c r="J101" s="44">
        <f t="shared" si="21"/>
        <v>-25.911133</v>
      </c>
      <c r="K101" s="44">
        <f t="shared" si="22"/>
        <v>0</v>
      </c>
      <c r="L101" s="44">
        <f t="shared" si="23"/>
        <v>0</v>
      </c>
      <c r="N101" s="90">
        <v>7463140000</v>
      </c>
      <c r="O101" s="90">
        <v>-9.9349480000000003</v>
      </c>
      <c r="Q101" s="6">
        <f t="shared" si="24"/>
        <v>7.7793200000000002</v>
      </c>
      <c r="R101" s="6">
        <f t="shared" si="25"/>
        <v>-9.9610070999999998</v>
      </c>
      <c r="S101" s="44">
        <f t="shared" si="26"/>
        <v>-10.045</v>
      </c>
      <c r="T101" s="44">
        <f t="shared" si="27"/>
        <v>-10.265866000000001</v>
      </c>
      <c r="U101" s="44">
        <f t="shared" si="28"/>
        <v>-10.783853000000001</v>
      </c>
      <c r="V101" s="44">
        <f t="shared" si="29"/>
        <v>-12.889882999999999</v>
      </c>
      <c r="W101" s="44">
        <f t="shared" si="30"/>
        <v>0</v>
      </c>
      <c r="X101" s="44">
        <f t="shared" si="31"/>
        <v>0</v>
      </c>
    </row>
    <row r="102" spans="2:24" x14ac:dyDescent="0.25">
      <c r="B102" s="90">
        <v>7542185000</v>
      </c>
      <c r="C102" s="90">
        <v>-8.3931617999999997</v>
      </c>
      <c r="E102" s="6">
        <f t="shared" si="16"/>
        <v>7.858365</v>
      </c>
      <c r="F102" s="6">
        <f t="shared" si="17"/>
        <v>-8.1952095000000007</v>
      </c>
      <c r="G102" s="44">
        <f t="shared" si="18"/>
        <v>-8.3163929000000003</v>
      </c>
      <c r="H102" s="44">
        <f t="shared" si="19"/>
        <v>-8.8178177000000009</v>
      </c>
      <c r="I102" s="44">
        <f t="shared" si="20"/>
        <v>-10.301023000000001</v>
      </c>
      <c r="J102" s="44">
        <f t="shared" si="21"/>
        <v>-27.560600000000001</v>
      </c>
      <c r="K102" s="44">
        <f t="shared" si="22"/>
        <v>0</v>
      </c>
      <c r="L102" s="44">
        <f t="shared" si="23"/>
        <v>0</v>
      </c>
      <c r="N102" s="90">
        <v>7542185000</v>
      </c>
      <c r="O102" s="90">
        <v>-10.007966</v>
      </c>
      <c r="Q102" s="6">
        <f t="shared" si="24"/>
        <v>7.858365</v>
      </c>
      <c r="R102" s="6">
        <f t="shared" si="25"/>
        <v>-9.8651228</v>
      </c>
      <c r="S102" s="44">
        <f t="shared" si="26"/>
        <v>-9.9275912999999996</v>
      </c>
      <c r="T102" s="44">
        <f t="shared" si="27"/>
        <v>-10.278337000000001</v>
      </c>
      <c r="U102" s="44">
        <f t="shared" si="28"/>
        <v>-10.801772</v>
      </c>
      <c r="V102" s="44">
        <f t="shared" si="29"/>
        <v>-12.253633000000001</v>
      </c>
      <c r="W102" s="44">
        <f t="shared" si="30"/>
        <v>0</v>
      </c>
      <c r="X102" s="44">
        <f t="shared" si="31"/>
        <v>0</v>
      </c>
    </row>
    <row r="103" spans="2:24" x14ac:dyDescent="0.25">
      <c r="B103" s="90">
        <v>7621230000</v>
      </c>
      <c r="C103" s="90">
        <v>-8.4121226999999994</v>
      </c>
      <c r="E103" s="6">
        <f t="shared" si="16"/>
        <v>7.9374099999999999</v>
      </c>
      <c r="F103" s="6">
        <f t="shared" si="17"/>
        <v>-8.0756043999999996</v>
      </c>
      <c r="G103" s="44">
        <f t="shared" si="18"/>
        <v>-8.2134590000000003</v>
      </c>
      <c r="H103" s="44">
        <f t="shared" si="19"/>
        <v>-8.8288793999999999</v>
      </c>
      <c r="I103" s="44">
        <f t="shared" si="20"/>
        <v>-10.507954</v>
      </c>
      <c r="J103" s="44">
        <f t="shared" si="21"/>
        <v>-23.352774</v>
      </c>
      <c r="K103" s="44">
        <f t="shared" si="22"/>
        <v>0</v>
      </c>
      <c r="L103" s="44">
        <f t="shared" si="23"/>
        <v>0</v>
      </c>
      <c r="N103" s="90">
        <v>7621230000</v>
      </c>
      <c r="O103" s="90">
        <v>-9.9838761999999992</v>
      </c>
      <c r="Q103" s="6">
        <f t="shared" si="24"/>
        <v>7.9374099999999999</v>
      </c>
      <c r="R103" s="6">
        <f t="shared" si="25"/>
        <v>-9.8234519999999996</v>
      </c>
      <c r="S103" s="44">
        <f t="shared" si="26"/>
        <v>-9.9263735000000004</v>
      </c>
      <c r="T103" s="44">
        <f t="shared" si="27"/>
        <v>-10.309414</v>
      </c>
      <c r="U103" s="44">
        <f t="shared" si="28"/>
        <v>-10.851003</v>
      </c>
      <c r="V103" s="44">
        <f t="shared" si="29"/>
        <v>-11.768895000000001</v>
      </c>
      <c r="W103" s="44">
        <f t="shared" si="30"/>
        <v>0</v>
      </c>
      <c r="X103" s="44">
        <f t="shared" si="31"/>
        <v>0</v>
      </c>
    </row>
    <row r="104" spans="2:24" x14ac:dyDescent="0.25">
      <c r="B104" s="90">
        <v>7700275000</v>
      </c>
      <c r="C104" s="90">
        <v>-8.4533634000000006</v>
      </c>
      <c r="E104" s="6">
        <f t="shared" si="16"/>
        <v>8.0164550000000006</v>
      </c>
      <c r="F104" s="6">
        <f t="shared" si="17"/>
        <v>-8.1267280999999993</v>
      </c>
      <c r="G104" s="44">
        <f t="shared" si="18"/>
        <v>-8.2987871000000002</v>
      </c>
      <c r="H104" s="44">
        <f t="shared" si="19"/>
        <v>-8.8114223000000003</v>
      </c>
      <c r="I104" s="44">
        <f t="shared" si="20"/>
        <v>-10.583473</v>
      </c>
      <c r="J104" s="44">
        <f t="shared" si="21"/>
        <v>-23.776695</v>
      </c>
      <c r="K104" s="44">
        <f t="shared" si="22"/>
        <v>0</v>
      </c>
      <c r="L104" s="44">
        <f t="shared" si="23"/>
        <v>0</v>
      </c>
      <c r="N104" s="90">
        <v>7700275000</v>
      </c>
      <c r="O104" s="90">
        <v>-10.038282000000001</v>
      </c>
      <c r="Q104" s="6">
        <f t="shared" si="24"/>
        <v>8.0164550000000006</v>
      </c>
      <c r="R104" s="6">
        <f t="shared" si="25"/>
        <v>-9.9093256000000007</v>
      </c>
      <c r="S104" s="44">
        <f t="shared" si="26"/>
        <v>-10.027982</v>
      </c>
      <c r="T104" s="44">
        <f t="shared" si="27"/>
        <v>-10.315374</v>
      </c>
      <c r="U104" s="44">
        <f t="shared" si="28"/>
        <v>-10.856790999999999</v>
      </c>
      <c r="V104" s="44">
        <f t="shared" si="29"/>
        <v>-12.298807999999999</v>
      </c>
      <c r="W104" s="44">
        <f t="shared" si="30"/>
        <v>0</v>
      </c>
      <c r="X104" s="44">
        <f t="shared" si="31"/>
        <v>0</v>
      </c>
    </row>
    <row r="105" spans="2:24" x14ac:dyDescent="0.25">
      <c r="B105" s="90">
        <v>7779320000</v>
      </c>
      <c r="C105" s="90">
        <v>-8.3189173000000007</v>
      </c>
      <c r="E105" s="6">
        <f t="shared" si="16"/>
        <v>8.0954999999999995</v>
      </c>
      <c r="F105" s="6">
        <f t="shared" si="17"/>
        <v>-8.2635173999999996</v>
      </c>
      <c r="G105" s="44">
        <f t="shared" si="18"/>
        <v>-8.4340124000000003</v>
      </c>
      <c r="H105" s="44">
        <f t="shared" si="19"/>
        <v>-8.8280144000000007</v>
      </c>
      <c r="I105" s="44">
        <f t="shared" si="20"/>
        <v>-10.686662</v>
      </c>
      <c r="J105" s="44">
        <f t="shared" si="21"/>
        <v>-29.468478999999999</v>
      </c>
      <c r="K105" s="44">
        <f t="shared" si="22"/>
        <v>0</v>
      </c>
      <c r="L105" s="44">
        <f t="shared" si="23"/>
        <v>0</v>
      </c>
      <c r="N105" s="90">
        <v>7779320000</v>
      </c>
      <c r="O105" s="90">
        <v>-9.9610070999999998</v>
      </c>
      <c r="Q105" s="6">
        <f t="shared" si="24"/>
        <v>8.0954999999999995</v>
      </c>
      <c r="R105" s="6">
        <f t="shared" si="25"/>
        <v>-10.022016000000001</v>
      </c>
      <c r="S105" s="44">
        <f t="shared" si="26"/>
        <v>-10.166594999999999</v>
      </c>
      <c r="T105" s="44">
        <f t="shared" si="27"/>
        <v>-10.372052</v>
      </c>
      <c r="U105" s="44">
        <f t="shared" si="28"/>
        <v>-10.933289</v>
      </c>
      <c r="V105" s="44">
        <f t="shared" si="29"/>
        <v>-13.111302999999999</v>
      </c>
      <c r="W105" s="44">
        <f t="shared" si="30"/>
        <v>0</v>
      </c>
      <c r="X105" s="44">
        <f t="shared" si="31"/>
        <v>0</v>
      </c>
    </row>
    <row r="106" spans="2:24" x14ac:dyDescent="0.25">
      <c r="B106" s="90">
        <v>7858365000</v>
      </c>
      <c r="C106" s="90">
        <v>-8.1952095000000007</v>
      </c>
      <c r="E106" s="6">
        <f t="shared" si="16"/>
        <v>8.1745450000000002</v>
      </c>
      <c r="F106" s="6">
        <f t="shared" si="17"/>
        <v>-8.1189184000000001</v>
      </c>
      <c r="G106" s="44">
        <f t="shared" si="18"/>
        <v>-8.2881888999999997</v>
      </c>
      <c r="H106" s="44">
        <f t="shared" si="19"/>
        <v>-8.8736811000000007</v>
      </c>
      <c r="I106" s="44">
        <f t="shared" si="20"/>
        <v>-10.954838000000001</v>
      </c>
      <c r="J106" s="44">
        <f t="shared" si="21"/>
        <v>-28.639576000000002</v>
      </c>
      <c r="K106" s="44">
        <f t="shared" si="22"/>
        <v>0</v>
      </c>
      <c r="L106" s="44">
        <f t="shared" si="23"/>
        <v>0</v>
      </c>
      <c r="N106" s="90">
        <v>7858365000</v>
      </c>
      <c r="O106" s="90">
        <v>-9.8651228</v>
      </c>
      <c r="Q106" s="6">
        <f t="shared" si="24"/>
        <v>8.1745450000000002</v>
      </c>
      <c r="R106" s="6">
        <f t="shared" si="25"/>
        <v>-9.9076413999999993</v>
      </c>
      <c r="S106" s="44">
        <f t="shared" si="26"/>
        <v>-10.036917000000001</v>
      </c>
      <c r="T106" s="44">
        <f t="shared" si="27"/>
        <v>-10.439666000000001</v>
      </c>
      <c r="U106" s="44">
        <f t="shared" si="28"/>
        <v>-11.0281</v>
      </c>
      <c r="V106" s="44">
        <f t="shared" si="29"/>
        <v>-12.557592</v>
      </c>
      <c r="W106" s="44">
        <f t="shared" si="30"/>
        <v>0</v>
      </c>
      <c r="X106" s="44">
        <f t="shared" si="31"/>
        <v>0</v>
      </c>
    </row>
    <row r="107" spans="2:24" x14ac:dyDescent="0.25">
      <c r="B107" s="90">
        <v>7937410000</v>
      </c>
      <c r="C107" s="90">
        <v>-8.0756043999999996</v>
      </c>
      <c r="E107" s="6">
        <f t="shared" si="16"/>
        <v>8.2535900000000009</v>
      </c>
      <c r="F107" s="6">
        <f t="shared" si="17"/>
        <v>-8.1650895999999999</v>
      </c>
      <c r="G107" s="44">
        <f t="shared" si="18"/>
        <v>-8.3153582000000004</v>
      </c>
      <c r="H107" s="44">
        <f t="shared" si="19"/>
        <v>-8.8963126999999993</v>
      </c>
      <c r="I107" s="44">
        <f t="shared" si="20"/>
        <v>-11.115107999999999</v>
      </c>
      <c r="J107" s="44">
        <f t="shared" si="21"/>
        <v>-29.386133000000001</v>
      </c>
      <c r="K107" s="44">
        <f t="shared" si="22"/>
        <v>0</v>
      </c>
      <c r="L107" s="44">
        <f t="shared" si="23"/>
        <v>0</v>
      </c>
      <c r="N107" s="90">
        <v>7937410000</v>
      </c>
      <c r="O107" s="90">
        <v>-9.8234519999999996</v>
      </c>
      <c r="Q107" s="6">
        <f t="shared" si="24"/>
        <v>8.2535900000000009</v>
      </c>
      <c r="R107" s="6">
        <f t="shared" si="25"/>
        <v>-9.9967860999999996</v>
      </c>
      <c r="S107" s="44">
        <f t="shared" si="26"/>
        <v>-10.137903</v>
      </c>
      <c r="T107" s="44">
        <f t="shared" si="27"/>
        <v>-10.499921000000001</v>
      </c>
      <c r="U107" s="44">
        <f t="shared" si="28"/>
        <v>-11.108542</v>
      </c>
      <c r="V107" s="44">
        <f t="shared" si="29"/>
        <v>-12.873002</v>
      </c>
      <c r="W107" s="44">
        <f t="shared" si="30"/>
        <v>0</v>
      </c>
      <c r="X107" s="44">
        <f t="shared" si="31"/>
        <v>0</v>
      </c>
    </row>
    <row r="108" spans="2:24" x14ac:dyDescent="0.25">
      <c r="B108" s="90">
        <v>8016455000</v>
      </c>
      <c r="C108" s="90">
        <v>-8.1267280999999993</v>
      </c>
      <c r="E108" s="6">
        <f t="shared" si="16"/>
        <v>8.3326349999999998</v>
      </c>
      <c r="F108" s="6">
        <f t="shared" si="17"/>
        <v>-8.0784693000000001</v>
      </c>
      <c r="G108" s="44">
        <f t="shared" si="18"/>
        <v>-8.2401133000000009</v>
      </c>
      <c r="H108" s="44">
        <f t="shared" si="19"/>
        <v>-8.9697665999999998</v>
      </c>
      <c r="I108" s="44">
        <f t="shared" si="20"/>
        <v>-11.284945</v>
      </c>
      <c r="J108" s="44">
        <f t="shared" si="21"/>
        <v>-31.362297000000002</v>
      </c>
      <c r="K108" s="44">
        <f t="shared" si="22"/>
        <v>0</v>
      </c>
      <c r="L108" s="44">
        <f t="shared" si="23"/>
        <v>0</v>
      </c>
      <c r="N108" s="90">
        <v>8016455000</v>
      </c>
      <c r="O108" s="90">
        <v>-9.9093256000000007</v>
      </c>
      <c r="Q108" s="6">
        <f t="shared" si="24"/>
        <v>8.3326349999999998</v>
      </c>
      <c r="R108" s="6">
        <f t="shared" si="25"/>
        <v>-10.035660999999999</v>
      </c>
      <c r="S108" s="44">
        <f t="shared" si="26"/>
        <v>-10.210011</v>
      </c>
      <c r="T108" s="44">
        <f t="shared" si="27"/>
        <v>-10.620084</v>
      </c>
      <c r="U108" s="44">
        <f t="shared" si="28"/>
        <v>-11.257367</v>
      </c>
      <c r="V108" s="44">
        <f t="shared" si="29"/>
        <v>-12.974785000000001</v>
      </c>
      <c r="W108" s="44">
        <f t="shared" si="30"/>
        <v>0</v>
      </c>
      <c r="X108" s="44">
        <f t="shared" si="31"/>
        <v>0</v>
      </c>
    </row>
    <row r="109" spans="2:24" x14ac:dyDescent="0.25">
      <c r="B109" s="90">
        <v>8095500000</v>
      </c>
      <c r="C109" s="90">
        <v>-8.2635173999999996</v>
      </c>
      <c r="E109" s="6">
        <f t="shared" si="16"/>
        <v>8.4116800000000005</v>
      </c>
      <c r="F109" s="6">
        <f t="shared" si="17"/>
        <v>-8.1694812999999993</v>
      </c>
      <c r="G109" s="44">
        <f t="shared" si="18"/>
        <v>-8.3268298999999999</v>
      </c>
      <c r="H109" s="44">
        <f t="shared" si="19"/>
        <v>-9.1015452999999997</v>
      </c>
      <c r="I109" s="44">
        <f t="shared" si="20"/>
        <v>-11.698525</v>
      </c>
      <c r="J109" s="44">
        <f t="shared" si="21"/>
        <v>-28.302659999999999</v>
      </c>
      <c r="K109" s="44">
        <f t="shared" si="22"/>
        <v>0</v>
      </c>
      <c r="L109" s="44">
        <f t="shared" si="23"/>
        <v>0</v>
      </c>
      <c r="N109" s="90">
        <v>8095500000</v>
      </c>
      <c r="O109" s="90">
        <v>-10.022016000000001</v>
      </c>
      <c r="Q109" s="6">
        <f t="shared" si="24"/>
        <v>8.4116800000000005</v>
      </c>
      <c r="R109" s="6">
        <f t="shared" si="25"/>
        <v>-10.095015999999999</v>
      </c>
      <c r="S109" s="44">
        <f t="shared" si="26"/>
        <v>-10.286419</v>
      </c>
      <c r="T109" s="44">
        <f t="shared" si="27"/>
        <v>-10.743081999999999</v>
      </c>
      <c r="U109" s="44">
        <f t="shared" si="28"/>
        <v>-11.432145999999999</v>
      </c>
      <c r="V109" s="44">
        <f t="shared" si="29"/>
        <v>-12.823804000000001</v>
      </c>
      <c r="W109" s="44">
        <f t="shared" si="30"/>
        <v>0</v>
      </c>
      <c r="X109" s="44">
        <f t="shared" si="31"/>
        <v>0</v>
      </c>
    </row>
    <row r="110" spans="2:24" x14ac:dyDescent="0.25">
      <c r="B110" s="90">
        <v>8174545000</v>
      </c>
      <c r="C110" s="90">
        <v>-8.1189184000000001</v>
      </c>
      <c r="E110" s="6">
        <f t="shared" si="16"/>
        <v>8.4907249999999994</v>
      </c>
      <c r="F110" s="6">
        <f t="shared" si="17"/>
        <v>-8.4616851999999998</v>
      </c>
      <c r="G110" s="44">
        <f t="shared" si="18"/>
        <v>-8.6691999000000006</v>
      </c>
      <c r="H110" s="44">
        <f t="shared" si="19"/>
        <v>-9.2325554000000007</v>
      </c>
      <c r="I110" s="44">
        <f t="shared" si="20"/>
        <v>-11.936866999999999</v>
      </c>
      <c r="J110" s="44">
        <f t="shared" si="21"/>
        <v>-31.620799999999999</v>
      </c>
      <c r="K110" s="44">
        <f t="shared" si="22"/>
        <v>0</v>
      </c>
      <c r="L110" s="44">
        <f t="shared" si="23"/>
        <v>0</v>
      </c>
      <c r="N110" s="90">
        <v>8174545000</v>
      </c>
      <c r="O110" s="90">
        <v>-9.9076413999999993</v>
      </c>
      <c r="Q110" s="6">
        <f t="shared" si="24"/>
        <v>8.4907249999999994</v>
      </c>
      <c r="R110" s="6">
        <f t="shared" si="25"/>
        <v>-10.492476</v>
      </c>
      <c r="S110" s="44">
        <f t="shared" si="26"/>
        <v>-10.726575</v>
      </c>
      <c r="T110" s="44">
        <f t="shared" si="27"/>
        <v>-10.880922</v>
      </c>
      <c r="U110" s="44">
        <f t="shared" si="28"/>
        <v>-11.59374</v>
      </c>
      <c r="V110" s="44">
        <f t="shared" si="29"/>
        <v>-13.836607000000001</v>
      </c>
      <c r="W110" s="44">
        <f t="shared" si="30"/>
        <v>0</v>
      </c>
      <c r="X110" s="44">
        <f t="shared" si="31"/>
        <v>0</v>
      </c>
    </row>
    <row r="111" spans="2:24" x14ac:dyDescent="0.25">
      <c r="B111" s="90">
        <v>8253590000</v>
      </c>
      <c r="C111" s="90">
        <v>-8.1650895999999999</v>
      </c>
      <c r="E111" s="6">
        <f t="shared" si="16"/>
        <v>8.5697700000000001</v>
      </c>
      <c r="F111" s="6">
        <f t="shared" si="17"/>
        <v>-8.4205331999999995</v>
      </c>
      <c r="G111" s="44">
        <f t="shared" si="18"/>
        <v>-8.6554289000000004</v>
      </c>
      <c r="H111" s="44">
        <f t="shared" si="19"/>
        <v>-9.3666134000000003</v>
      </c>
      <c r="I111" s="44">
        <f t="shared" si="20"/>
        <v>-12.097129000000001</v>
      </c>
      <c r="J111" s="44">
        <f t="shared" si="21"/>
        <v>-35.546146</v>
      </c>
      <c r="K111" s="44">
        <f t="shared" si="22"/>
        <v>0</v>
      </c>
      <c r="L111" s="44">
        <f t="shared" si="23"/>
        <v>0</v>
      </c>
      <c r="N111" s="90">
        <v>8253590000</v>
      </c>
      <c r="O111" s="90">
        <v>-9.9967860999999996</v>
      </c>
      <c r="Q111" s="6">
        <f t="shared" si="24"/>
        <v>8.5697700000000001</v>
      </c>
      <c r="R111" s="6">
        <f t="shared" si="25"/>
        <v>-10.308562</v>
      </c>
      <c r="S111" s="44">
        <f t="shared" si="26"/>
        <v>-10.531979</v>
      </c>
      <c r="T111" s="44">
        <f t="shared" si="27"/>
        <v>-10.99668</v>
      </c>
      <c r="U111" s="44">
        <f t="shared" si="28"/>
        <v>-11.734387999999999</v>
      </c>
      <c r="V111" s="44">
        <f t="shared" si="29"/>
        <v>-13.956402000000001</v>
      </c>
      <c r="W111" s="44">
        <f t="shared" si="30"/>
        <v>0</v>
      </c>
      <c r="X111" s="44">
        <f t="shared" si="31"/>
        <v>0</v>
      </c>
    </row>
    <row r="112" spans="2:24" x14ac:dyDescent="0.25">
      <c r="B112" s="90">
        <v>8332635000</v>
      </c>
      <c r="C112" s="90">
        <v>-8.0784693000000001</v>
      </c>
      <c r="E112" s="6">
        <f t="shared" si="16"/>
        <v>8.6488150000000008</v>
      </c>
      <c r="F112" s="6">
        <f t="shared" si="17"/>
        <v>-8.5051374000000006</v>
      </c>
      <c r="G112" s="44">
        <f t="shared" si="18"/>
        <v>-8.7183056000000008</v>
      </c>
      <c r="H112" s="44">
        <f t="shared" si="19"/>
        <v>-9.4820776000000002</v>
      </c>
      <c r="I112" s="44">
        <f t="shared" si="20"/>
        <v>-12.426425</v>
      </c>
      <c r="J112" s="44">
        <f t="shared" si="21"/>
        <v>-32.991504999999997</v>
      </c>
      <c r="K112" s="44">
        <f t="shared" si="22"/>
        <v>0</v>
      </c>
      <c r="L112" s="44">
        <f t="shared" si="23"/>
        <v>0</v>
      </c>
      <c r="N112" s="90">
        <v>8332635000</v>
      </c>
      <c r="O112" s="90">
        <v>-10.035660999999999</v>
      </c>
      <c r="Q112" s="6">
        <f t="shared" si="24"/>
        <v>8.6488150000000008</v>
      </c>
      <c r="R112" s="6">
        <f t="shared" si="25"/>
        <v>-10.556186</v>
      </c>
      <c r="S112" s="44">
        <f t="shared" si="26"/>
        <v>-10.750420999999999</v>
      </c>
      <c r="T112" s="44">
        <f t="shared" si="27"/>
        <v>-11.085217</v>
      </c>
      <c r="U112" s="44">
        <f t="shared" si="28"/>
        <v>-11.857442000000001</v>
      </c>
      <c r="V112" s="44">
        <f t="shared" si="29"/>
        <v>-13.537381</v>
      </c>
      <c r="W112" s="44">
        <f t="shared" si="30"/>
        <v>0</v>
      </c>
      <c r="X112" s="44">
        <f t="shared" si="31"/>
        <v>0</v>
      </c>
    </row>
    <row r="113" spans="2:24" x14ac:dyDescent="0.25">
      <c r="B113" s="90">
        <v>8411680000</v>
      </c>
      <c r="C113" s="90">
        <v>-8.1694812999999993</v>
      </c>
      <c r="E113" s="6">
        <f t="shared" si="16"/>
        <v>8.7278599999999997</v>
      </c>
      <c r="F113" s="6">
        <f t="shared" si="17"/>
        <v>-8.5024920000000002</v>
      </c>
      <c r="G113" s="44">
        <f t="shared" si="18"/>
        <v>-8.7088164999999993</v>
      </c>
      <c r="H113" s="44">
        <f t="shared" si="19"/>
        <v>-9.5196409000000006</v>
      </c>
      <c r="I113" s="44">
        <f t="shared" si="20"/>
        <v>-12.463476</v>
      </c>
      <c r="J113" s="44">
        <f t="shared" si="21"/>
        <v>-33.278488000000003</v>
      </c>
      <c r="K113" s="44">
        <f t="shared" si="22"/>
        <v>0</v>
      </c>
      <c r="L113" s="44">
        <f t="shared" si="23"/>
        <v>0</v>
      </c>
      <c r="N113" s="90">
        <v>8411680000</v>
      </c>
      <c r="O113" s="90">
        <v>-10.095015999999999</v>
      </c>
      <c r="Q113" s="6">
        <f t="shared" si="24"/>
        <v>8.7278599999999997</v>
      </c>
      <c r="R113" s="6">
        <f t="shared" si="25"/>
        <v>-10.479189999999999</v>
      </c>
      <c r="S113" s="44">
        <f t="shared" si="26"/>
        <v>-10.705325</v>
      </c>
      <c r="T113" s="44">
        <f t="shared" si="27"/>
        <v>-11.089589999999999</v>
      </c>
      <c r="U113" s="44">
        <f t="shared" si="28"/>
        <v>-11.859004000000001</v>
      </c>
      <c r="V113" s="44">
        <f t="shared" si="29"/>
        <v>-13.552572</v>
      </c>
      <c r="W113" s="44">
        <f t="shared" si="30"/>
        <v>0</v>
      </c>
      <c r="X113" s="44">
        <f t="shared" si="31"/>
        <v>0</v>
      </c>
    </row>
    <row r="114" spans="2:24" x14ac:dyDescent="0.25">
      <c r="B114" s="90">
        <v>8490725000</v>
      </c>
      <c r="C114" s="90">
        <v>-8.4616851999999998</v>
      </c>
      <c r="E114" s="6">
        <f t="shared" si="16"/>
        <v>8.8069050000000004</v>
      </c>
      <c r="F114" s="6">
        <f t="shared" si="17"/>
        <v>-8.3005399999999998</v>
      </c>
      <c r="G114" s="44">
        <f t="shared" si="18"/>
        <v>-8.5394926000000009</v>
      </c>
      <c r="H114" s="44">
        <f t="shared" si="19"/>
        <v>-9.5640611999999994</v>
      </c>
      <c r="I114" s="44">
        <f t="shared" si="20"/>
        <v>-12.292021999999999</v>
      </c>
      <c r="J114" s="44">
        <f t="shared" si="21"/>
        <v>-35.738734999999998</v>
      </c>
      <c r="K114" s="44">
        <f t="shared" si="22"/>
        <v>0</v>
      </c>
      <c r="L114" s="44">
        <f t="shared" si="23"/>
        <v>0</v>
      </c>
      <c r="N114" s="90">
        <v>8490725000</v>
      </c>
      <c r="O114" s="90">
        <v>-10.492476</v>
      </c>
      <c r="Q114" s="6">
        <f t="shared" si="24"/>
        <v>8.8069050000000004</v>
      </c>
      <c r="R114" s="6">
        <f t="shared" si="25"/>
        <v>-10.377915</v>
      </c>
      <c r="S114" s="44">
        <f t="shared" si="26"/>
        <v>-10.630862</v>
      </c>
      <c r="T114" s="44">
        <f t="shared" si="27"/>
        <v>-11.141629999999999</v>
      </c>
      <c r="U114" s="44">
        <f t="shared" si="28"/>
        <v>-11.890452</v>
      </c>
      <c r="V114" s="44">
        <f t="shared" si="29"/>
        <v>-13.740743999999999</v>
      </c>
      <c r="W114" s="44">
        <f t="shared" si="30"/>
        <v>0</v>
      </c>
      <c r="X114" s="44">
        <f t="shared" si="31"/>
        <v>0</v>
      </c>
    </row>
    <row r="115" spans="2:24" x14ac:dyDescent="0.25">
      <c r="B115" s="90">
        <v>8569770000</v>
      </c>
      <c r="C115" s="90">
        <v>-8.4205331999999995</v>
      </c>
      <c r="E115" s="6">
        <f t="shared" si="16"/>
        <v>8.8859499999999993</v>
      </c>
      <c r="F115" s="6">
        <f t="shared" si="17"/>
        <v>-8.4414587000000001</v>
      </c>
      <c r="G115" s="44">
        <f t="shared" si="18"/>
        <v>-8.7118006000000001</v>
      </c>
      <c r="H115" s="44">
        <f t="shared" si="19"/>
        <v>-9.6179476000000008</v>
      </c>
      <c r="I115" s="44">
        <f t="shared" si="20"/>
        <v>-12.479279</v>
      </c>
      <c r="J115" s="44">
        <f t="shared" si="21"/>
        <v>-33.456673000000002</v>
      </c>
      <c r="K115" s="44">
        <f t="shared" si="22"/>
        <v>0</v>
      </c>
      <c r="L115" s="44">
        <f t="shared" si="23"/>
        <v>0</v>
      </c>
      <c r="N115" s="90">
        <v>8569770000</v>
      </c>
      <c r="O115" s="90">
        <v>-10.308562</v>
      </c>
      <c r="Q115" s="6">
        <f t="shared" si="24"/>
        <v>8.8859499999999993</v>
      </c>
      <c r="R115" s="6">
        <f t="shared" si="25"/>
        <v>-10.502031000000001</v>
      </c>
      <c r="S115" s="44">
        <f t="shared" si="26"/>
        <v>-10.732961</v>
      </c>
      <c r="T115" s="44">
        <f t="shared" si="27"/>
        <v>-11.182088</v>
      </c>
      <c r="U115" s="44">
        <f t="shared" si="28"/>
        <v>-11.931848</v>
      </c>
      <c r="V115" s="44">
        <f t="shared" si="29"/>
        <v>-13.353484999999999</v>
      </c>
      <c r="W115" s="44">
        <f t="shared" si="30"/>
        <v>0</v>
      </c>
      <c r="X115" s="44">
        <f t="shared" si="31"/>
        <v>0</v>
      </c>
    </row>
    <row r="116" spans="2:24" x14ac:dyDescent="0.25">
      <c r="B116" s="90">
        <v>8648815000</v>
      </c>
      <c r="C116" s="90">
        <v>-8.5051374000000006</v>
      </c>
      <c r="E116" s="6">
        <f t="shared" si="16"/>
        <v>8.964995</v>
      </c>
      <c r="F116" s="6">
        <f t="shared" si="17"/>
        <v>-8.5779762000000002</v>
      </c>
      <c r="G116" s="44">
        <f t="shared" si="18"/>
        <v>-8.8690233000000003</v>
      </c>
      <c r="H116" s="44">
        <f t="shared" si="19"/>
        <v>-9.6318712000000009</v>
      </c>
      <c r="I116" s="44">
        <f t="shared" si="20"/>
        <v>-12.638166999999999</v>
      </c>
      <c r="J116" s="44">
        <f t="shared" si="21"/>
        <v>-32.510899000000002</v>
      </c>
      <c r="K116" s="44">
        <f t="shared" si="22"/>
        <v>0</v>
      </c>
      <c r="L116" s="44">
        <f t="shared" si="23"/>
        <v>0</v>
      </c>
      <c r="N116" s="90">
        <v>8648815000</v>
      </c>
      <c r="O116" s="90">
        <v>-10.556186</v>
      </c>
      <c r="Q116" s="6">
        <f t="shared" si="24"/>
        <v>8.964995</v>
      </c>
      <c r="R116" s="6">
        <f t="shared" si="25"/>
        <v>-10.561957</v>
      </c>
      <c r="S116" s="44">
        <f t="shared" si="26"/>
        <v>-10.793514</v>
      </c>
      <c r="T116" s="44">
        <f t="shared" si="27"/>
        <v>-11.185684999999999</v>
      </c>
      <c r="U116" s="44">
        <f t="shared" si="28"/>
        <v>-11.926095</v>
      </c>
      <c r="V116" s="44">
        <f t="shared" si="29"/>
        <v>-13.349689</v>
      </c>
      <c r="W116" s="44">
        <f t="shared" si="30"/>
        <v>0</v>
      </c>
      <c r="X116" s="44">
        <f t="shared" si="31"/>
        <v>0</v>
      </c>
    </row>
    <row r="117" spans="2:24" x14ac:dyDescent="0.25">
      <c r="B117" s="90">
        <v>8727860000</v>
      </c>
      <c r="C117" s="90">
        <v>-8.5024920000000002</v>
      </c>
      <c r="E117" s="6">
        <f t="shared" si="16"/>
        <v>9.0440400000000007</v>
      </c>
      <c r="F117" s="6">
        <f t="shared" si="17"/>
        <v>-8.5716590999999998</v>
      </c>
      <c r="G117" s="44">
        <f t="shared" si="18"/>
        <v>-8.8958721000000001</v>
      </c>
      <c r="H117" s="44">
        <f t="shared" si="19"/>
        <v>-9.6250496000000005</v>
      </c>
      <c r="I117" s="44">
        <f t="shared" si="20"/>
        <v>-12.439854</v>
      </c>
      <c r="J117" s="44">
        <f t="shared" si="21"/>
        <v>-37.146918999999997</v>
      </c>
      <c r="K117" s="44">
        <f t="shared" si="22"/>
        <v>0</v>
      </c>
      <c r="L117" s="44">
        <f t="shared" si="23"/>
        <v>0</v>
      </c>
      <c r="N117" s="90">
        <v>8727860000</v>
      </c>
      <c r="O117" s="90">
        <v>-10.479189999999999</v>
      </c>
      <c r="Q117" s="6">
        <f t="shared" si="24"/>
        <v>9.0440400000000007</v>
      </c>
      <c r="R117" s="6">
        <f t="shared" si="25"/>
        <v>-10.666492999999999</v>
      </c>
      <c r="S117" s="44">
        <f t="shared" si="26"/>
        <v>-10.897309999999999</v>
      </c>
      <c r="T117" s="44">
        <f t="shared" si="27"/>
        <v>-11.198067999999999</v>
      </c>
      <c r="U117" s="44">
        <f t="shared" si="28"/>
        <v>-11.900565</v>
      </c>
      <c r="V117" s="44">
        <f t="shared" si="29"/>
        <v>-13.967904000000001</v>
      </c>
      <c r="W117" s="44">
        <f t="shared" si="30"/>
        <v>0</v>
      </c>
      <c r="X117" s="44">
        <f t="shared" si="31"/>
        <v>0</v>
      </c>
    </row>
    <row r="118" spans="2:24" x14ac:dyDescent="0.25">
      <c r="B118" s="90">
        <v>8806905000</v>
      </c>
      <c r="C118" s="90">
        <v>-8.3005399999999998</v>
      </c>
      <c r="E118" s="6">
        <f t="shared" si="16"/>
        <v>9.1230849999999997</v>
      </c>
      <c r="F118" s="6">
        <f t="shared" si="17"/>
        <v>-8.4540272000000005</v>
      </c>
      <c r="G118" s="44">
        <f t="shared" si="18"/>
        <v>-8.7559337999999993</v>
      </c>
      <c r="H118" s="44">
        <f t="shared" si="19"/>
        <v>-9.6354523000000007</v>
      </c>
      <c r="I118" s="44">
        <f t="shared" si="20"/>
        <v>-12.464181</v>
      </c>
      <c r="J118" s="44">
        <f t="shared" si="21"/>
        <v>-37.701996000000001</v>
      </c>
      <c r="K118" s="44">
        <f t="shared" si="22"/>
        <v>0</v>
      </c>
      <c r="L118" s="44">
        <f t="shared" si="23"/>
        <v>0</v>
      </c>
      <c r="N118" s="90">
        <v>8806905000</v>
      </c>
      <c r="O118" s="90">
        <v>-10.377915</v>
      </c>
      <c r="Q118" s="6">
        <f t="shared" si="24"/>
        <v>9.1230849999999997</v>
      </c>
      <c r="R118" s="6">
        <f t="shared" si="25"/>
        <v>-10.465450000000001</v>
      </c>
      <c r="S118" s="44">
        <f t="shared" si="26"/>
        <v>-10.672381</v>
      </c>
      <c r="T118" s="44">
        <f t="shared" si="27"/>
        <v>-11.245048000000001</v>
      </c>
      <c r="U118" s="44">
        <f t="shared" si="28"/>
        <v>-11.922658</v>
      </c>
      <c r="V118" s="44">
        <f t="shared" si="29"/>
        <v>-13.484487</v>
      </c>
      <c r="W118" s="44">
        <f t="shared" si="30"/>
        <v>0</v>
      </c>
      <c r="X118" s="44">
        <f t="shared" si="31"/>
        <v>0</v>
      </c>
    </row>
    <row r="119" spans="2:24" x14ac:dyDescent="0.25">
      <c r="B119" s="90">
        <v>8885950000</v>
      </c>
      <c r="C119" s="90">
        <v>-8.4414587000000001</v>
      </c>
      <c r="E119" s="6">
        <f t="shared" si="16"/>
        <v>9.2021300000000004</v>
      </c>
      <c r="F119" s="6">
        <f t="shared" si="17"/>
        <v>-8.4337063000000008</v>
      </c>
      <c r="G119" s="44">
        <f t="shared" si="18"/>
        <v>-8.6964979000000007</v>
      </c>
      <c r="H119" s="44">
        <f t="shared" si="19"/>
        <v>-9.5911465000000007</v>
      </c>
      <c r="I119" s="44">
        <f t="shared" si="20"/>
        <v>-12.612451999999999</v>
      </c>
      <c r="J119" s="44">
        <f t="shared" si="21"/>
        <v>-32.735222</v>
      </c>
      <c r="K119" s="44">
        <f t="shared" si="22"/>
        <v>0</v>
      </c>
      <c r="L119" s="44">
        <f t="shared" si="23"/>
        <v>0</v>
      </c>
      <c r="N119" s="90">
        <v>8885950000</v>
      </c>
      <c r="O119" s="90">
        <v>-10.502031000000001</v>
      </c>
      <c r="Q119" s="6">
        <f t="shared" si="24"/>
        <v>9.2021300000000004</v>
      </c>
      <c r="R119" s="6">
        <f t="shared" si="25"/>
        <v>-10.503351</v>
      </c>
      <c r="S119" s="44">
        <f t="shared" si="26"/>
        <v>-10.712353</v>
      </c>
      <c r="T119" s="44">
        <f t="shared" si="27"/>
        <v>-11.233237000000001</v>
      </c>
      <c r="U119" s="44">
        <f t="shared" si="28"/>
        <v>-11.889783</v>
      </c>
      <c r="V119" s="44">
        <f t="shared" si="29"/>
        <v>-12.949495000000001</v>
      </c>
      <c r="W119" s="44">
        <f t="shared" si="30"/>
        <v>0</v>
      </c>
      <c r="X119" s="44">
        <f t="shared" si="31"/>
        <v>0</v>
      </c>
    </row>
    <row r="120" spans="2:24" x14ac:dyDescent="0.25">
      <c r="B120" s="90">
        <v>8964995000</v>
      </c>
      <c r="C120" s="90">
        <v>-8.5779762000000002</v>
      </c>
      <c r="E120" s="6">
        <f t="shared" si="16"/>
        <v>9.2811749999999993</v>
      </c>
      <c r="F120" s="6">
        <f t="shared" si="17"/>
        <v>-8.5572318999999997</v>
      </c>
      <c r="G120" s="44">
        <f t="shared" si="18"/>
        <v>-8.8924521999999993</v>
      </c>
      <c r="H120" s="44">
        <f t="shared" si="19"/>
        <v>-9.5375604999999997</v>
      </c>
      <c r="I120" s="44">
        <f t="shared" si="20"/>
        <v>-12.343641</v>
      </c>
      <c r="J120" s="44">
        <f t="shared" si="21"/>
        <v>-34.764481000000004</v>
      </c>
      <c r="K120" s="44">
        <f t="shared" si="22"/>
        <v>0</v>
      </c>
      <c r="L120" s="44">
        <f t="shared" si="23"/>
        <v>0</v>
      </c>
      <c r="N120" s="90">
        <v>8964995000</v>
      </c>
      <c r="O120" s="90">
        <v>-10.561957</v>
      </c>
      <c r="Q120" s="6">
        <f t="shared" si="24"/>
        <v>9.2811749999999993</v>
      </c>
      <c r="R120" s="6">
        <f t="shared" si="25"/>
        <v>-10.62933</v>
      </c>
      <c r="S120" s="44">
        <f t="shared" si="26"/>
        <v>-10.898497000000001</v>
      </c>
      <c r="T120" s="44">
        <f t="shared" si="27"/>
        <v>-11.211399999999999</v>
      </c>
      <c r="U120" s="44">
        <f t="shared" si="28"/>
        <v>-11.826879</v>
      </c>
      <c r="V120" s="44">
        <f t="shared" si="29"/>
        <v>-13.388571000000001</v>
      </c>
      <c r="W120" s="44">
        <f t="shared" si="30"/>
        <v>0</v>
      </c>
      <c r="X120" s="44">
        <f t="shared" si="31"/>
        <v>0</v>
      </c>
    </row>
    <row r="121" spans="2:24" x14ac:dyDescent="0.25">
      <c r="B121" s="90">
        <v>9044040000</v>
      </c>
      <c r="C121" s="90">
        <v>-8.5716590999999998</v>
      </c>
      <c r="E121" s="6">
        <f t="shared" si="16"/>
        <v>9.36022</v>
      </c>
      <c r="F121" s="6">
        <f t="shared" si="17"/>
        <v>-8.3960589999999993</v>
      </c>
      <c r="G121" s="44">
        <f t="shared" si="18"/>
        <v>-8.7459927000000004</v>
      </c>
      <c r="H121" s="44">
        <f t="shared" si="19"/>
        <v>-9.5176210000000001</v>
      </c>
      <c r="I121" s="44">
        <f t="shared" si="20"/>
        <v>-12.155388</v>
      </c>
      <c r="J121" s="44">
        <f t="shared" si="21"/>
        <v>-36.935101000000003</v>
      </c>
      <c r="K121" s="44">
        <f t="shared" si="22"/>
        <v>0</v>
      </c>
      <c r="L121" s="44">
        <f t="shared" si="23"/>
        <v>0</v>
      </c>
      <c r="N121" s="90">
        <v>9044040000</v>
      </c>
      <c r="O121" s="90">
        <v>-10.666492999999999</v>
      </c>
      <c r="Q121" s="6">
        <f t="shared" si="24"/>
        <v>9.36022</v>
      </c>
      <c r="R121" s="6">
        <f t="shared" si="25"/>
        <v>-10.432361999999999</v>
      </c>
      <c r="S121" s="44">
        <f t="shared" si="26"/>
        <v>-10.704200999999999</v>
      </c>
      <c r="T121" s="44">
        <f t="shared" si="27"/>
        <v>-11.236523</v>
      </c>
      <c r="U121" s="44">
        <f t="shared" si="28"/>
        <v>-11.813573</v>
      </c>
      <c r="V121" s="44">
        <f t="shared" si="29"/>
        <v>-13.345371999999999</v>
      </c>
      <c r="W121" s="44">
        <f t="shared" si="30"/>
        <v>0</v>
      </c>
      <c r="X121" s="44">
        <f t="shared" si="31"/>
        <v>0</v>
      </c>
    </row>
    <row r="122" spans="2:24" x14ac:dyDescent="0.25">
      <c r="B122" s="90">
        <v>9123085000</v>
      </c>
      <c r="C122" s="90">
        <v>-8.4540272000000005</v>
      </c>
      <c r="E122" s="6">
        <f t="shared" si="16"/>
        <v>9.4392650000000007</v>
      </c>
      <c r="F122" s="6">
        <f t="shared" si="17"/>
        <v>-8.5312862000000003</v>
      </c>
      <c r="G122" s="44">
        <f t="shared" si="18"/>
        <v>-8.8213310000000007</v>
      </c>
      <c r="H122" s="44">
        <f t="shared" si="19"/>
        <v>-9.5039349000000009</v>
      </c>
      <c r="I122" s="44">
        <f t="shared" si="20"/>
        <v>-12.369668000000001</v>
      </c>
      <c r="J122" s="44">
        <f t="shared" si="21"/>
        <v>-33.196510000000004</v>
      </c>
      <c r="K122" s="44">
        <f t="shared" si="22"/>
        <v>0</v>
      </c>
      <c r="L122" s="44">
        <f t="shared" si="23"/>
        <v>0</v>
      </c>
      <c r="N122" s="90">
        <v>9123085000</v>
      </c>
      <c r="O122" s="90">
        <v>-10.465450000000001</v>
      </c>
      <c r="Q122" s="6">
        <f t="shared" si="24"/>
        <v>9.4392650000000007</v>
      </c>
      <c r="R122" s="6">
        <f t="shared" si="25"/>
        <v>-10.545434999999999</v>
      </c>
      <c r="S122" s="44">
        <f t="shared" si="26"/>
        <v>-10.812384</v>
      </c>
      <c r="T122" s="44">
        <f t="shared" si="27"/>
        <v>-11.224952</v>
      </c>
      <c r="U122" s="44">
        <f t="shared" si="28"/>
        <v>-11.784349000000001</v>
      </c>
      <c r="V122" s="44">
        <f t="shared" si="29"/>
        <v>-12.998412999999999</v>
      </c>
      <c r="W122" s="44">
        <f t="shared" si="30"/>
        <v>0</v>
      </c>
      <c r="X122" s="44">
        <f t="shared" si="31"/>
        <v>0</v>
      </c>
    </row>
    <row r="123" spans="2:24" x14ac:dyDescent="0.25">
      <c r="B123" s="90">
        <v>9202130000</v>
      </c>
      <c r="C123" s="90">
        <v>-8.4337063000000008</v>
      </c>
      <c r="E123" s="6">
        <f t="shared" si="16"/>
        <v>9.5183099999999996</v>
      </c>
      <c r="F123" s="6">
        <f t="shared" si="17"/>
        <v>-8.5416422000000001</v>
      </c>
      <c r="G123" s="44">
        <f t="shared" si="18"/>
        <v>-8.8196019999999997</v>
      </c>
      <c r="H123" s="44">
        <f t="shared" si="19"/>
        <v>-9.4251927999999996</v>
      </c>
      <c r="I123" s="44">
        <f t="shared" si="20"/>
        <v>-12.165108</v>
      </c>
      <c r="J123" s="44">
        <f t="shared" si="21"/>
        <v>-34.224612999999998</v>
      </c>
      <c r="K123" s="44">
        <f t="shared" si="22"/>
        <v>0</v>
      </c>
      <c r="L123" s="44">
        <f t="shared" si="23"/>
        <v>0</v>
      </c>
      <c r="N123" s="90">
        <v>9202130000</v>
      </c>
      <c r="O123" s="90">
        <v>-10.503351</v>
      </c>
      <c r="Q123" s="6">
        <f t="shared" si="24"/>
        <v>9.5183099999999996</v>
      </c>
      <c r="R123" s="6">
        <f t="shared" si="25"/>
        <v>-10.603116</v>
      </c>
      <c r="S123" s="44">
        <f t="shared" si="26"/>
        <v>-10.874060999999999</v>
      </c>
      <c r="T123" s="44">
        <f t="shared" si="27"/>
        <v>-11.166759000000001</v>
      </c>
      <c r="U123" s="44">
        <f t="shared" si="28"/>
        <v>-11.695848</v>
      </c>
      <c r="V123" s="44">
        <f t="shared" si="29"/>
        <v>-13.119149</v>
      </c>
      <c r="W123" s="44">
        <f t="shared" si="30"/>
        <v>0</v>
      </c>
      <c r="X123" s="44">
        <f t="shared" si="31"/>
        <v>0</v>
      </c>
    </row>
    <row r="124" spans="2:24" x14ac:dyDescent="0.25">
      <c r="B124" s="90">
        <v>9281175000</v>
      </c>
      <c r="C124" s="90">
        <v>-8.5572318999999997</v>
      </c>
      <c r="E124" s="6">
        <f t="shared" si="16"/>
        <v>9.5973550000000003</v>
      </c>
      <c r="F124" s="6">
        <f t="shared" si="17"/>
        <v>-8.4212302999999995</v>
      </c>
      <c r="G124" s="44">
        <f t="shared" si="18"/>
        <v>-8.6832732999999998</v>
      </c>
      <c r="H124" s="44">
        <f t="shared" si="19"/>
        <v>-9.3878784</v>
      </c>
      <c r="I124" s="44">
        <f t="shared" si="20"/>
        <v>-11.894216</v>
      </c>
      <c r="J124" s="44">
        <f t="shared" si="21"/>
        <v>-37.679324999999999</v>
      </c>
      <c r="K124" s="44">
        <f t="shared" si="22"/>
        <v>0</v>
      </c>
      <c r="L124" s="44">
        <f t="shared" si="23"/>
        <v>0</v>
      </c>
      <c r="N124" s="90">
        <v>9281175000</v>
      </c>
      <c r="O124" s="90">
        <v>-10.62933</v>
      </c>
      <c r="Q124" s="6">
        <f t="shared" si="24"/>
        <v>9.5973550000000003</v>
      </c>
      <c r="R124" s="6">
        <f t="shared" si="25"/>
        <v>-10.428798</v>
      </c>
      <c r="S124" s="44">
        <f t="shared" si="26"/>
        <v>-10.701143</v>
      </c>
      <c r="T124" s="44">
        <f t="shared" si="27"/>
        <v>-11.130436</v>
      </c>
      <c r="U124" s="44">
        <f t="shared" si="28"/>
        <v>-11.632368</v>
      </c>
      <c r="V124" s="44">
        <f t="shared" si="29"/>
        <v>-13.229672000000001</v>
      </c>
      <c r="W124" s="44">
        <f t="shared" si="30"/>
        <v>0</v>
      </c>
      <c r="X124" s="44">
        <f t="shared" si="31"/>
        <v>0</v>
      </c>
    </row>
    <row r="125" spans="2:24" x14ac:dyDescent="0.25">
      <c r="B125" s="90">
        <v>9360220000</v>
      </c>
      <c r="C125" s="90">
        <v>-8.3960589999999993</v>
      </c>
      <c r="E125" s="6">
        <f t="shared" si="16"/>
        <v>9.6763999999999992</v>
      </c>
      <c r="F125" s="6">
        <f t="shared" si="17"/>
        <v>-8.4509039000000001</v>
      </c>
      <c r="G125" s="44">
        <f t="shared" si="18"/>
        <v>-8.6856632000000005</v>
      </c>
      <c r="H125" s="44">
        <f t="shared" si="19"/>
        <v>-9.3813238000000005</v>
      </c>
      <c r="I125" s="44">
        <f t="shared" si="20"/>
        <v>-12.015577</v>
      </c>
      <c r="J125" s="44">
        <f t="shared" si="21"/>
        <v>-32.074387000000002</v>
      </c>
      <c r="K125" s="44">
        <f t="shared" si="22"/>
        <v>0</v>
      </c>
      <c r="L125" s="44">
        <f t="shared" si="23"/>
        <v>0</v>
      </c>
      <c r="N125" s="90">
        <v>9360220000</v>
      </c>
      <c r="O125" s="90">
        <v>-10.432361999999999</v>
      </c>
      <c r="Q125" s="6">
        <f t="shared" si="24"/>
        <v>9.6763999999999992</v>
      </c>
      <c r="R125" s="6">
        <f t="shared" si="25"/>
        <v>-10.516809</v>
      </c>
      <c r="S125" s="44">
        <f t="shared" si="26"/>
        <v>-10.754498</v>
      </c>
      <c r="T125" s="44">
        <f t="shared" si="27"/>
        <v>-11.10591</v>
      </c>
      <c r="U125" s="44">
        <f t="shared" si="28"/>
        <v>-11.600389</v>
      </c>
      <c r="V125" s="44">
        <f t="shared" si="29"/>
        <v>-12.697736000000001</v>
      </c>
      <c r="W125" s="44">
        <f t="shared" si="30"/>
        <v>0</v>
      </c>
      <c r="X125" s="44">
        <f t="shared" si="31"/>
        <v>0</v>
      </c>
    </row>
    <row r="126" spans="2:24" x14ac:dyDescent="0.25">
      <c r="B126" s="90">
        <v>9439265000</v>
      </c>
      <c r="C126" s="90">
        <v>-8.5312862000000003</v>
      </c>
      <c r="E126" s="6">
        <f t="shared" si="16"/>
        <v>9.7554449999999999</v>
      </c>
      <c r="F126" s="6">
        <f t="shared" si="17"/>
        <v>-8.4417180999999992</v>
      </c>
      <c r="G126" s="44">
        <f t="shared" si="18"/>
        <v>-8.7254486</v>
      </c>
      <c r="H126" s="44">
        <f t="shared" si="19"/>
        <v>-9.3446874999999991</v>
      </c>
      <c r="I126" s="44">
        <f t="shared" si="20"/>
        <v>-11.871967</v>
      </c>
      <c r="J126" s="44">
        <f t="shared" si="21"/>
        <v>-32.342723999999997</v>
      </c>
      <c r="K126" s="44">
        <f t="shared" si="22"/>
        <v>0</v>
      </c>
      <c r="L126" s="44">
        <f t="shared" si="23"/>
        <v>0</v>
      </c>
      <c r="N126" s="90">
        <v>9439265000</v>
      </c>
      <c r="O126" s="90">
        <v>-10.545434999999999</v>
      </c>
      <c r="Q126" s="6">
        <f t="shared" si="24"/>
        <v>9.7554449999999999</v>
      </c>
      <c r="R126" s="6">
        <f t="shared" si="25"/>
        <v>-10.424626999999999</v>
      </c>
      <c r="S126" s="44">
        <f t="shared" si="26"/>
        <v>-10.670513</v>
      </c>
      <c r="T126" s="44">
        <f t="shared" si="27"/>
        <v>-11.035645000000001</v>
      </c>
      <c r="U126" s="44">
        <f t="shared" si="28"/>
        <v>-11.517341999999999</v>
      </c>
      <c r="V126" s="44">
        <f t="shared" si="29"/>
        <v>-12.733285</v>
      </c>
      <c r="W126" s="44">
        <f t="shared" si="30"/>
        <v>0</v>
      </c>
      <c r="X126" s="44">
        <f t="shared" si="31"/>
        <v>0</v>
      </c>
    </row>
    <row r="127" spans="2:24" x14ac:dyDescent="0.25">
      <c r="B127" s="90">
        <v>9518310000</v>
      </c>
      <c r="C127" s="90">
        <v>-8.5416422000000001</v>
      </c>
      <c r="E127" s="6">
        <f t="shared" si="16"/>
        <v>9.8344900000000006</v>
      </c>
      <c r="F127" s="6">
        <f t="shared" si="17"/>
        <v>-8.5339030999999999</v>
      </c>
      <c r="G127" s="44">
        <f t="shared" si="18"/>
        <v>-8.8402604999999994</v>
      </c>
      <c r="H127" s="44">
        <f t="shared" si="19"/>
        <v>-9.3098650000000003</v>
      </c>
      <c r="I127" s="44">
        <f t="shared" si="20"/>
        <v>-11.546373000000001</v>
      </c>
      <c r="J127" s="44">
        <f t="shared" si="21"/>
        <v>-36.117049999999999</v>
      </c>
      <c r="K127" s="44">
        <f t="shared" si="22"/>
        <v>0</v>
      </c>
      <c r="L127" s="44">
        <f t="shared" si="23"/>
        <v>0</v>
      </c>
      <c r="N127" s="90">
        <v>9518310000</v>
      </c>
      <c r="O127" s="90">
        <v>-10.603116</v>
      </c>
      <c r="Q127" s="6">
        <f t="shared" si="24"/>
        <v>9.8344900000000006</v>
      </c>
      <c r="R127" s="6">
        <f t="shared" si="25"/>
        <v>-10.576167999999999</v>
      </c>
      <c r="S127" s="44">
        <f t="shared" si="26"/>
        <v>-10.821160000000001</v>
      </c>
      <c r="T127" s="44">
        <f t="shared" si="27"/>
        <v>-10.986454</v>
      </c>
      <c r="U127" s="44">
        <f t="shared" si="28"/>
        <v>-11.451174999999999</v>
      </c>
      <c r="V127" s="44">
        <f t="shared" si="29"/>
        <v>-13.238775</v>
      </c>
      <c r="W127" s="44">
        <f t="shared" si="30"/>
        <v>0</v>
      </c>
      <c r="X127" s="44">
        <f t="shared" si="31"/>
        <v>0</v>
      </c>
    </row>
    <row r="128" spans="2:24" x14ac:dyDescent="0.25">
      <c r="B128" s="90">
        <v>9597355000</v>
      </c>
      <c r="C128" s="90">
        <v>-8.4212302999999995</v>
      </c>
      <c r="E128" s="6">
        <f t="shared" si="16"/>
        <v>9.9135349999999995</v>
      </c>
      <c r="F128" s="6">
        <f t="shared" si="17"/>
        <v>-8.5257225000000005</v>
      </c>
      <c r="G128" s="44">
        <f t="shared" si="18"/>
        <v>-8.7810974000000002</v>
      </c>
      <c r="H128" s="44">
        <f t="shared" si="19"/>
        <v>-9.3038702000000004</v>
      </c>
      <c r="I128" s="44">
        <f t="shared" si="20"/>
        <v>-11.717259</v>
      </c>
      <c r="J128" s="44">
        <f t="shared" si="21"/>
        <v>-31.675754999999999</v>
      </c>
      <c r="K128" s="44">
        <f t="shared" si="22"/>
        <v>0</v>
      </c>
      <c r="L128" s="44">
        <f t="shared" si="23"/>
        <v>0</v>
      </c>
      <c r="N128" s="90">
        <v>9597355000</v>
      </c>
      <c r="O128" s="90">
        <v>-10.428798</v>
      </c>
      <c r="Q128" s="6">
        <f t="shared" si="24"/>
        <v>9.9135349999999995</v>
      </c>
      <c r="R128" s="6">
        <f t="shared" si="25"/>
        <v>-10.447900000000001</v>
      </c>
      <c r="S128" s="44">
        <f t="shared" si="26"/>
        <v>-10.641273</v>
      </c>
      <c r="T128" s="44">
        <f t="shared" si="27"/>
        <v>-10.935413</v>
      </c>
      <c r="U128" s="44">
        <f t="shared" si="28"/>
        <v>-11.405540999999999</v>
      </c>
      <c r="V128" s="44">
        <f t="shared" si="29"/>
        <v>-12.635403</v>
      </c>
      <c r="W128" s="44">
        <f t="shared" si="30"/>
        <v>0</v>
      </c>
      <c r="X128" s="44">
        <f t="shared" si="31"/>
        <v>0</v>
      </c>
    </row>
    <row r="129" spans="2:24" x14ac:dyDescent="0.25">
      <c r="B129" s="90">
        <v>9676400000</v>
      </c>
      <c r="C129" s="90">
        <v>-8.4509039000000001</v>
      </c>
      <c r="E129" s="6">
        <f t="shared" si="16"/>
        <v>9.9925800000000002</v>
      </c>
      <c r="F129" s="6">
        <f t="shared" si="17"/>
        <v>-8.4941844999999994</v>
      </c>
      <c r="G129" s="44">
        <f t="shared" si="18"/>
        <v>-8.7092323</v>
      </c>
      <c r="H129" s="44">
        <f t="shared" si="19"/>
        <v>-9.2611799000000001</v>
      </c>
      <c r="I129" s="44">
        <f t="shared" si="20"/>
        <v>-11.649241</v>
      </c>
      <c r="J129" s="44">
        <f t="shared" si="21"/>
        <v>-31.07967</v>
      </c>
      <c r="K129" s="44">
        <f t="shared" si="22"/>
        <v>0</v>
      </c>
      <c r="L129" s="44">
        <f t="shared" si="23"/>
        <v>0</v>
      </c>
      <c r="N129" s="90">
        <v>9676400000</v>
      </c>
      <c r="O129" s="90">
        <v>-10.516809</v>
      </c>
      <c r="Q129" s="6">
        <f t="shared" si="24"/>
        <v>9.9925800000000002</v>
      </c>
      <c r="R129" s="6">
        <f t="shared" si="25"/>
        <v>-10.394356</v>
      </c>
      <c r="S129" s="44">
        <f t="shared" si="26"/>
        <v>-10.570181</v>
      </c>
      <c r="T129" s="44">
        <f t="shared" si="27"/>
        <v>-10.863930999999999</v>
      </c>
      <c r="U129" s="44">
        <f t="shared" si="28"/>
        <v>-11.327374000000001</v>
      </c>
      <c r="V129" s="44">
        <f t="shared" si="29"/>
        <v>-12.589319</v>
      </c>
      <c r="W129" s="44">
        <f t="shared" si="30"/>
        <v>0</v>
      </c>
      <c r="X129" s="44">
        <f t="shared" si="31"/>
        <v>0</v>
      </c>
    </row>
    <row r="130" spans="2:24" x14ac:dyDescent="0.25">
      <c r="B130" s="90">
        <v>9755445000</v>
      </c>
      <c r="C130" s="90">
        <v>-8.4417180999999992</v>
      </c>
      <c r="E130" s="6">
        <f t="shared" si="16"/>
        <v>10.071624999999999</v>
      </c>
      <c r="F130" s="6">
        <f t="shared" si="17"/>
        <v>-8.4987048999999999</v>
      </c>
      <c r="G130" s="44">
        <f t="shared" si="18"/>
        <v>-8.7124825000000001</v>
      </c>
      <c r="H130" s="44">
        <f t="shared" si="19"/>
        <v>-9.2006558999999992</v>
      </c>
      <c r="I130" s="44">
        <f t="shared" si="20"/>
        <v>-11.311256</v>
      </c>
      <c r="J130" s="44">
        <f t="shared" si="21"/>
        <v>-35.840252</v>
      </c>
      <c r="K130" s="44">
        <f t="shared" si="22"/>
        <v>0</v>
      </c>
      <c r="L130" s="44">
        <f t="shared" si="23"/>
        <v>0</v>
      </c>
      <c r="N130" s="90">
        <v>9755445000</v>
      </c>
      <c r="O130" s="90">
        <v>-10.424626999999999</v>
      </c>
      <c r="Q130" s="6">
        <f t="shared" si="24"/>
        <v>10.071624999999999</v>
      </c>
      <c r="R130" s="6">
        <f t="shared" si="25"/>
        <v>-10.399402</v>
      </c>
      <c r="S130" s="44">
        <f t="shared" si="26"/>
        <v>-10.574669999999999</v>
      </c>
      <c r="T130" s="44">
        <f t="shared" si="27"/>
        <v>-10.772962</v>
      </c>
      <c r="U130" s="44">
        <f t="shared" si="28"/>
        <v>-11.224539</v>
      </c>
      <c r="V130" s="44">
        <f t="shared" si="29"/>
        <v>-13.153069</v>
      </c>
      <c r="W130" s="44">
        <f t="shared" si="30"/>
        <v>0</v>
      </c>
      <c r="X130" s="44">
        <f t="shared" si="31"/>
        <v>0</v>
      </c>
    </row>
    <row r="131" spans="2:24" x14ac:dyDescent="0.25">
      <c r="B131" s="90">
        <v>9834490000</v>
      </c>
      <c r="C131" s="90">
        <v>-8.5339030999999999</v>
      </c>
      <c r="E131" s="6">
        <f t="shared" si="16"/>
        <v>10.15067</v>
      </c>
      <c r="F131" s="6">
        <f t="shared" si="17"/>
        <v>-8.4328947000000003</v>
      </c>
      <c r="G131" s="44">
        <f t="shared" si="18"/>
        <v>-8.6573352999999997</v>
      </c>
      <c r="H131" s="44">
        <f t="shared" si="19"/>
        <v>-9.1918553999999997</v>
      </c>
      <c r="I131" s="44">
        <f t="shared" si="20"/>
        <v>-11.394973</v>
      </c>
      <c r="J131" s="44">
        <f t="shared" si="21"/>
        <v>-31.303709000000001</v>
      </c>
      <c r="K131" s="44">
        <f t="shared" si="22"/>
        <v>0</v>
      </c>
      <c r="L131" s="44">
        <f t="shared" si="23"/>
        <v>0</v>
      </c>
      <c r="N131" s="90">
        <v>9834490000</v>
      </c>
      <c r="O131" s="90">
        <v>-10.576167999999999</v>
      </c>
      <c r="Q131" s="6">
        <f t="shared" si="24"/>
        <v>10.15067</v>
      </c>
      <c r="R131" s="6">
        <f t="shared" si="25"/>
        <v>-10.191566</v>
      </c>
      <c r="S131" s="44">
        <f t="shared" si="26"/>
        <v>-10.35364</v>
      </c>
      <c r="T131" s="44">
        <f t="shared" si="27"/>
        <v>-10.715405000000001</v>
      </c>
      <c r="U131" s="44">
        <f t="shared" si="28"/>
        <v>-11.179292999999999</v>
      </c>
      <c r="V131" s="44">
        <f t="shared" si="29"/>
        <v>-12.533068999999999</v>
      </c>
      <c r="W131" s="44">
        <f t="shared" si="30"/>
        <v>0</v>
      </c>
      <c r="X131" s="44">
        <f t="shared" si="31"/>
        <v>0</v>
      </c>
    </row>
    <row r="132" spans="2:24" x14ac:dyDescent="0.25">
      <c r="B132" s="90">
        <v>9913535000</v>
      </c>
      <c r="C132" s="90">
        <v>-8.5257225000000005</v>
      </c>
      <c r="E132" s="6">
        <f t="shared" si="16"/>
        <v>10.229715000000001</v>
      </c>
      <c r="F132" s="6">
        <f t="shared" si="17"/>
        <v>-8.4856318999999996</v>
      </c>
      <c r="G132" s="44">
        <f t="shared" si="18"/>
        <v>-8.7382173999999999</v>
      </c>
      <c r="H132" s="44">
        <f t="shared" si="19"/>
        <v>-9.2136078000000001</v>
      </c>
      <c r="I132" s="44">
        <f t="shared" si="20"/>
        <v>-11.500832000000001</v>
      </c>
      <c r="J132" s="44">
        <f t="shared" si="21"/>
        <v>-27.153122</v>
      </c>
      <c r="K132" s="44">
        <f t="shared" si="22"/>
        <v>0</v>
      </c>
      <c r="L132" s="44">
        <f t="shared" si="23"/>
        <v>0</v>
      </c>
      <c r="N132" s="90">
        <v>9913535000</v>
      </c>
      <c r="O132" s="90">
        <v>-10.447900000000001</v>
      </c>
      <c r="Q132" s="6">
        <f t="shared" si="24"/>
        <v>10.229715000000001</v>
      </c>
      <c r="R132" s="6">
        <f t="shared" si="25"/>
        <v>-10.232129</v>
      </c>
      <c r="S132" s="44">
        <f t="shared" si="26"/>
        <v>-10.394773000000001</v>
      </c>
      <c r="T132" s="44">
        <f t="shared" si="27"/>
        <v>-10.652213</v>
      </c>
      <c r="U132" s="44">
        <f t="shared" si="28"/>
        <v>-11.140898</v>
      </c>
      <c r="V132" s="44">
        <f t="shared" si="29"/>
        <v>-12.367965999999999</v>
      </c>
      <c r="W132" s="44">
        <f t="shared" si="30"/>
        <v>0</v>
      </c>
      <c r="X132" s="44">
        <f t="shared" si="31"/>
        <v>0</v>
      </c>
    </row>
    <row r="133" spans="2:24" x14ac:dyDescent="0.25">
      <c r="B133" s="90">
        <v>9992580000</v>
      </c>
      <c r="C133" s="90">
        <v>-8.4941844999999994</v>
      </c>
      <c r="E133" s="6">
        <f t="shared" ref="E133:E196" si="32">B137/1000000000</f>
        <v>10.308759999999999</v>
      </c>
      <c r="F133" s="6">
        <f t="shared" ref="F133:F196" si="33">C137</f>
        <v>-8.5013427999999998</v>
      </c>
      <c r="G133" s="44">
        <f t="shared" ref="G133:G196" si="34">C343</f>
        <v>-8.7568464000000006</v>
      </c>
      <c r="H133" s="44">
        <f t="shared" ref="H133:H196" si="35">C549</f>
        <v>-9.2036189999999998</v>
      </c>
      <c r="I133" s="44">
        <f t="shared" ref="I133:I196" si="36">C755</f>
        <v>-11.208449999999999</v>
      </c>
      <c r="J133" s="44">
        <f t="shared" ref="J133:J196" si="37">C961</f>
        <v>-32.710360999999999</v>
      </c>
      <c r="K133" s="44">
        <f t="shared" ref="K133:K196" si="38">C1167</f>
        <v>0</v>
      </c>
      <c r="L133" s="44">
        <f t="shared" si="23"/>
        <v>0</v>
      </c>
      <c r="N133" s="90">
        <v>9992580000</v>
      </c>
      <c r="O133" s="90">
        <v>-10.394356</v>
      </c>
      <c r="Q133" s="6">
        <f t="shared" si="24"/>
        <v>10.308759999999999</v>
      </c>
      <c r="R133" s="6">
        <f t="shared" si="25"/>
        <v>-10.216414</v>
      </c>
      <c r="S133" s="44">
        <f t="shared" si="26"/>
        <v>-10.332426999999999</v>
      </c>
      <c r="T133" s="44">
        <f t="shared" si="27"/>
        <v>-10.572357999999999</v>
      </c>
      <c r="U133" s="44">
        <f t="shared" si="28"/>
        <v>-11.066125</v>
      </c>
      <c r="V133" s="44">
        <f t="shared" si="29"/>
        <v>-13.075562</v>
      </c>
      <c r="W133" s="44">
        <f t="shared" si="30"/>
        <v>0</v>
      </c>
      <c r="X133" s="44">
        <f t="shared" si="31"/>
        <v>0</v>
      </c>
    </row>
    <row r="134" spans="2:24" x14ac:dyDescent="0.25">
      <c r="B134" s="90">
        <v>10071625000</v>
      </c>
      <c r="C134" s="90">
        <v>-8.4987048999999999</v>
      </c>
      <c r="E134" s="6">
        <f t="shared" si="32"/>
        <v>10.387805</v>
      </c>
      <c r="F134" s="6">
        <f t="shared" si="33"/>
        <v>-8.4828662999999995</v>
      </c>
      <c r="G134" s="44">
        <f t="shared" si="34"/>
        <v>-8.7603492999999997</v>
      </c>
      <c r="H134" s="44">
        <f t="shared" si="35"/>
        <v>-9.2405605000000008</v>
      </c>
      <c r="I134" s="44">
        <f t="shared" si="36"/>
        <v>-11.228056</v>
      </c>
      <c r="J134" s="44">
        <f t="shared" si="37"/>
        <v>-32.496017000000002</v>
      </c>
      <c r="K134" s="44">
        <f t="shared" si="38"/>
        <v>0</v>
      </c>
      <c r="L134" s="44">
        <f t="shared" ref="L134:L197" si="39">C1374</f>
        <v>0</v>
      </c>
      <c r="N134" s="90">
        <v>10071625000</v>
      </c>
      <c r="O134" s="90">
        <v>-10.399402</v>
      </c>
      <c r="Q134" s="6">
        <f t="shared" ref="Q134:Q197" si="40">N138/1000000000</f>
        <v>10.387805</v>
      </c>
      <c r="R134" s="6">
        <f t="shared" ref="R134:R197" si="41">O138</f>
        <v>-10.188173000000001</v>
      </c>
      <c r="S134" s="44">
        <f t="shared" ref="S134:S197" si="42">O344</f>
        <v>-10.260718000000001</v>
      </c>
      <c r="T134" s="44">
        <f t="shared" ref="T134:T197" si="43">O550</f>
        <v>-10.517410999999999</v>
      </c>
      <c r="U134" s="44">
        <f t="shared" ref="U134:U197" si="44">O756</f>
        <v>-11.040303</v>
      </c>
      <c r="V134" s="44">
        <f t="shared" ref="V134:V197" si="45">O962</f>
        <v>-13.204466</v>
      </c>
      <c r="W134" s="44">
        <f t="shared" ref="W134:W197" si="46">O1168</f>
        <v>0</v>
      </c>
      <c r="X134" s="44">
        <f t="shared" ref="X134:X197" si="47">O1374</f>
        <v>0</v>
      </c>
    </row>
    <row r="135" spans="2:24" x14ac:dyDescent="0.25">
      <c r="B135" s="90">
        <v>10150670000</v>
      </c>
      <c r="C135" s="90">
        <v>-8.4328947000000003</v>
      </c>
      <c r="E135" s="6">
        <f t="shared" si="32"/>
        <v>10.466850000000001</v>
      </c>
      <c r="F135" s="6">
        <f t="shared" si="33"/>
        <v>-8.4328623</v>
      </c>
      <c r="G135" s="44">
        <f t="shared" si="34"/>
        <v>-8.7092495000000003</v>
      </c>
      <c r="H135" s="44">
        <f t="shared" si="35"/>
        <v>-9.2926787999999991</v>
      </c>
      <c r="I135" s="44">
        <f t="shared" si="36"/>
        <v>-11.380319</v>
      </c>
      <c r="J135" s="44">
        <f t="shared" si="37"/>
        <v>-25.872123999999999</v>
      </c>
      <c r="K135" s="44">
        <f t="shared" si="38"/>
        <v>0</v>
      </c>
      <c r="L135" s="44">
        <f t="shared" si="39"/>
        <v>0</v>
      </c>
      <c r="N135" s="90">
        <v>10150670000</v>
      </c>
      <c r="O135" s="90">
        <v>-10.191566</v>
      </c>
      <c r="Q135" s="6">
        <f t="shared" si="40"/>
        <v>10.466850000000001</v>
      </c>
      <c r="R135" s="6">
        <f t="shared" si="41"/>
        <v>-10.164289999999999</v>
      </c>
      <c r="S135" s="44">
        <f t="shared" si="42"/>
        <v>-10.227933</v>
      </c>
      <c r="T135" s="44">
        <f t="shared" si="43"/>
        <v>-10.466179</v>
      </c>
      <c r="U135" s="44">
        <f t="shared" si="44"/>
        <v>-11.026965000000001</v>
      </c>
      <c r="V135" s="44">
        <f t="shared" si="45"/>
        <v>-12.475348</v>
      </c>
      <c r="W135" s="44">
        <f t="shared" si="46"/>
        <v>0</v>
      </c>
      <c r="X135" s="44">
        <f t="shared" si="47"/>
        <v>0</v>
      </c>
    </row>
    <row r="136" spans="2:24" x14ac:dyDescent="0.25">
      <c r="B136" s="90">
        <v>10229715000</v>
      </c>
      <c r="C136" s="90">
        <v>-8.4856318999999996</v>
      </c>
      <c r="E136" s="6">
        <f t="shared" si="32"/>
        <v>10.545895</v>
      </c>
      <c r="F136" s="6">
        <f t="shared" si="33"/>
        <v>-8.4682645999999995</v>
      </c>
      <c r="G136" s="44">
        <f t="shared" si="34"/>
        <v>-8.7810983999999994</v>
      </c>
      <c r="H136" s="44">
        <f t="shared" si="35"/>
        <v>-9.3335342000000008</v>
      </c>
      <c r="I136" s="44">
        <f t="shared" si="36"/>
        <v>-11.209248000000001</v>
      </c>
      <c r="J136" s="44">
        <f t="shared" si="37"/>
        <v>-29.105281999999999</v>
      </c>
      <c r="K136" s="44">
        <f t="shared" si="38"/>
        <v>0</v>
      </c>
      <c r="L136" s="44">
        <f t="shared" si="39"/>
        <v>0</v>
      </c>
      <c r="N136" s="90">
        <v>10229715000</v>
      </c>
      <c r="O136" s="90">
        <v>-10.232129</v>
      </c>
      <c r="Q136" s="6">
        <f t="shared" si="40"/>
        <v>10.545895</v>
      </c>
      <c r="R136" s="6">
        <f t="shared" si="41"/>
        <v>-10.04495</v>
      </c>
      <c r="S136" s="44">
        <f t="shared" si="42"/>
        <v>-10.115323999999999</v>
      </c>
      <c r="T136" s="44">
        <f t="shared" si="43"/>
        <v>-10.435199000000001</v>
      </c>
      <c r="U136" s="44">
        <f t="shared" si="44"/>
        <v>-11.009331</v>
      </c>
      <c r="V136" s="44">
        <f t="shared" si="45"/>
        <v>-13.092281</v>
      </c>
      <c r="W136" s="44">
        <f t="shared" si="46"/>
        <v>0</v>
      </c>
      <c r="X136" s="44">
        <f t="shared" si="47"/>
        <v>0</v>
      </c>
    </row>
    <row r="137" spans="2:24" x14ac:dyDescent="0.25">
      <c r="B137" s="90">
        <v>10308760000</v>
      </c>
      <c r="C137" s="90">
        <v>-8.5013427999999998</v>
      </c>
      <c r="E137" s="6">
        <f t="shared" si="32"/>
        <v>10.62494</v>
      </c>
      <c r="F137" s="6">
        <f t="shared" si="33"/>
        <v>-8.5678815999999998</v>
      </c>
      <c r="G137" s="44">
        <f t="shared" si="34"/>
        <v>-8.8984279999999991</v>
      </c>
      <c r="H137" s="44">
        <f t="shared" si="35"/>
        <v>-9.3708878000000002</v>
      </c>
      <c r="I137" s="44">
        <f t="shared" si="36"/>
        <v>-11.06542</v>
      </c>
      <c r="J137" s="44">
        <f t="shared" si="37"/>
        <v>-30.308105000000001</v>
      </c>
      <c r="K137" s="44">
        <f t="shared" si="38"/>
        <v>0</v>
      </c>
      <c r="L137" s="44">
        <f t="shared" si="39"/>
        <v>0</v>
      </c>
      <c r="N137" s="90">
        <v>10308760000</v>
      </c>
      <c r="O137" s="90">
        <v>-10.216414</v>
      </c>
      <c r="Q137" s="6">
        <f t="shared" si="40"/>
        <v>10.62494</v>
      </c>
      <c r="R137" s="6">
        <f t="shared" si="41"/>
        <v>-10.077564000000001</v>
      </c>
      <c r="S137" s="44">
        <f t="shared" si="42"/>
        <v>-10.155068</v>
      </c>
      <c r="T137" s="44">
        <f t="shared" si="43"/>
        <v>-10.418972999999999</v>
      </c>
      <c r="U137" s="44">
        <f t="shared" si="44"/>
        <v>-10.998877</v>
      </c>
      <c r="V137" s="44">
        <f t="shared" si="45"/>
        <v>-13.63832</v>
      </c>
      <c r="W137" s="44">
        <f t="shared" si="46"/>
        <v>0</v>
      </c>
      <c r="X137" s="44">
        <f t="shared" si="47"/>
        <v>0</v>
      </c>
    </row>
    <row r="138" spans="2:24" x14ac:dyDescent="0.25">
      <c r="B138" s="90">
        <v>10387805000</v>
      </c>
      <c r="C138" s="90">
        <v>-8.4828662999999995</v>
      </c>
      <c r="E138" s="6">
        <f t="shared" si="32"/>
        <v>10.703984999999999</v>
      </c>
      <c r="F138" s="6">
        <f t="shared" si="33"/>
        <v>-8.6743202000000004</v>
      </c>
      <c r="G138" s="44">
        <f t="shared" si="34"/>
        <v>-8.9739704000000007</v>
      </c>
      <c r="H138" s="44">
        <f t="shared" si="35"/>
        <v>-9.4505157000000004</v>
      </c>
      <c r="I138" s="44">
        <f t="shared" si="36"/>
        <v>-11.135168</v>
      </c>
      <c r="J138" s="44">
        <f t="shared" si="37"/>
        <v>-24.980961000000001</v>
      </c>
      <c r="K138" s="44">
        <f t="shared" si="38"/>
        <v>0</v>
      </c>
      <c r="L138" s="44">
        <f t="shared" si="39"/>
        <v>0</v>
      </c>
      <c r="N138" s="90">
        <v>10387805000</v>
      </c>
      <c r="O138" s="90">
        <v>-10.188173000000001</v>
      </c>
      <c r="Q138" s="6">
        <f t="shared" si="40"/>
        <v>10.703984999999999</v>
      </c>
      <c r="R138" s="6">
        <f t="shared" si="41"/>
        <v>-10.132591</v>
      </c>
      <c r="S138" s="44">
        <f t="shared" si="42"/>
        <v>-10.211119</v>
      </c>
      <c r="T138" s="44">
        <f t="shared" si="43"/>
        <v>-10.436616000000001</v>
      </c>
      <c r="U138" s="44">
        <f t="shared" si="44"/>
        <v>-11.034893</v>
      </c>
      <c r="V138" s="44">
        <f t="shared" si="45"/>
        <v>-12.931602</v>
      </c>
      <c r="W138" s="44">
        <f t="shared" si="46"/>
        <v>0</v>
      </c>
      <c r="X138" s="44">
        <f t="shared" si="47"/>
        <v>0</v>
      </c>
    </row>
    <row r="139" spans="2:24" x14ac:dyDescent="0.25">
      <c r="B139" s="90">
        <v>10466850000</v>
      </c>
      <c r="C139" s="90">
        <v>-8.4328623</v>
      </c>
      <c r="E139" s="6">
        <f t="shared" si="32"/>
        <v>10.78303</v>
      </c>
      <c r="F139" s="6">
        <f t="shared" si="33"/>
        <v>-8.6720085000000005</v>
      </c>
      <c r="G139" s="44">
        <f t="shared" si="34"/>
        <v>-8.9846906999999998</v>
      </c>
      <c r="H139" s="44">
        <f t="shared" si="35"/>
        <v>-9.4868565</v>
      </c>
      <c r="I139" s="44">
        <f t="shared" si="36"/>
        <v>-11.031158</v>
      </c>
      <c r="J139" s="44">
        <f t="shared" si="37"/>
        <v>-25.774975000000001</v>
      </c>
      <c r="K139" s="44">
        <f t="shared" si="38"/>
        <v>0</v>
      </c>
      <c r="L139" s="44">
        <f t="shared" si="39"/>
        <v>0</v>
      </c>
      <c r="N139" s="90">
        <v>10466850000</v>
      </c>
      <c r="O139" s="90">
        <v>-10.164289999999999</v>
      </c>
      <c r="Q139" s="6">
        <f t="shared" si="40"/>
        <v>10.78303</v>
      </c>
      <c r="R139" s="6">
        <f t="shared" si="41"/>
        <v>-10.048971999999999</v>
      </c>
      <c r="S139" s="44">
        <f t="shared" si="42"/>
        <v>-10.140877</v>
      </c>
      <c r="T139" s="44">
        <f t="shared" si="43"/>
        <v>-10.455035000000001</v>
      </c>
      <c r="U139" s="44">
        <f t="shared" si="44"/>
        <v>-11.047395</v>
      </c>
      <c r="V139" s="44">
        <f t="shared" si="45"/>
        <v>-13.125368</v>
      </c>
      <c r="W139" s="44">
        <f t="shared" si="46"/>
        <v>0</v>
      </c>
      <c r="X139" s="44">
        <f t="shared" si="47"/>
        <v>0</v>
      </c>
    </row>
    <row r="140" spans="2:24" x14ac:dyDescent="0.25">
      <c r="B140" s="90">
        <v>10545895000</v>
      </c>
      <c r="C140" s="90">
        <v>-8.4682645999999995</v>
      </c>
      <c r="E140" s="6">
        <f t="shared" si="32"/>
        <v>10.862075000000001</v>
      </c>
      <c r="F140" s="6">
        <f t="shared" si="33"/>
        <v>-8.7552298999999998</v>
      </c>
      <c r="G140" s="44">
        <f t="shared" si="34"/>
        <v>-9.0597543999999992</v>
      </c>
      <c r="H140" s="44">
        <f t="shared" si="35"/>
        <v>-9.5062075000000004</v>
      </c>
      <c r="I140" s="44">
        <f t="shared" si="36"/>
        <v>-10.898395000000001</v>
      </c>
      <c r="J140" s="44">
        <f t="shared" si="37"/>
        <v>-26.126804</v>
      </c>
      <c r="K140" s="44">
        <f t="shared" si="38"/>
        <v>0</v>
      </c>
      <c r="L140" s="44">
        <f t="shared" si="39"/>
        <v>0</v>
      </c>
      <c r="N140" s="90">
        <v>10545895000</v>
      </c>
      <c r="O140" s="90">
        <v>-10.04495</v>
      </c>
      <c r="Q140" s="6">
        <f t="shared" si="40"/>
        <v>10.862075000000001</v>
      </c>
      <c r="R140" s="6">
        <f t="shared" si="41"/>
        <v>-10.095774</v>
      </c>
      <c r="S140" s="44">
        <f t="shared" si="42"/>
        <v>-10.197176000000001</v>
      </c>
      <c r="T140" s="44">
        <f t="shared" si="43"/>
        <v>-10.458518</v>
      </c>
      <c r="U140" s="44">
        <f t="shared" si="44"/>
        <v>-11.03698</v>
      </c>
      <c r="V140" s="44">
        <f t="shared" si="45"/>
        <v>-13.409110999999999</v>
      </c>
      <c r="W140" s="44">
        <f t="shared" si="46"/>
        <v>0</v>
      </c>
      <c r="X140" s="44">
        <f t="shared" si="47"/>
        <v>0</v>
      </c>
    </row>
    <row r="141" spans="2:24" x14ac:dyDescent="0.25">
      <c r="B141" s="90">
        <v>10624940000</v>
      </c>
      <c r="C141" s="90">
        <v>-8.5678815999999998</v>
      </c>
      <c r="E141" s="6">
        <f t="shared" si="32"/>
        <v>10.94112</v>
      </c>
      <c r="F141" s="6">
        <f t="shared" si="33"/>
        <v>-8.7348051000000009</v>
      </c>
      <c r="G141" s="44">
        <f t="shared" si="34"/>
        <v>-9.0109940000000002</v>
      </c>
      <c r="H141" s="44">
        <f t="shared" si="35"/>
        <v>-9.5684146999999999</v>
      </c>
      <c r="I141" s="44">
        <f t="shared" si="36"/>
        <v>-10.929762</v>
      </c>
      <c r="J141" s="44">
        <f t="shared" si="37"/>
        <v>-23.256080999999998</v>
      </c>
      <c r="K141" s="44">
        <f t="shared" si="38"/>
        <v>0</v>
      </c>
      <c r="L141" s="44">
        <f t="shared" si="39"/>
        <v>0</v>
      </c>
      <c r="N141" s="90">
        <v>10624940000</v>
      </c>
      <c r="O141" s="90">
        <v>-10.077564000000001</v>
      </c>
      <c r="Q141" s="6">
        <f t="shared" si="40"/>
        <v>10.94112</v>
      </c>
      <c r="R141" s="6">
        <f t="shared" si="41"/>
        <v>-10.032353000000001</v>
      </c>
      <c r="S141" s="44">
        <f t="shared" si="42"/>
        <v>-10.145765000000001</v>
      </c>
      <c r="T141" s="44">
        <f t="shared" si="43"/>
        <v>-10.4908</v>
      </c>
      <c r="U141" s="44">
        <f t="shared" si="44"/>
        <v>-11.071567999999999</v>
      </c>
      <c r="V141" s="44">
        <f t="shared" si="45"/>
        <v>-12.997313</v>
      </c>
      <c r="W141" s="44">
        <f t="shared" si="46"/>
        <v>0</v>
      </c>
      <c r="X141" s="44">
        <f t="shared" si="47"/>
        <v>0</v>
      </c>
    </row>
    <row r="142" spans="2:24" x14ac:dyDescent="0.25">
      <c r="B142" s="90">
        <v>10703985000</v>
      </c>
      <c r="C142" s="90">
        <v>-8.6743202000000004</v>
      </c>
      <c r="E142" s="6">
        <f t="shared" si="32"/>
        <v>11.020165</v>
      </c>
      <c r="F142" s="6">
        <f t="shared" si="33"/>
        <v>-8.7668400000000002</v>
      </c>
      <c r="G142" s="44">
        <f t="shared" si="34"/>
        <v>-9.0468501999999997</v>
      </c>
      <c r="H142" s="44">
        <f t="shared" si="35"/>
        <v>-9.5882644999999993</v>
      </c>
      <c r="I142" s="44">
        <f t="shared" si="36"/>
        <v>-10.852494</v>
      </c>
      <c r="J142" s="44">
        <f t="shared" si="37"/>
        <v>-24.403887000000001</v>
      </c>
      <c r="K142" s="44">
        <f t="shared" si="38"/>
        <v>0</v>
      </c>
      <c r="L142" s="44">
        <f t="shared" si="39"/>
        <v>0</v>
      </c>
      <c r="N142" s="90">
        <v>10703985000</v>
      </c>
      <c r="O142" s="90">
        <v>-10.132591</v>
      </c>
      <c r="Q142" s="6">
        <f t="shared" si="40"/>
        <v>11.020165</v>
      </c>
      <c r="R142" s="6">
        <f t="shared" si="41"/>
        <v>-9.9764537999999998</v>
      </c>
      <c r="S142" s="44">
        <f t="shared" si="42"/>
        <v>-10.109508999999999</v>
      </c>
      <c r="T142" s="44">
        <f t="shared" si="43"/>
        <v>-10.479982</v>
      </c>
      <c r="U142" s="44">
        <f t="shared" si="44"/>
        <v>-11.048957</v>
      </c>
      <c r="V142" s="44">
        <f t="shared" si="45"/>
        <v>-13.321971</v>
      </c>
      <c r="W142" s="44">
        <f t="shared" si="46"/>
        <v>0</v>
      </c>
      <c r="X142" s="44">
        <f t="shared" si="47"/>
        <v>0</v>
      </c>
    </row>
    <row r="143" spans="2:24" x14ac:dyDescent="0.25">
      <c r="B143" s="90">
        <v>10783030000</v>
      </c>
      <c r="C143" s="90">
        <v>-8.6720085000000005</v>
      </c>
      <c r="E143" s="6">
        <f t="shared" si="32"/>
        <v>11.099209999999999</v>
      </c>
      <c r="F143" s="6">
        <f t="shared" si="33"/>
        <v>-9.0103474000000006</v>
      </c>
      <c r="G143" s="44">
        <f t="shared" si="34"/>
        <v>-9.3046016999999992</v>
      </c>
      <c r="H143" s="44">
        <f t="shared" si="35"/>
        <v>-9.6148805999999993</v>
      </c>
      <c r="I143" s="44">
        <f t="shared" si="36"/>
        <v>-10.774300999999999</v>
      </c>
      <c r="J143" s="44">
        <f t="shared" si="37"/>
        <v>-24.153849000000001</v>
      </c>
      <c r="K143" s="44">
        <f t="shared" si="38"/>
        <v>0</v>
      </c>
      <c r="L143" s="44">
        <f t="shared" si="39"/>
        <v>0</v>
      </c>
      <c r="N143" s="90">
        <v>10783030000</v>
      </c>
      <c r="O143" s="90">
        <v>-10.048971999999999</v>
      </c>
      <c r="Q143" s="6">
        <f t="shared" si="40"/>
        <v>11.099209999999999</v>
      </c>
      <c r="R143" s="6">
        <f t="shared" si="41"/>
        <v>-10.135609000000001</v>
      </c>
      <c r="S143" s="44">
        <f t="shared" si="42"/>
        <v>-10.296472</v>
      </c>
      <c r="T143" s="44">
        <f t="shared" si="43"/>
        <v>-10.463823</v>
      </c>
      <c r="U143" s="44">
        <f t="shared" si="44"/>
        <v>-11.021418000000001</v>
      </c>
      <c r="V143" s="44">
        <f t="shared" si="45"/>
        <v>-13.716004999999999</v>
      </c>
      <c r="W143" s="44">
        <f t="shared" si="46"/>
        <v>0</v>
      </c>
      <c r="X143" s="44">
        <f t="shared" si="47"/>
        <v>0</v>
      </c>
    </row>
    <row r="144" spans="2:24" x14ac:dyDescent="0.25">
      <c r="B144" s="90">
        <v>10862075000</v>
      </c>
      <c r="C144" s="90">
        <v>-8.7552298999999998</v>
      </c>
      <c r="E144" s="6">
        <f t="shared" si="32"/>
        <v>11.178255</v>
      </c>
      <c r="F144" s="6">
        <f t="shared" si="33"/>
        <v>-8.8840713999999998</v>
      </c>
      <c r="G144" s="44">
        <f t="shared" si="34"/>
        <v>-9.1537304000000006</v>
      </c>
      <c r="H144" s="44">
        <f t="shared" si="35"/>
        <v>-9.6700706000000007</v>
      </c>
      <c r="I144" s="44">
        <f t="shared" si="36"/>
        <v>-10.793475000000001</v>
      </c>
      <c r="J144" s="44">
        <f t="shared" si="37"/>
        <v>-20.064129000000001</v>
      </c>
      <c r="K144" s="44">
        <f t="shared" si="38"/>
        <v>0</v>
      </c>
      <c r="L144" s="44">
        <f t="shared" si="39"/>
        <v>0</v>
      </c>
      <c r="N144" s="90">
        <v>10862075000</v>
      </c>
      <c r="O144" s="90">
        <v>-10.095774</v>
      </c>
      <c r="Q144" s="6">
        <f t="shared" si="40"/>
        <v>11.178255</v>
      </c>
      <c r="R144" s="6">
        <f t="shared" si="41"/>
        <v>-9.8821144000000007</v>
      </c>
      <c r="S144" s="44">
        <f t="shared" si="42"/>
        <v>-10.06683</v>
      </c>
      <c r="T144" s="44">
        <f t="shared" si="43"/>
        <v>-10.456409000000001</v>
      </c>
      <c r="U144" s="44">
        <f t="shared" si="44"/>
        <v>-11.018174</v>
      </c>
      <c r="V144" s="44">
        <f t="shared" si="45"/>
        <v>-12.964197</v>
      </c>
      <c r="W144" s="44">
        <f t="shared" si="46"/>
        <v>0</v>
      </c>
      <c r="X144" s="44">
        <f t="shared" si="47"/>
        <v>0</v>
      </c>
    </row>
    <row r="145" spans="2:24" x14ac:dyDescent="0.25">
      <c r="B145" s="90">
        <v>10941120000</v>
      </c>
      <c r="C145" s="90">
        <v>-8.7348051000000009</v>
      </c>
      <c r="E145" s="6">
        <f t="shared" si="32"/>
        <v>11.257300000000001</v>
      </c>
      <c r="F145" s="6">
        <f t="shared" si="33"/>
        <v>-9.0077952999999997</v>
      </c>
      <c r="G145" s="44">
        <f t="shared" si="34"/>
        <v>-9.2746191000000007</v>
      </c>
      <c r="H145" s="44">
        <f t="shared" si="35"/>
        <v>-9.7204923999999995</v>
      </c>
      <c r="I145" s="44">
        <f t="shared" si="36"/>
        <v>-10.753394999999999</v>
      </c>
      <c r="J145" s="44">
        <f t="shared" si="37"/>
        <v>-20.181177000000002</v>
      </c>
      <c r="K145" s="44">
        <f t="shared" si="38"/>
        <v>0</v>
      </c>
      <c r="L145" s="44">
        <f t="shared" si="39"/>
        <v>0</v>
      </c>
      <c r="N145" s="90">
        <v>10941120000</v>
      </c>
      <c r="O145" s="90">
        <v>-10.032353000000001</v>
      </c>
      <c r="Q145" s="6">
        <f t="shared" si="40"/>
        <v>11.257300000000001</v>
      </c>
      <c r="R145" s="6">
        <f t="shared" si="41"/>
        <v>-9.9570208000000004</v>
      </c>
      <c r="S145" s="44">
        <f t="shared" si="42"/>
        <v>-10.142950000000001</v>
      </c>
      <c r="T145" s="44">
        <f t="shared" si="43"/>
        <v>-10.43777</v>
      </c>
      <c r="U145" s="44">
        <f t="shared" si="44"/>
        <v>-10.999696999999999</v>
      </c>
      <c r="V145" s="44">
        <f t="shared" si="45"/>
        <v>-13.161807</v>
      </c>
      <c r="W145" s="44">
        <f t="shared" si="46"/>
        <v>0</v>
      </c>
      <c r="X145" s="44">
        <f t="shared" si="47"/>
        <v>0</v>
      </c>
    </row>
    <row r="146" spans="2:24" x14ac:dyDescent="0.25">
      <c r="B146" s="90">
        <v>11020165000</v>
      </c>
      <c r="C146" s="90">
        <v>-8.7668400000000002</v>
      </c>
      <c r="E146" s="6">
        <f t="shared" si="32"/>
        <v>11.336345</v>
      </c>
      <c r="F146" s="6">
        <f t="shared" si="33"/>
        <v>-9.0816517000000001</v>
      </c>
      <c r="G146" s="44">
        <f t="shared" si="34"/>
        <v>-9.3334264999999998</v>
      </c>
      <c r="H146" s="44">
        <f t="shared" si="35"/>
        <v>-9.7516365</v>
      </c>
      <c r="I146" s="44">
        <f t="shared" si="36"/>
        <v>-10.679212</v>
      </c>
      <c r="J146" s="44">
        <f t="shared" si="37"/>
        <v>-21.872945999999999</v>
      </c>
      <c r="K146" s="44">
        <f t="shared" si="38"/>
        <v>0</v>
      </c>
      <c r="L146" s="44">
        <f t="shared" si="39"/>
        <v>0</v>
      </c>
      <c r="N146" s="90">
        <v>11020165000</v>
      </c>
      <c r="O146" s="90">
        <v>-9.9764537999999998</v>
      </c>
      <c r="Q146" s="6">
        <f t="shared" si="40"/>
        <v>11.336345</v>
      </c>
      <c r="R146" s="6">
        <f t="shared" si="41"/>
        <v>-9.9184874999999995</v>
      </c>
      <c r="S146" s="44">
        <f t="shared" si="42"/>
        <v>-10.099432999999999</v>
      </c>
      <c r="T146" s="44">
        <f t="shared" si="43"/>
        <v>-10.386329999999999</v>
      </c>
      <c r="U146" s="44">
        <f t="shared" si="44"/>
        <v>-10.942966999999999</v>
      </c>
      <c r="V146" s="44">
        <f t="shared" si="45"/>
        <v>-13.819889999999999</v>
      </c>
      <c r="W146" s="44">
        <f t="shared" si="46"/>
        <v>0</v>
      </c>
      <c r="X146" s="44">
        <f t="shared" si="47"/>
        <v>0</v>
      </c>
    </row>
    <row r="147" spans="2:24" x14ac:dyDescent="0.25">
      <c r="B147" s="90">
        <v>11099210000</v>
      </c>
      <c r="C147" s="90">
        <v>-9.0103474000000006</v>
      </c>
      <c r="E147" s="6">
        <f t="shared" si="32"/>
        <v>11.41539</v>
      </c>
      <c r="F147" s="6">
        <f t="shared" si="33"/>
        <v>-9.1601237999999992</v>
      </c>
      <c r="G147" s="44">
        <f t="shared" si="34"/>
        <v>-9.3955441000000004</v>
      </c>
      <c r="H147" s="44">
        <f t="shared" si="35"/>
        <v>-9.8178453000000001</v>
      </c>
      <c r="I147" s="44">
        <f t="shared" si="36"/>
        <v>-10.720164</v>
      </c>
      <c r="J147" s="44">
        <f t="shared" si="37"/>
        <v>-19.218769000000002</v>
      </c>
      <c r="K147" s="44">
        <f t="shared" si="38"/>
        <v>0</v>
      </c>
      <c r="L147" s="44">
        <f t="shared" si="39"/>
        <v>0</v>
      </c>
      <c r="N147" s="90">
        <v>11099210000</v>
      </c>
      <c r="O147" s="90">
        <v>-10.135609000000001</v>
      </c>
      <c r="Q147" s="6">
        <f t="shared" si="40"/>
        <v>11.41539</v>
      </c>
      <c r="R147" s="6">
        <f t="shared" si="41"/>
        <v>-9.8619842999999996</v>
      </c>
      <c r="S147" s="44">
        <f t="shared" si="42"/>
        <v>-10.036066</v>
      </c>
      <c r="T147" s="44">
        <f t="shared" si="43"/>
        <v>-10.347647</v>
      </c>
      <c r="U147" s="44">
        <f t="shared" si="44"/>
        <v>-10.925687999999999</v>
      </c>
      <c r="V147" s="44">
        <f t="shared" si="45"/>
        <v>-13.574487</v>
      </c>
      <c r="W147" s="44">
        <f t="shared" si="46"/>
        <v>0</v>
      </c>
      <c r="X147" s="44">
        <f t="shared" si="47"/>
        <v>0</v>
      </c>
    </row>
    <row r="148" spans="2:24" x14ac:dyDescent="0.25">
      <c r="B148" s="90">
        <v>11178255000</v>
      </c>
      <c r="C148" s="90">
        <v>-8.8840713999999998</v>
      </c>
      <c r="E148" s="6">
        <f t="shared" si="32"/>
        <v>11.494434999999999</v>
      </c>
      <c r="F148" s="6">
        <f t="shared" si="33"/>
        <v>-9.3280896999999996</v>
      </c>
      <c r="G148" s="44">
        <f t="shared" si="34"/>
        <v>-9.5687169999999995</v>
      </c>
      <c r="H148" s="44">
        <f t="shared" si="35"/>
        <v>-9.9191990000000008</v>
      </c>
      <c r="I148" s="44">
        <f t="shared" si="36"/>
        <v>-10.77661</v>
      </c>
      <c r="J148" s="44">
        <f t="shared" si="37"/>
        <v>-17.408677999999998</v>
      </c>
      <c r="K148" s="44">
        <f t="shared" si="38"/>
        <v>0</v>
      </c>
      <c r="L148" s="44">
        <f t="shared" si="39"/>
        <v>0</v>
      </c>
      <c r="N148" s="90">
        <v>11178255000</v>
      </c>
      <c r="O148" s="90">
        <v>-9.8821144000000007</v>
      </c>
      <c r="Q148" s="6">
        <f t="shared" si="40"/>
        <v>11.494434999999999</v>
      </c>
      <c r="R148" s="6">
        <f t="shared" si="41"/>
        <v>-9.8977117999999997</v>
      </c>
      <c r="S148" s="44">
        <f t="shared" si="42"/>
        <v>-10.073765</v>
      </c>
      <c r="T148" s="44">
        <f t="shared" si="43"/>
        <v>-10.330913000000001</v>
      </c>
      <c r="U148" s="44">
        <f t="shared" si="44"/>
        <v>-10.931839</v>
      </c>
      <c r="V148" s="44">
        <f t="shared" si="45"/>
        <v>-13.512914</v>
      </c>
      <c r="W148" s="44">
        <f t="shared" si="46"/>
        <v>0</v>
      </c>
      <c r="X148" s="44">
        <f t="shared" si="47"/>
        <v>0</v>
      </c>
    </row>
    <row r="149" spans="2:24" x14ac:dyDescent="0.25">
      <c r="B149" s="90">
        <v>11257300000</v>
      </c>
      <c r="C149" s="90">
        <v>-9.0077952999999997</v>
      </c>
      <c r="E149" s="6">
        <f t="shared" si="32"/>
        <v>11.57348</v>
      </c>
      <c r="F149" s="6">
        <f t="shared" si="33"/>
        <v>-9.3123693000000003</v>
      </c>
      <c r="G149" s="44">
        <f t="shared" si="34"/>
        <v>-9.5564356000000004</v>
      </c>
      <c r="H149" s="44">
        <f t="shared" si="35"/>
        <v>-10.000529</v>
      </c>
      <c r="I149" s="44">
        <f t="shared" si="36"/>
        <v>-10.758932</v>
      </c>
      <c r="J149" s="44">
        <f t="shared" si="37"/>
        <v>-19.376289</v>
      </c>
      <c r="K149" s="44">
        <f t="shared" si="38"/>
        <v>0</v>
      </c>
      <c r="L149" s="44">
        <f t="shared" si="39"/>
        <v>0</v>
      </c>
      <c r="N149" s="90">
        <v>11257300000</v>
      </c>
      <c r="O149" s="90">
        <v>-9.9570208000000004</v>
      </c>
      <c r="Q149" s="6">
        <f t="shared" si="40"/>
        <v>11.57348</v>
      </c>
      <c r="R149" s="6">
        <f t="shared" si="41"/>
        <v>-9.7040652999999999</v>
      </c>
      <c r="S149" s="44">
        <f t="shared" si="42"/>
        <v>-9.8925180000000008</v>
      </c>
      <c r="T149" s="44">
        <f t="shared" si="43"/>
        <v>-10.296386999999999</v>
      </c>
      <c r="U149" s="44">
        <f t="shared" si="44"/>
        <v>-10.911953</v>
      </c>
      <c r="V149" s="44">
        <f t="shared" si="45"/>
        <v>-14.581704999999999</v>
      </c>
      <c r="W149" s="44">
        <f t="shared" si="46"/>
        <v>0</v>
      </c>
      <c r="X149" s="44">
        <f t="shared" si="47"/>
        <v>0</v>
      </c>
    </row>
    <row r="150" spans="2:24" x14ac:dyDescent="0.25">
      <c r="B150" s="90">
        <v>11336345000</v>
      </c>
      <c r="C150" s="90">
        <v>-9.0816517000000001</v>
      </c>
      <c r="E150" s="6">
        <f t="shared" si="32"/>
        <v>11.652525000000001</v>
      </c>
      <c r="F150" s="6">
        <f t="shared" si="33"/>
        <v>-9.6346024999999997</v>
      </c>
      <c r="G150" s="44">
        <f t="shared" si="34"/>
        <v>-9.8712596999999995</v>
      </c>
      <c r="H150" s="44">
        <f t="shared" si="35"/>
        <v>-10.108290999999999</v>
      </c>
      <c r="I150" s="44">
        <f t="shared" si="36"/>
        <v>-10.830736</v>
      </c>
      <c r="J150" s="44">
        <f t="shared" si="37"/>
        <v>-17.742799999999999</v>
      </c>
      <c r="K150" s="44">
        <f t="shared" si="38"/>
        <v>0</v>
      </c>
      <c r="L150" s="44">
        <f t="shared" si="39"/>
        <v>0</v>
      </c>
      <c r="N150" s="90">
        <v>11336345000</v>
      </c>
      <c r="O150" s="90">
        <v>-9.9184874999999995</v>
      </c>
      <c r="Q150" s="6">
        <f t="shared" si="40"/>
        <v>11.652525000000001</v>
      </c>
      <c r="R150" s="6">
        <f t="shared" si="41"/>
        <v>-9.8689356000000004</v>
      </c>
      <c r="S150" s="44">
        <f t="shared" si="42"/>
        <v>-10.055116</v>
      </c>
      <c r="T150" s="44">
        <f t="shared" si="43"/>
        <v>-10.275755</v>
      </c>
      <c r="U150" s="44">
        <f t="shared" si="44"/>
        <v>-10.933768000000001</v>
      </c>
      <c r="V150" s="44">
        <f t="shared" si="45"/>
        <v>-14.835107000000001</v>
      </c>
      <c r="W150" s="44">
        <f t="shared" si="46"/>
        <v>0</v>
      </c>
      <c r="X150" s="44">
        <f t="shared" si="47"/>
        <v>0</v>
      </c>
    </row>
    <row r="151" spans="2:24" x14ac:dyDescent="0.25">
      <c r="B151" s="90">
        <v>11415390000</v>
      </c>
      <c r="C151" s="90">
        <v>-9.1601237999999992</v>
      </c>
      <c r="E151" s="6">
        <f t="shared" si="32"/>
        <v>11.73157</v>
      </c>
      <c r="F151" s="6">
        <f t="shared" si="33"/>
        <v>-9.6844453999999995</v>
      </c>
      <c r="G151" s="44">
        <f t="shared" si="34"/>
        <v>-9.8667765000000003</v>
      </c>
      <c r="H151" s="44">
        <f t="shared" si="35"/>
        <v>-10.252516999999999</v>
      </c>
      <c r="I151" s="44">
        <f t="shared" si="36"/>
        <v>-10.962730000000001</v>
      </c>
      <c r="J151" s="44">
        <f t="shared" si="37"/>
        <v>-14.967501</v>
      </c>
      <c r="K151" s="44">
        <f t="shared" si="38"/>
        <v>0</v>
      </c>
      <c r="L151" s="44">
        <f t="shared" si="39"/>
        <v>0</v>
      </c>
      <c r="N151" s="90">
        <v>11415390000</v>
      </c>
      <c r="O151" s="90">
        <v>-9.8619842999999996</v>
      </c>
      <c r="Q151" s="6">
        <f t="shared" si="40"/>
        <v>11.73157</v>
      </c>
      <c r="R151" s="6">
        <f t="shared" si="41"/>
        <v>-9.7356110000000005</v>
      </c>
      <c r="S151" s="44">
        <f t="shared" si="42"/>
        <v>-9.9274740000000001</v>
      </c>
      <c r="T151" s="44">
        <f t="shared" si="43"/>
        <v>-10.270087</v>
      </c>
      <c r="U151" s="44">
        <f t="shared" si="44"/>
        <v>-10.990762</v>
      </c>
      <c r="V151" s="44">
        <f t="shared" si="45"/>
        <v>-14.608452</v>
      </c>
      <c r="W151" s="44">
        <f t="shared" si="46"/>
        <v>0</v>
      </c>
      <c r="X151" s="44">
        <f t="shared" si="47"/>
        <v>0</v>
      </c>
    </row>
    <row r="152" spans="2:24" x14ac:dyDescent="0.25">
      <c r="B152" s="90">
        <v>11494435000</v>
      </c>
      <c r="C152" s="90">
        <v>-9.3280896999999996</v>
      </c>
      <c r="E152" s="6">
        <f t="shared" si="32"/>
        <v>11.810615</v>
      </c>
      <c r="F152" s="6">
        <f t="shared" si="33"/>
        <v>-9.8618097000000002</v>
      </c>
      <c r="G152" s="44">
        <f t="shared" si="34"/>
        <v>-10.03415</v>
      </c>
      <c r="H152" s="44">
        <f t="shared" si="35"/>
        <v>-10.423904</v>
      </c>
      <c r="I152" s="44">
        <f t="shared" si="36"/>
        <v>-11.075975</v>
      </c>
      <c r="J152" s="44">
        <f t="shared" si="37"/>
        <v>-16.558218</v>
      </c>
      <c r="K152" s="44">
        <f t="shared" si="38"/>
        <v>0</v>
      </c>
      <c r="L152" s="44">
        <f t="shared" si="39"/>
        <v>0</v>
      </c>
      <c r="N152" s="90">
        <v>11494435000</v>
      </c>
      <c r="O152" s="90">
        <v>-9.8977117999999997</v>
      </c>
      <c r="Q152" s="6">
        <f t="shared" si="40"/>
        <v>11.810615</v>
      </c>
      <c r="R152" s="6">
        <f t="shared" si="41"/>
        <v>-9.7188396000000008</v>
      </c>
      <c r="S152" s="44">
        <f t="shared" si="42"/>
        <v>-9.9092511999999999</v>
      </c>
      <c r="T152" s="44">
        <f t="shared" si="43"/>
        <v>-10.294093999999999</v>
      </c>
      <c r="U152" s="44">
        <f t="shared" si="44"/>
        <v>-11.087488</v>
      </c>
      <c r="V152" s="44">
        <f t="shared" si="45"/>
        <v>-16.637121</v>
      </c>
      <c r="W152" s="44">
        <f t="shared" si="46"/>
        <v>0</v>
      </c>
      <c r="X152" s="44">
        <f t="shared" si="47"/>
        <v>0</v>
      </c>
    </row>
    <row r="153" spans="2:24" x14ac:dyDescent="0.25">
      <c r="B153" s="90">
        <v>11573480000</v>
      </c>
      <c r="C153" s="90">
        <v>-9.3123693000000003</v>
      </c>
      <c r="E153" s="6">
        <f t="shared" si="32"/>
        <v>11.889659999999999</v>
      </c>
      <c r="F153" s="6">
        <f t="shared" si="33"/>
        <v>-10.192785000000001</v>
      </c>
      <c r="G153" s="44">
        <f t="shared" si="34"/>
        <v>-10.353325999999999</v>
      </c>
      <c r="H153" s="44">
        <f t="shared" si="35"/>
        <v>-10.58161</v>
      </c>
      <c r="I153" s="44">
        <f t="shared" si="36"/>
        <v>-11.208454</v>
      </c>
      <c r="J153" s="44">
        <f t="shared" si="37"/>
        <v>-17.141784999999999</v>
      </c>
      <c r="K153" s="44">
        <f t="shared" si="38"/>
        <v>0</v>
      </c>
      <c r="L153" s="44">
        <f t="shared" si="39"/>
        <v>0</v>
      </c>
      <c r="N153" s="90">
        <v>11573480000</v>
      </c>
      <c r="O153" s="90">
        <v>-9.7040652999999999</v>
      </c>
      <c r="Q153" s="6">
        <f t="shared" si="40"/>
        <v>11.889659999999999</v>
      </c>
      <c r="R153" s="6">
        <f t="shared" si="41"/>
        <v>-9.7931767000000001</v>
      </c>
      <c r="S153" s="44">
        <f t="shared" si="42"/>
        <v>-9.9916143000000002</v>
      </c>
      <c r="T153" s="44">
        <f t="shared" si="43"/>
        <v>-10.301861000000001</v>
      </c>
      <c r="U153" s="44">
        <f t="shared" si="44"/>
        <v>-11.234207</v>
      </c>
      <c r="V153" s="44">
        <f t="shared" si="45"/>
        <v>-18.227243000000001</v>
      </c>
      <c r="W153" s="44">
        <f t="shared" si="46"/>
        <v>0</v>
      </c>
      <c r="X153" s="44">
        <f t="shared" si="47"/>
        <v>0</v>
      </c>
    </row>
    <row r="154" spans="2:24" x14ac:dyDescent="0.25">
      <c r="B154" s="90">
        <v>11652525000</v>
      </c>
      <c r="C154" s="90">
        <v>-9.6346024999999997</v>
      </c>
      <c r="E154" s="6">
        <f t="shared" si="32"/>
        <v>11.968705</v>
      </c>
      <c r="F154" s="6">
        <f t="shared" si="33"/>
        <v>-10.383903</v>
      </c>
      <c r="G154" s="44">
        <f t="shared" si="34"/>
        <v>-10.510655</v>
      </c>
      <c r="H154" s="44">
        <f t="shared" si="35"/>
        <v>-10.823442999999999</v>
      </c>
      <c r="I154" s="44">
        <f t="shared" si="36"/>
        <v>-11.457017</v>
      </c>
      <c r="J154" s="44">
        <f t="shared" si="37"/>
        <v>-15.251091000000001</v>
      </c>
      <c r="K154" s="44">
        <f t="shared" si="38"/>
        <v>0</v>
      </c>
      <c r="L154" s="44">
        <f t="shared" si="39"/>
        <v>0</v>
      </c>
      <c r="N154" s="90">
        <v>11652525000</v>
      </c>
      <c r="O154" s="90">
        <v>-9.8689356000000004</v>
      </c>
      <c r="Q154" s="6">
        <f t="shared" si="40"/>
        <v>11.968705</v>
      </c>
      <c r="R154" s="6">
        <f t="shared" si="41"/>
        <v>-9.7071980999999994</v>
      </c>
      <c r="S154" s="44">
        <f t="shared" si="42"/>
        <v>-9.9370431999999997</v>
      </c>
      <c r="T154" s="44">
        <f t="shared" si="43"/>
        <v>-10.376499000000001</v>
      </c>
      <c r="U154" s="44">
        <f t="shared" si="44"/>
        <v>-11.535845</v>
      </c>
      <c r="V154" s="44">
        <f t="shared" si="45"/>
        <v>-19.826891</v>
      </c>
      <c r="W154" s="44">
        <f t="shared" si="46"/>
        <v>0</v>
      </c>
      <c r="X154" s="44">
        <f t="shared" si="47"/>
        <v>0</v>
      </c>
    </row>
    <row r="155" spans="2:24" x14ac:dyDescent="0.25">
      <c r="B155" s="90">
        <v>11731570000</v>
      </c>
      <c r="C155" s="90">
        <v>-9.6844453999999995</v>
      </c>
      <c r="E155" s="6">
        <f t="shared" si="32"/>
        <v>12.047750000000001</v>
      </c>
      <c r="F155" s="6">
        <f t="shared" si="33"/>
        <v>-10.579867</v>
      </c>
      <c r="G155" s="44">
        <f t="shared" si="34"/>
        <v>-10.714147000000001</v>
      </c>
      <c r="H155" s="44">
        <f t="shared" si="35"/>
        <v>-11.094225</v>
      </c>
      <c r="I155" s="44">
        <f t="shared" si="36"/>
        <v>-11.71209</v>
      </c>
      <c r="J155" s="44">
        <f t="shared" si="37"/>
        <v>-15.908329</v>
      </c>
      <c r="K155" s="44">
        <f t="shared" si="38"/>
        <v>0</v>
      </c>
      <c r="L155" s="44">
        <f t="shared" si="39"/>
        <v>0</v>
      </c>
      <c r="N155" s="90">
        <v>11731570000</v>
      </c>
      <c r="O155" s="90">
        <v>-9.7356110000000005</v>
      </c>
      <c r="Q155" s="6">
        <f t="shared" si="40"/>
        <v>12.047750000000001</v>
      </c>
      <c r="R155" s="6">
        <f t="shared" si="41"/>
        <v>-9.7282791</v>
      </c>
      <c r="S155" s="44">
        <f t="shared" si="42"/>
        <v>-9.9649199999999993</v>
      </c>
      <c r="T155" s="44">
        <f t="shared" si="43"/>
        <v>-10.486668</v>
      </c>
      <c r="U155" s="44">
        <f t="shared" si="44"/>
        <v>-12.08536</v>
      </c>
      <c r="V155" s="44">
        <f t="shared" si="45"/>
        <v>-24.270344000000001</v>
      </c>
      <c r="W155" s="44">
        <f t="shared" si="46"/>
        <v>0</v>
      </c>
      <c r="X155" s="44">
        <f t="shared" si="47"/>
        <v>0</v>
      </c>
    </row>
    <row r="156" spans="2:24" x14ac:dyDescent="0.25">
      <c r="B156" s="90">
        <v>11810615000</v>
      </c>
      <c r="C156" s="90">
        <v>-9.8618097000000002</v>
      </c>
      <c r="E156" s="6">
        <f t="shared" si="32"/>
        <v>12.126795</v>
      </c>
      <c r="F156" s="6">
        <f t="shared" si="33"/>
        <v>-10.984899</v>
      </c>
      <c r="G156" s="44">
        <f t="shared" si="34"/>
        <v>-11.103482</v>
      </c>
      <c r="H156" s="44">
        <f t="shared" si="35"/>
        <v>-11.358931999999999</v>
      </c>
      <c r="I156" s="44">
        <f t="shared" si="36"/>
        <v>-11.96088</v>
      </c>
      <c r="J156" s="44">
        <f t="shared" si="37"/>
        <v>-16.139123999999999</v>
      </c>
      <c r="K156" s="44">
        <f t="shared" si="38"/>
        <v>0</v>
      </c>
      <c r="L156" s="44">
        <f t="shared" si="39"/>
        <v>0</v>
      </c>
      <c r="N156" s="90">
        <v>11810615000</v>
      </c>
      <c r="O156" s="90">
        <v>-9.7188396000000008</v>
      </c>
      <c r="Q156" s="6">
        <f t="shared" si="40"/>
        <v>12.126795</v>
      </c>
      <c r="R156" s="6">
        <f t="shared" si="41"/>
        <v>-9.8668326999999998</v>
      </c>
      <c r="S156" s="44">
        <f t="shared" si="42"/>
        <v>-10.116161</v>
      </c>
      <c r="T156" s="44">
        <f t="shared" si="43"/>
        <v>-10.595015</v>
      </c>
      <c r="U156" s="44">
        <f t="shared" si="44"/>
        <v>-12.992824000000001</v>
      </c>
      <c r="V156" s="44">
        <f t="shared" si="45"/>
        <v>-28.444817</v>
      </c>
      <c r="W156" s="44">
        <f t="shared" si="46"/>
        <v>0</v>
      </c>
      <c r="X156" s="44">
        <f t="shared" si="47"/>
        <v>0</v>
      </c>
    </row>
    <row r="157" spans="2:24" x14ac:dyDescent="0.25">
      <c r="B157" s="90">
        <v>11889660000</v>
      </c>
      <c r="C157" s="90">
        <v>-10.192785000000001</v>
      </c>
      <c r="E157" s="6">
        <f t="shared" si="32"/>
        <v>12.20584</v>
      </c>
      <c r="F157" s="6">
        <f t="shared" si="33"/>
        <v>-11.332981</v>
      </c>
      <c r="G157" s="44">
        <f t="shared" si="34"/>
        <v>-11.434051</v>
      </c>
      <c r="H157" s="44">
        <f t="shared" si="35"/>
        <v>-11.679347</v>
      </c>
      <c r="I157" s="44">
        <f t="shared" si="36"/>
        <v>-12.281669000000001</v>
      </c>
      <c r="J157" s="44">
        <f t="shared" si="37"/>
        <v>-16.306802999999999</v>
      </c>
      <c r="K157" s="44">
        <f t="shared" si="38"/>
        <v>0</v>
      </c>
      <c r="L157" s="44">
        <f t="shared" si="39"/>
        <v>0</v>
      </c>
      <c r="N157" s="90">
        <v>11889660000</v>
      </c>
      <c r="O157" s="90">
        <v>-9.7931767000000001</v>
      </c>
      <c r="Q157" s="6">
        <f t="shared" si="40"/>
        <v>12.20584</v>
      </c>
      <c r="R157" s="6">
        <f t="shared" si="41"/>
        <v>-9.9372901999999996</v>
      </c>
      <c r="S157" s="44">
        <f t="shared" si="42"/>
        <v>-10.213146999999999</v>
      </c>
      <c r="T157" s="44">
        <f t="shared" si="43"/>
        <v>-10.758425000000001</v>
      </c>
      <c r="U157" s="44">
        <f t="shared" si="44"/>
        <v>-14.496384000000001</v>
      </c>
      <c r="V157" s="44">
        <f t="shared" si="45"/>
        <v>-34.959525999999997</v>
      </c>
      <c r="W157" s="44">
        <f t="shared" si="46"/>
        <v>0</v>
      </c>
      <c r="X157" s="44">
        <f t="shared" si="47"/>
        <v>0</v>
      </c>
    </row>
    <row r="158" spans="2:24" x14ac:dyDescent="0.25">
      <c r="B158" s="90">
        <v>11968705000</v>
      </c>
      <c r="C158" s="90">
        <v>-10.383903</v>
      </c>
      <c r="E158" s="6">
        <f t="shared" si="32"/>
        <v>12.284884999999999</v>
      </c>
      <c r="F158" s="6">
        <f t="shared" si="33"/>
        <v>-11.642678</v>
      </c>
      <c r="G158" s="44">
        <f t="shared" si="34"/>
        <v>-11.744157</v>
      </c>
      <c r="H158" s="44">
        <f t="shared" si="35"/>
        <v>-12.048422</v>
      </c>
      <c r="I158" s="44">
        <f t="shared" si="36"/>
        <v>-12.644593</v>
      </c>
      <c r="J158" s="44">
        <f t="shared" si="37"/>
        <v>-17.010088</v>
      </c>
      <c r="K158" s="44">
        <f t="shared" si="38"/>
        <v>0</v>
      </c>
      <c r="L158" s="44">
        <f t="shared" si="39"/>
        <v>0</v>
      </c>
      <c r="N158" s="90">
        <v>11968705000</v>
      </c>
      <c r="O158" s="90">
        <v>-9.7071980999999994</v>
      </c>
      <c r="Q158" s="6">
        <f t="shared" si="40"/>
        <v>12.284884999999999</v>
      </c>
      <c r="R158" s="6">
        <f t="shared" si="41"/>
        <v>-9.8923577999999992</v>
      </c>
      <c r="S158" s="44">
        <f t="shared" si="42"/>
        <v>-10.194614</v>
      </c>
      <c r="T158" s="44">
        <f t="shared" si="43"/>
        <v>-11.038258000000001</v>
      </c>
      <c r="U158" s="44">
        <f t="shared" si="44"/>
        <v>-17.219652</v>
      </c>
      <c r="V158" s="44">
        <f t="shared" si="45"/>
        <v>-40.768996999999999</v>
      </c>
      <c r="W158" s="44">
        <f t="shared" si="46"/>
        <v>0</v>
      </c>
      <c r="X158" s="44">
        <f t="shared" si="47"/>
        <v>0</v>
      </c>
    </row>
    <row r="159" spans="2:24" x14ac:dyDescent="0.25">
      <c r="B159" s="90">
        <v>12047750000</v>
      </c>
      <c r="C159" s="90">
        <v>-10.579867</v>
      </c>
      <c r="E159" s="6">
        <f t="shared" si="32"/>
        <v>12.36393</v>
      </c>
      <c r="F159" s="6">
        <f t="shared" si="33"/>
        <v>-11.988925999999999</v>
      </c>
      <c r="G159" s="44">
        <f t="shared" si="34"/>
        <v>-12.110849</v>
      </c>
      <c r="H159" s="44">
        <f t="shared" si="35"/>
        <v>-12.423028</v>
      </c>
      <c r="I159" s="44">
        <f t="shared" si="36"/>
        <v>-13.014499000000001</v>
      </c>
      <c r="J159" s="44">
        <f t="shared" si="37"/>
        <v>-17.315390000000001</v>
      </c>
      <c r="K159" s="44">
        <f t="shared" si="38"/>
        <v>0</v>
      </c>
      <c r="L159" s="44">
        <f t="shared" si="39"/>
        <v>0</v>
      </c>
      <c r="N159" s="90">
        <v>12047750000</v>
      </c>
      <c r="O159" s="90">
        <v>-9.7282791</v>
      </c>
      <c r="Q159" s="6">
        <f t="shared" si="40"/>
        <v>12.36393</v>
      </c>
      <c r="R159" s="6">
        <f t="shared" si="41"/>
        <v>-9.9449080999999993</v>
      </c>
      <c r="S159" s="44">
        <f t="shared" si="42"/>
        <v>-10.289192999999999</v>
      </c>
      <c r="T159" s="44">
        <f t="shared" si="43"/>
        <v>-11.576224</v>
      </c>
      <c r="U159" s="44">
        <f t="shared" si="44"/>
        <v>-21.537794000000002</v>
      </c>
      <c r="V159" s="44">
        <f t="shared" si="45"/>
        <v>-46.062828000000003</v>
      </c>
      <c r="W159" s="44">
        <f t="shared" si="46"/>
        <v>0</v>
      </c>
      <c r="X159" s="44">
        <f t="shared" si="47"/>
        <v>0</v>
      </c>
    </row>
    <row r="160" spans="2:24" x14ac:dyDescent="0.25">
      <c r="B160" s="90">
        <v>12126795000</v>
      </c>
      <c r="C160" s="90">
        <v>-10.984899</v>
      </c>
      <c r="E160" s="6">
        <f t="shared" si="32"/>
        <v>12.442975000000001</v>
      </c>
      <c r="F160" s="6">
        <f t="shared" si="33"/>
        <v>-12.448503000000001</v>
      </c>
      <c r="G160" s="44">
        <f t="shared" si="34"/>
        <v>-12.580069999999999</v>
      </c>
      <c r="H160" s="44">
        <f t="shared" si="35"/>
        <v>-12.832727</v>
      </c>
      <c r="I160" s="44">
        <f t="shared" si="36"/>
        <v>-13.423881</v>
      </c>
      <c r="J160" s="44">
        <f t="shared" si="37"/>
        <v>-17.641617</v>
      </c>
      <c r="K160" s="44">
        <f t="shared" si="38"/>
        <v>0</v>
      </c>
      <c r="L160" s="44">
        <f t="shared" si="39"/>
        <v>0</v>
      </c>
      <c r="N160" s="90">
        <v>12126795000</v>
      </c>
      <c r="O160" s="90">
        <v>-9.8668326999999998</v>
      </c>
      <c r="Q160" s="6">
        <f t="shared" si="40"/>
        <v>12.442975000000001</v>
      </c>
      <c r="R160" s="6">
        <f t="shared" si="41"/>
        <v>-10.083684999999999</v>
      </c>
      <c r="S160" s="44">
        <f t="shared" si="42"/>
        <v>-10.492366000000001</v>
      </c>
      <c r="T160" s="44">
        <f t="shared" si="43"/>
        <v>-12.518651999999999</v>
      </c>
      <c r="U160" s="44">
        <f t="shared" si="44"/>
        <v>-26.840530000000001</v>
      </c>
      <c r="V160" s="44">
        <f t="shared" si="45"/>
        <v>-52.637779000000002</v>
      </c>
      <c r="W160" s="44">
        <f t="shared" si="46"/>
        <v>0</v>
      </c>
      <c r="X160" s="44">
        <f t="shared" si="47"/>
        <v>0</v>
      </c>
    </row>
    <row r="161" spans="2:24" x14ac:dyDescent="0.25">
      <c r="B161" s="90">
        <v>12205840000</v>
      </c>
      <c r="C161" s="90">
        <v>-11.332981</v>
      </c>
      <c r="E161" s="6">
        <f t="shared" si="32"/>
        <v>12.522019999999999</v>
      </c>
      <c r="F161" s="6">
        <f t="shared" si="33"/>
        <v>-12.861753999999999</v>
      </c>
      <c r="G161" s="44">
        <f t="shared" si="34"/>
        <v>-12.981748</v>
      </c>
      <c r="H161" s="44">
        <f t="shared" si="35"/>
        <v>-13.285121999999999</v>
      </c>
      <c r="I161" s="44">
        <f t="shared" si="36"/>
        <v>-13.87321</v>
      </c>
      <c r="J161" s="44">
        <f t="shared" si="37"/>
        <v>-18.576803000000002</v>
      </c>
      <c r="K161" s="44">
        <f t="shared" si="38"/>
        <v>0</v>
      </c>
      <c r="L161" s="44">
        <f t="shared" si="39"/>
        <v>0</v>
      </c>
      <c r="N161" s="90">
        <v>12205840000</v>
      </c>
      <c r="O161" s="90">
        <v>-9.9372901999999996</v>
      </c>
      <c r="Q161" s="6">
        <f t="shared" si="40"/>
        <v>12.522019999999999</v>
      </c>
      <c r="R161" s="6">
        <f t="shared" si="41"/>
        <v>-10.151880999999999</v>
      </c>
      <c r="S161" s="44">
        <f t="shared" si="42"/>
        <v>-10.648108000000001</v>
      </c>
      <c r="T161" s="44">
        <f t="shared" si="43"/>
        <v>-14.346314</v>
      </c>
      <c r="U161" s="44">
        <f t="shared" si="44"/>
        <v>-33.309466999999998</v>
      </c>
      <c r="V161" s="44">
        <f t="shared" si="45"/>
        <v>-55.342495</v>
      </c>
      <c r="W161" s="44">
        <f t="shared" si="46"/>
        <v>0</v>
      </c>
      <c r="X161" s="44">
        <f t="shared" si="47"/>
        <v>0</v>
      </c>
    </row>
    <row r="162" spans="2:24" x14ac:dyDescent="0.25">
      <c r="B162" s="90">
        <v>12284885000</v>
      </c>
      <c r="C162" s="90">
        <v>-11.642678</v>
      </c>
      <c r="E162" s="6">
        <f t="shared" si="32"/>
        <v>12.601065</v>
      </c>
      <c r="F162" s="6">
        <f t="shared" si="33"/>
        <v>-13.328722000000001</v>
      </c>
      <c r="G162" s="44">
        <f t="shared" si="34"/>
        <v>-13.481619999999999</v>
      </c>
      <c r="H162" s="44">
        <f t="shared" si="35"/>
        <v>-13.747745999999999</v>
      </c>
      <c r="I162" s="44">
        <f t="shared" si="36"/>
        <v>-14.343374000000001</v>
      </c>
      <c r="J162" s="44">
        <f t="shared" si="37"/>
        <v>-19.366810000000001</v>
      </c>
      <c r="K162" s="44">
        <f t="shared" si="38"/>
        <v>0</v>
      </c>
      <c r="L162" s="44">
        <f t="shared" si="39"/>
        <v>0</v>
      </c>
      <c r="N162" s="90">
        <v>12284885000</v>
      </c>
      <c r="O162" s="90">
        <v>-9.8923577999999992</v>
      </c>
      <c r="Q162" s="6">
        <f t="shared" si="40"/>
        <v>12.601065</v>
      </c>
      <c r="R162" s="6">
        <f t="shared" si="41"/>
        <v>-10.299590999999999</v>
      </c>
      <c r="S162" s="44">
        <f t="shared" si="42"/>
        <v>-10.901225</v>
      </c>
      <c r="T162" s="44">
        <f t="shared" si="43"/>
        <v>-18.236384999999999</v>
      </c>
      <c r="U162" s="44">
        <f t="shared" si="44"/>
        <v>-40.516888000000002</v>
      </c>
      <c r="V162" s="44">
        <f t="shared" si="45"/>
        <v>-55.861187000000001</v>
      </c>
      <c r="W162" s="44">
        <f t="shared" si="46"/>
        <v>0</v>
      </c>
      <c r="X162" s="44">
        <f t="shared" si="47"/>
        <v>0</v>
      </c>
    </row>
    <row r="163" spans="2:24" x14ac:dyDescent="0.25">
      <c r="B163" s="90">
        <v>12363930000</v>
      </c>
      <c r="C163" s="90">
        <v>-11.988925999999999</v>
      </c>
      <c r="E163" s="6">
        <f t="shared" si="32"/>
        <v>12.680110000000001</v>
      </c>
      <c r="F163" s="6">
        <f t="shared" si="33"/>
        <v>-13.869899</v>
      </c>
      <c r="G163" s="44">
        <f t="shared" si="34"/>
        <v>-14.001899999999999</v>
      </c>
      <c r="H163" s="44">
        <f t="shared" si="35"/>
        <v>-14.219357</v>
      </c>
      <c r="I163" s="44">
        <f t="shared" si="36"/>
        <v>-14.825357</v>
      </c>
      <c r="J163" s="44">
        <f t="shared" si="37"/>
        <v>-19.69257</v>
      </c>
      <c r="K163" s="44">
        <f t="shared" si="38"/>
        <v>0</v>
      </c>
      <c r="L163" s="44">
        <f t="shared" si="39"/>
        <v>0</v>
      </c>
      <c r="N163" s="90">
        <v>12363930000</v>
      </c>
      <c r="O163" s="90">
        <v>-9.9449080999999993</v>
      </c>
      <c r="Q163" s="6">
        <f t="shared" si="40"/>
        <v>12.680110000000001</v>
      </c>
      <c r="R163" s="6">
        <f t="shared" si="41"/>
        <v>-10.419171</v>
      </c>
      <c r="S163" s="44">
        <f t="shared" si="42"/>
        <v>-11.241251</v>
      </c>
      <c r="T163" s="44">
        <f t="shared" si="43"/>
        <v>-22.948710999999999</v>
      </c>
      <c r="U163" s="44">
        <f t="shared" si="44"/>
        <v>-46.554813000000003</v>
      </c>
      <c r="V163" s="44">
        <f t="shared" si="45"/>
        <v>-57.626227999999998</v>
      </c>
      <c r="W163" s="44">
        <f t="shared" si="46"/>
        <v>0</v>
      </c>
      <c r="X163" s="44">
        <f t="shared" si="47"/>
        <v>0</v>
      </c>
    </row>
    <row r="164" spans="2:24" x14ac:dyDescent="0.25">
      <c r="B164" s="90">
        <v>12442975000</v>
      </c>
      <c r="C164" s="90">
        <v>-12.448503000000001</v>
      </c>
      <c r="E164" s="6">
        <f t="shared" si="32"/>
        <v>12.759155</v>
      </c>
      <c r="F164" s="6">
        <f t="shared" si="33"/>
        <v>-14.339675</v>
      </c>
      <c r="G164" s="44">
        <f t="shared" si="34"/>
        <v>-14.444881000000001</v>
      </c>
      <c r="H164" s="44">
        <f t="shared" si="35"/>
        <v>-14.726525000000001</v>
      </c>
      <c r="I164" s="44">
        <f t="shared" si="36"/>
        <v>-15.328199</v>
      </c>
      <c r="J164" s="44">
        <f t="shared" si="37"/>
        <v>-21.134530999999999</v>
      </c>
      <c r="K164" s="44">
        <f t="shared" si="38"/>
        <v>0</v>
      </c>
      <c r="L164" s="44">
        <f t="shared" si="39"/>
        <v>0</v>
      </c>
      <c r="N164" s="90">
        <v>12442975000</v>
      </c>
      <c r="O164" s="90">
        <v>-10.083684999999999</v>
      </c>
      <c r="Q164" s="6">
        <f t="shared" si="40"/>
        <v>12.759155</v>
      </c>
      <c r="R164" s="6">
        <f t="shared" si="41"/>
        <v>-10.515344000000001</v>
      </c>
      <c r="S164" s="44">
        <f t="shared" si="42"/>
        <v>-12.372631</v>
      </c>
      <c r="T164" s="44">
        <f t="shared" si="43"/>
        <v>-28.07987</v>
      </c>
      <c r="U164" s="44">
        <f t="shared" si="44"/>
        <v>-51.158130999999997</v>
      </c>
      <c r="V164" s="44">
        <f t="shared" si="45"/>
        <v>-57.467350000000003</v>
      </c>
      <c r="W164" s="44">
        <f t="shared" si="46"/>
        <v>0</v>
      </c>
      <c r="X164" s="44">
        <f t="shared" si="47"/>
        <v>0</v>
      </c>
    </row>
    <row r="165" spans="2:24" x14ac:dyDescent="0.25">
      <c r="B165" s="90">
        <v>12522020000</v>
      </c>
      <c r="C165" s="90">
        <v>-12.861753999999999</v>
      </c>
      <c r="E165" s="6">
        <f t="shared" si="32"/>
        <v>12.838200000000001</v>
      </c>
      <c r="F165" s="6">
        <f t="shared" si="33"/>
        <v>-14.831367999999999</v>
      </c>
      <c r="G165" s="44">
        <f t="shared" si="34"/>
        <v>-14.966139999999999</v>
      </c>
      <c r="H165" s="44">
        <f t="shared" si="35"/>
        <v>-15.262691999999999</v>
      </c>
      <c r="I165" s="44">
        <f t="shared" si="36"/>
        <v>-15.882756000000001</v>
      </c>
      <c r="J165" s="44">
        <f t="shared" si="37"/>
        <v>-21.998480000000001</v>
      </c>
      <c r="K165" s="44">
        <f t="shared" si="38"/>
        <v>0</v>
      </c>
      <c r="L165" s="44">
        <f t="shared" si="39"/>
        <v>0</v>
      </c>
      <c r="N165" s="90">
        <v>12522020000</v>
      </c>
      <c r="O165" s="90">
        <v>-10.151880999999999</v>
      </c>
      <c r="Q165" s="6">
        <f t="shared" si="40"/>
        <v>12.838200000000001</v>
      </c>
      <c r="R165" s="6">
        <f t="shared" si="41"/>
        <v>-10.629723</v>
      </c>
      <c r="S165" s="44">
        <f t="shared" si="42"/>
        <v>-13.496012</v>
      </c>
      <c r="T165" s="44">
        <f t="shared" si="43"/>
        <v>-35.867725</v>
      </c>
      <c r="U165" s="44">
        <f t="shared" si="44"/>
        <v>-54.460064000000003</v>
      </c>
      <c r="V165" s="44">
        <f t="shared" si="45"/>
        <v>-60.011166000000003</v>
      </c>
      <c r="W165" s="44">
        <f t="shared" si="46"/>
        <v>0</v>
      </c>
      <c r="X165" s="44">
        <f t="shared" si="47"/>
        <v>0</v>
      </c>
    </row>
    <row r="166" spans="2:24" x14ac:dyDescent="0.25">
      <c r="B166" s="90">
        <v>12601065000</v>
      </c>
      <c r="C166" s="90">
        <v>-13.328722000000001</v>
      </c>
      <c r="E166" s="6">
        <f t="shared" si="32"/>
        <v>12.917244999999999</v>
      </c>
      <c r="F166" s="6">
        <f t="shared" si="33"/>
        <v>-15.435634</v>
      </c>
      <c r="G166" s="44">
        <f t="shared" si="34"/>
        <v>-15.566179999999999</v>
      </c>
      <c r="H166" s="44">
        <f t="shared" si="35"/>
        <v>-15.789524999999999</v>
      </c>
      <c r="I166" s="44">
        <f t="shared" si="36"/>
        <v>-16.439122999999999</v>
      </c>
      <c r="J166" s="44">
        <f t="shared" si="37"/>
        <v>-20.961680999999999</v>
      </c>
      <c r="K166" s="44">
        <f t="shared" si="38"/>
        <v>0</v>
      </c>
      <c r="L166" s="44">
        <f t="shared" si="39"/>
        <v>0</v>
      </c>
      <c r="N166" s="90">
        <v>12601065000</v>
      </c>
      <c r="O166" s="90">
        <v>-10.299590999999999</v>
      </c>
      <c r="Q166" s="6">
        <f t="shared" si="40"/>
        <v>12.917244999999999</v>
      </c>
      <c r="R166" s="6">
        <f t="shared" si="41"/>
        <v>-10.830139000000001</v>
      </c>
      <c r="S166" s="44">
        <f t="shared" si="42"/>
        <v>-14.859253000000001</v>
      </c>
      <c r="T166" s="44">
        <f t="shared" si="43"/>
        <v>-43.069794000000002</v>
      </c>
      <c r="U166" s="44">
        <f t="shared" si="44"/>
        <v>-56.475250000000003</v>
      </c>
      <c r="V166" s="44">
        <f t="shared" si="45"/>
        <v>-57.570430999999999</v>
      </c>
      <c r="W166" s="44">
        <f t="shared" si="46"/>
        <v>0</v>
      </c>
      <c r="X166" s="44">
        <f t="shared" si="47"/>
        <v>0</v>
      </c>
    </row>
    <row r="167" spans="2:24" x14ac:dyDescent="0.25">
      <c r="B167" s="90">
        <v>12680110000</v>
      </c>
      <c r="C167" s="90">
        <v>-13.869899</v>
      </c>
      <c r="E167" s="6">
        <f t="shared" si="32"/>
        <v>12.99629</v>
      </c>
      <c r="F167" s="6">
        <f t="shared" si="33"/>
        <v>-16.031860000000002</v>
      </c>
      <c r="G167" s="44">
        <f t="shared" si="34"/>
        <v>-16.163532</v>
      </c>
      <c r="H167" s="44">
        <f t="shared" si="35"/>
        <v>-16.348789</v>
      </c>
      <c r="I167" s="44">
        <f t="shared" si="36"/>
        <v>-16.994019000000002</v>
      </c>
      <c r="J167" s="44">
        <f t="shared" si="37"/>
        <v>-23.59693</v>
      </c>
      <c r="K167" s="44">
        <f t="shared" si="38"/>
        <v>0</v>
      </c>
      <c r="L167" s="44">
        <f t="shared" si="39"/>
        <v>0</v>
      </c>
      <c r="N167" s="90">
        <v>12680110000</v>
      </c>
      <c r="O167" s="90">
        <v>-10.419171</v>
      </c>
      <c r="Q167" s="6">
        <f t="shared" si="40"/>
        <v>12.99629</v>
      </c>
      <c r="R167" s="6">
        <f t="shared" si="41"/>
        <v>-12.308934000000001</v>
      </c>
      <c r="S167" s="44">
        <f t="shared" si="42"/>
        <v>-29.002351999999998</v>
      </c>
      <c r="T167" s="44">
        <f t="shared" si="43"/>
        <v>-48.38335</v>
      </c>
      <c r="U167" s="44">
        <f t="shared" si="44"/>
        <v>-57.390686000000002</v>
      </c>
      <c r="V167" s="44">
        <f t="shared" si="45"/>
        <v>-59.475741999999997</v>
      </c>
      <c r="W167" s="44">
        <f t="shared" si="46"/>
        <v>0</v>
      </c>
      <c r="X167" s="44">
        <f t="shared" si="47"/>
        <v>0</v>
      </c>
    </row>
    <row r="168" spans="2:24" x14ac:dyDescent="0.25">
      <c r="B168" s="90">
        <v>12759155000</v>
      </c>
      <c r="C168" s="90">
        <v>-14.339675</v>
      </c>
      <c r="E168" s="6">
        <f t="shared" si="32"/>
        <v>13.075335000000001</v>
      </c>
      <c r="F168" s="6">
        <f t="shared" si="33"/>
        <v>-16.507444</v>
      </c>
      <c r="G168" s="44">
        <f t="shared" si="34"/>
        <v>-16.642461999999998</v>
      </c>
      <c r="H168" s="44">
        <f t="shared" si="35"/>
        <v>-16.926973</v>
      </c>
      <c r="I168" s="44">
        <f t="shared" si="36"/>
        <v>-17.577396</v>
      </c>
      <c r="J168" s="44">
        <f t="shared" si="37"/>
        <v>-25.658382</v>
      </c>
      <c r="K168" s="44">
        <f t="shared" si="38"/>
        <v>0</v>
      </c>
      <c r="L168" s="44">
        <f t="shared" si="39"/>
        <v>0</v>
      </c>
      <c r="N168" s="90">
        <v>12759155000</v>
      </c>
      <c r="O168" s="90">
        <v>-10.515344000000001</v>
      </c>
      <c r="Q168" s="6">
        <f t="shared" si="40"/>
        <v>13.075335000000001</v>
      </c>
      <c r="R168" s="6">
        <f t="shared" si="41"/>
        <v>-14.553739</v>
      </c>
      <c r="S168" s="44">
        <f t="shared" si="42"/>
        <v>-37.999577000000002</v>
      </c>
      <c r="T168" s="44">
        <f t="shared" si="43"/>
        <v>-53.002715999999999</v>
      </c>
      <c r="U168" s="44">
        <f t="shared" si="44"/>
        <v>-58.489784</v>
      </c>
      <c r="V168" s="44">
        <f t="shared" si="45"/>
        <v>-64.676299999999998</v>
      </c>
      <c r="W168" s="44">
        <f t="shared" si="46"/>
        <v>0</v>
      </c>
      <c r="X168" s="44">
        <f t="shared" si="47"/>
        <v>0</v>
      </c>
    </row>
    <row r="169" spans="2:24" x14ac:dyDescent="0.25">
      <c r="B169" s="90">
        <v>12838200000</v>
      </c>
      <c r="C169" s="90">
        <v>-14.831367999999999</v>
      </c>
      <c r="E169" s="6">
        <f t="shared" si="32"/>
        <v>13.15438</v>
      </c>
      <c r="F169" s="6">
        <f t="shared" si="33"/>
        <v>-17.137025999999999</v>
      </c>
      <c r="G169" s="44">
        <f t="shared" si="34"/>
        <v>-17.236885000000001</v>
      </c>
      <c r="H169" s="44">
        <f t="shared" si="35"/>
        <v>-17.506278999999999</v>
      </c>
      <c r="I169" s="44">
        <f t="shared" si="36"/>
        <v>-18.190263999999999</v>
      </c>
      <c r="J169" s="44">
        <f t="shared" si="37"/>
        <v>-23.820353999999998</v>
      </c>
      <c r="K169" s="44">
        <f t="shared" si="38"/>
        <v>0</v>
      </c>
      <c r="L169" s="44">
        <f t="shared" si="39"/>
        <v>0</v>
      </c>
      <c r="N169" s="90">
        <v>12838200000</v>
      </c>
      <c r="O169" s="90">
        <v>-10.629723</v>
      </c>
      <c r="Q169" s="6">
        <f t="shared" si="40"/>
        <v>13.15438</v>
      </c>
      <c r="R169" s="6">
        <f t="shared" si="41"/>
        <v>-14.017251</v>
      </c>
      <c r="S169" s="44">
        <f t="shared" si="42"/>
        <v>-36.334105999999998</v>
      </c>
      <c r="T169" s="44">
        <f t="shared" si="43"/>
        <v>-56.966220999999997</v>
      </c>
      <c r="U169" s="44">
        <f t="shared" si="44"/>
        <v>-59.565044</v>
      </c>
      <c r="V169" s="44">
        <f t="shared" si="45"/>
        <v>-60.594226999999997</v>
      </c>
      <c r="W169" s="44">
        <f t="shared" si="46"/>
        <v>0</v>
      </c>
      <c r="X169" s="44">
        <f t="shared" si="47"/>
        <v>0</v>
      </c>
    </row>
    <row r="170" spans="2:24" x14ac:dyDescent="0.25">
      <c r="B170" s="90">
        <v>12917245000</v>
      </c>
      <c r="C170" s="90">
        <v>-15.435634</v>
      </c>
      <c r="E170" s="6">
        <f t="shared" si="32"/>
        <v>13.233425</v>
      </c>
      <c r="F170" s="6">
        <f t="shared" si="33"/>
        <v>-17.707457999999999</v>
      </c>
      <c r="G170" s="44">
        <f t="shared" si="34"/>
        <v>-17.850103000000001</v>
      </c>
      <c r="H170" s="44">
        <f t="shared" si="35"/>
        <v>-18.080159999999999</v>
      </c>
      <c r="I170" s="44">
        <f t="shared" si="36"/>
        <v>-18.765778000000001</v>
      </c>
      <c r="J170" s="44">
        <f t="shared" si="37"/>
        <v>-24.688253</v>
      </c>
      <c r="K170" s="44">
        <f t="shared" si="38"/>
        <v>0</v>
      </c>
      <c r="L170" s="44">
        <f t="shared" si="39"/>
        <v>0</v>
      </c>
      <c r="N170" s="90">
        <v>12917245000</v>
      </c>
      <c r="O170" s="90">
        <v>-10.830139000000001</v>
      </c>
      <c r="Q170" s="6">
        <f t="shared" si="40"/>
        <v>13.233425</v>
      </c>
      <c r="R170" s="6">
        <f t="shared" si="41"/>
        <v>-20.754788999999999</v>
      </c>
      <c r="S170" s="44">
        <f t="shared" si="42"/>
        <v>-49.779018000000001</v>
      </c>
      <c r="T170" s="44">
        <f t="shared" si="43"/>
        <v>-58.359119</v>
      </c>
      <c r="U170" s="44">
        <f t="shared" si="44"/>
        <v>-60.577854000000002</v>
      </c>
      <c r="V170" s="44">
        <f t="shared" si="45"/>
        <v>-61.014350999999998</v>
      </c>
      <c r="W170" s="44">
        <f t="shared" si="46"/>
        <v>0</v>
      </c>
      <c r="X170" s="44">
        <f t="shared" si="47"/>
        <v>0</v>
      </c>
    </row>
    <row r="171" spans="2:24" x14ac:dyDescent="0.25">
      <c r="B171" s="90">
        <v>12996290000</v>
      </c>
      <c r="C171" s="90">
        <v>-16.031860000000002</v>
      </c>
      <c r="E171" s="6">
        <f t="shared" si="32"/>
        <v>13.312469999999999</v>
      </c>
      <c r="F171" s="6">
        <f t="shared" si="33"/>
        <v>-18.299824000000001</v>
      </c>
      <c r="G171" s="44">
        <f t="shared" si="34"/>
        <v>-18.412538999999999</v>
      </c>
      <c r="H171" s="44">
        <f t="shared" si="35"/>
        <v>-18.688086999999999</v>
      </c>
      <c r="I171" s="44">
        <f t="shared" si="36"/>
        <v>-19.381847</v>
      </c>
      <c r="J171" s="44">
        <f t="shared" si="37"/>
        <v>-26.651827000000001</v>
      </c>
      <c r="K171" s="44">
        <f t="shared" si="38"/>
        <v>0</v>
      </c>
      <c r="L171" s="44">
        <f t="shared" si="39"/>
        <v>0</v>
      </c>
      <c r="N171" s="90">
        <v>12996290000</v>
      </c>
      <c r="O171" s="90">
        <v>-12.308934000000001</v>
      </c>
      <c r="Q171" s="6">
        <f t="shared" si="40"/>
        <v>13.312469999999999</v>
      </c>
      <c r="R171" s="6">
        <f t="shared" si="41"/>
        <v>-32.305996</v>
      </c>
      <c r="S171" s="44">
        <f t="shared" si="42"/>
        <v>-57.112206</v>
      </c>
      <c r="T171" s="44">
        <f t="shared" si="43"/>
        <v>-59.520198999999998</v>
      </c>
      <c r="U171" s="44">
        <f t="shared" si="44"/>
        <v>-61.733024999999998</v>
      </c>
      <c r="V171" s="44">
        <f t="shared" si="45"/>
        <v>-64.551094000000006</v>
      </c>
      <c r="W171" s="44">
        <f t="shared" si="46"/>
        <v>0</v>
      </c>
      <c r="X171" s="44">
        <f t="shared" si="47"/>
        <v>0</v>
      </c>
    </row>
    <row r="172" spans="2:24" x14ac:dyDescent="0.25">
      <c r="B172" s="90">
        <v>13075335000</v>
      </c>
      <c r="C172" s="90">
        <v>-16.507444</v>
      </c>
      <c r="E172" s="6">
        <f t="shared" si="32"/>
        <v>13.391515</v>
      </c>
      <c r="F172" s="6">
        <f t="shared" si="33"/>
        <v>-18.911997</v>
      </c>
      <c r="G172" s="44">
        <f t="shared" si="34"/>
        <v>-19.028112</v>
      </c>
      <c r="H172" s="44">
        <f t="shared" si="35"/>
        <v>-19.292994</v>
      </c>
      <c r="I172" s="44">
        <f t="shared" si="36"/>
        <v>-20.037474</v>
      </c>
      <c r="J172" s="44">
        <f t="shared" si="37"/>
        <v>-26.176054000000001</v>
      </c>
      <c r="K172" s="44">
        <f t="shared" si="38"/>
        <v>0</v>
      </c>
      <c r="L172" s="44">
        <f t="shared" si="39"/>
        <v>0</v>
      </c>
      <c r="N172" s="90">
        <v>13075335000</v>
      </c>
      <c r="O172" s="90">
        <v>-14.553739</v>
      </c>
      <c r="Q172" s="6">
        <f t="shared" si="40"/>
        <v>13.391515</v>
      </c>
      <c r="R172" s="6">
        <f t="shared" si="41"/>
        <v>-39.57291</v>
      </c>
      <c r="S172" s="44">
        <f t="shared" si="42"/>
        <v>-57.590561000000001</v>
      </c>
      <c r="T172" s="44">
        <f t="shared" si="43"/>
        <v>-60.732303999999999</v>
      </c>
      <c r="U172" s="44">
        <f t="shared" si="44"/>
        <v>-62.333537999999997</v>
      </c>
      <c r="V172" s="44">
        <f t="shared" si="45"/>
        <v>-62.404423000000001</v>
      </c>
      <c r="W172" s="44">
        <f t="shared" si="46"/>
        <v>0</v>
      </c>
      <c r="X172" s="44">
        <f t="shared" si="47"/>
        <v>0</v>
      </c>
    </row>
    <row r="173" spans="2:24" x14ac:dyDescent="0.25">
      <c r="B173" s="90">
        <v>13154380000</v>
      </c>
      <c r="C173" s="90">
        <v>-17.137025999999999</v>
      </c>
      <c r="E173" s="6">
        <f t="shared" si="32"/>
        <v>13.470560000000001</v>
      </c>
      <c r="F173" s="6">
        <f t="shared" si="33"/>
        <v>-19.539626999999999</v>
      </c>
      <c r="G173" s="44">
        <f t="shared" si="34"/>
        <v>-19.669878000000001</v>
      </c>
      <c r="H173" s="44">
        <f t="shared" si="35"/>
        <v>-19.908936000000001</v>
      </c>
      <c r="I173" s="44">
        <f t="shared" si="36"/>
        <v>-20.677206000000002</v>
      </c>
      <c r="J173" s="44">
        <f t="shared" si="37"/>
        <v>-28.164100999999999</v>
      </c>
      <c r="K173" s="44">
        <f t="shared" si="38"/>
        <v>0</v>
      </c>
      <c r="L173" s="44">
        <f t="shared" si="39"/>
        <v>0</v>
      </c>
      <c r="N173" s="90">
        <v>13154380000</v>
      </c>
      <c r="O173" s="90">
        <v>-14.017251</v>
      </c>
      <c r="Q173" s="6">
        <f t="shared" si="40"/>
        <v>13.470560000000001</v>
      </c>
      <c r="R173" s="6">
        <f t="shared" si="41"/>
        <v>-55.296249000000003</v>
      </c>
      <c r="S173" s="44">
        <f t="shared" si="42"/>
        <v>-60.157440000000001</v>
      </c>
      <c r="T173" s="44">
        <f t="shared" si="43"/>
        <v>-61.783729999999998</v>
      </c>
      <c r="U173" s="44">
        <f t="shared" si="44"/>
        <v>-63.329700000000003</v>
      </c>
      <c r="V173" s="44">
        <f t="shared" si="45"/>
        <v>-68.038239000000004</v>
      </c>
      <c r="W173" s="44">
        <f t="shared" si="46"/>
        <v>0</v>
      </c>
      <c r="X173" s="44">
        <f t="shared" si="47"/>
        <v>0</v>
      </c>
    </row>
    <row r="174" spans="2:24" x14ac:dyDescent="0.25">
      <c r="B174" s="90">
        <v>13233425000</v>
      </c>
      <c r="C174" s="90">
        <v>-17.707457999999999</v>
      </c>
      <c r="E174" s="6">
        <f t="shared" si="32"/>
        <v>13.549605</v>
      </c>
      <c r="F174" s="6">
        <f t="shared" si="33"/>
        <v>-20.138359000000001</v>
      </c>
      <c r="G174" s="44">
        <f t="shared" si="34"/>
        <v>-20.260210000000001</v>
      </c>
      <c r="H174" s="44">
        <f t="shared" si="35"/>
        <v>-20.545601000000001</v>
      </c>
      <c r="I174" s="44">
        <f t="shared" si="36"/>
        <v>-21.344397000000001</v>
      </c>
      <c r="J174" s="44">
        <f t="shared" si="37"/>
        <v>-29.047543999999998</v>
      </c>
      <c r="K174" s="44">
        <f t="shared" si="38"/>
        <v>0</v>
      </c>
      <c r="L174" s="44">
        <f t="shared" si="39"/>
        <v>0</v>
      </c>
      <c r="N174" s="90">
        <v>13233425000</v>
      </c>
      <c r="O174" s="90">
        <v>-20.754788999999999</v>
      </c>
      <c r="Q174" s="6">
        <f t="shared" si="40"/>
        <v>13.549605</v>
      </c>
      <c r="R174" s="6">
        <f t="shared" si="41"/>
        <v>-59.505253000000003</v>
      </c>
      <c r="S174" s="44">
        <f t="shared" si="42"/>
        <v>-61.363261999999999</v>
      </c>
      <c r="T174" s="44">
        <f t="shared" si="43"/>
        <v>-63.276336999999998</v>
      </c>
      <c r="U174" s="44">
        <f t="shared" si="44"/>
        <v>-64.710312000000002</v>
      </c>
      <c r="V174" s="44">
        <f t="shared" si="45"/>
        <v>-73.193954000000005</v>
      </c>
      <c r="W174" s="44">
        <f t="shared" si="46"/>
        <v>0</v>
      </c>
      <c r="X174" s="44">
        <f t="shared" si="47"/>
        <v>0</v>
      </c>
    </row>
    <row r="175" spans="2:24" x14ac:dyDescent="0.25">
      <c r="B175" s="90">
        <v>13312470000</v>
      </c>
      <c r="C175" s="90">
        <v>-18.299824000000001</v>
      </c>
      <c r="E175" s="6">
        <f t="shared" si="32"/>
        <v>13.62865</v>
      </c>
      <c r="F175" s="6">
        <f t="shared" si="33"/>
        <v>-20.733243999999999</v>
      </c>
      <c r="G175" s="44">
        <f t="shared" si="34"/>
        <v>-20.898036999999999</v>
      </c>
      <c r="H175" s="44">
        <f t="shared" si="35"/>
        <v>-21.196552000000001</v>
      </c>
      <c r="I175" s="44">
        <f t="shared" si="36"/>
        <v>-22.04748</v>
      </c>
      <c r="J175" s="44">
        <f t="shared" si="37"/>
        <v>-27.988240999999999</v>
      </c>
      <c r="K175" s="44">
        <f t="shared" si="38"/>
        <v>0</v>
      </c>
      <c r="L175" s="44">
        <f t="shared" si="39"/>
        <v>0</v>
      </c>
      <c r="N175" s="90">
        <v>13312470000</v>
      </c>
      <c r="O175" s="90">
        <v>-32.305996</v>
      </c>
      <c r="Q175" s="6">
        <f t="shared" si="40"/>
        <v>13.62865</v>
      </c>
      <c r="R175" s="6">
        <f t="shared" si="41"/>
        <v>-61.811771</v>
      </c>
      <c r="S175" s="44">
        <f t="shared" si="42"/>
        <v>-63.394032000000003</v>
      </c>
      <c r="T175" s="44">
        <f t="shared" si="43"/>
        <v>-64.765099000000006</v>
      </c>
      <c r="U175" s="44">
        <f t="shared" si="44"/>
        <v>-66.784926999999996</v>
      </c>
      <c r="V175" s="44">
        <f t="shared" si="45"/>
        <v>-65.610412999999994</v>
      </c>
      <c r="W175" s="44">
        <f t="shared" si="46"/>
        <v>0</v>
      </c>
      <c r="X175" s="44">
        <f t="shared" si="47"/>
        <v>0</v>
      </c>
    </row>
    <row r="176" spans="2:24" x14ac:dyDescent="0.25">
      <c r="B176" s="90">
        <v>13391515000</v>
      </c>
      <c r="C176" s="90">
        <v>-18.911997</v>
      </c>
      <c r="E176" s="6">
        <f t="shared" si="32"/>
        <v>13.707694999999999</v>
      </c>
      <c r="F176" s="6">
        <f t="shared" si="33"/>
        <v>-21.397902999999999</v>
      </c>
      <c r="G176" s="44">
        <f t="shared" si="34"/>
        <v>-21.539107999999999</v>
      </c>
      <c r="H176" s="44">
        <f t="shared" si="35"/>
        <v>-21.856836000000001</v>
      </c>
      <c r="I176" s="44">
        <f t="shared" si="36"/>
        <v>-22.742851000000002</v>
      </c>
      <c r="J176" s="44">
        <f t="shared" si="37"/>
        <v>-29.365659999999998</v>
      </c>
      <c r="K176" s="44">
        <f t="shared" si="38"/>
        <v>0</v>
      </c>
      <c r="L176" s="44">
        <f t="shared" si="39"/>
        <v>0</v>
      </c>
      <c r="N176" s="90">
        <v>13391515000</v>
      </c>
      <c r="O176" s="90">
        <v>-39.57291</v>
      </c>
      <c r="Q176" s="6">
        <f t="shared" si="40"/>
        <v>13.707694999999999</v>
      </c>
      <c r="R176" s="6">
        <f t="shared" si="41"/>
        <v>-64.192841000000001</v>
      </c>
      <c r="S176" s="44">
        <f t="shared" si="42"/>
        <v>-63.304172999999999</v>
      </c>
      <c r="T176" s="44">
        <f t="shared" si="43"/>
        <v>-71.028450000000007</v>
      </c>
      <c r="U176" s="44">
        <f t="shared" si="44"/>
        <v>-67.768371999999999</v>
      </c>
      <c r="V176" s="44">
        <f t="shared" si="45"/>
        <v>-74.224861000000004</v>
      </c>
      <c r="W176" s="44">
        <f t="shared" si="46"/>
        <v>0</v>
      </c>
      <c r="X176" s="44">
        <f t="shared" si="47"/>
        <v>0</v>
      </c>
    </row>
    <row r="177" spans="2:24" x14ac:dyDescent="0.25">
      <c r="B177" s="90">
        <v>13470560000</v>
      </c>
      <c r="C177" s="90">
        <v>-19.539626999999999</v>
      </c>
      <c r="E177" s="6">
        <f t="shared" si="32"/>
        <v>13.78674</v>
      </c>
      <c r="F177" s="6">
        <f t="shared" si="33"/>
        <v>-21.969206</v>
      </c>
      <c r="G177" s="44">
        <f t="shared" si="34"/>
        <v>-22.147596</v>
      </c>
      <c r="H177" s="44">
        <f t="shared" si="35"/>
        <v>-22.528448000000001</v>
      </c>
      <c r="I177" s="44">
        <f t="shared" si="36"/>
        <v>-23.455898000000001</v>
      </c>
      <c r="J177" s="44">
        <f t="shared" si="37"/>
        <v>-31.016698999999999</v>
      </c>
      <c r="K177" s="44">
        <f t="shared" si="38"/>
        <v>0</v>
      </c>
      <c r="L177" s="44">
        <f t="shared" si="39"/>
        <v>0</v>
      </c>
      <c r="N177" s="90">
        <v>13470560000</v>
      </c>
      <c r="O177" s="90">
        <v>-55.296249000000003</v>
      </c>
      <c r="Q177" s="6">
        <f t="shared" si="40"/>
        <v>13.78674</v>
      </c>
      <c r="R177" s="6">
        <f t="shared" si="41"/>
        <v>-63.938934000000003</v>
      </c>
      <c r="S177" s="44">
        <f t="shared" si="42"/>
        <v>-68.815055999999998</v>
      </c>
      <c r="T177" s="44">
        <f t="shared" si="43"/>
        <v>-75.522278</v>
      </c>
      <c r="U177" s="44">
        <f t="shared" si="44"/>
        <v>-70.012321</v>
      </c>
      <c r="V177" s="44">
        <f t="shared" si="45"/>
        <v>-73.796204000000003</v>
      </c>
      <c r="W177" s="44">
        <f t="shared" si="46"/>
        <v>0</v>
      </c>
      <c r="X177" s="44">
        <f t="shared" si="47"/>
        <v>0</v>
      </c>
    </row>
    <row r="178" spans="2:24" x14ac:dyDescent="0.25">
      <c r="B178" s="90">
        <v>13549605000</v>
      </c>
      <c r="C178" s="90">
        <v>-20.138359000000001</v>
      </c>
      <c r="E178" s="6">
        <f t="shared" si="32"/>
        <v>13.865785000000001</v>
      </c>
      <c r="F178" s="6">
        <f t="shared" si="33"/>
        <v>-22.718073</v>
      </c>
      <c r="G178" s="44">
        <f t="shared" si="34"/>
        <v>-22.858459</v>
      </c>
      <c r="H178" s="44">
        <f t="shared" si="35"/>
        <v>-23.171617999999999</v>
      </c>
      <c r="I178" s="44">
        <f t="shared" si="36"/>
        <v>-24.176214000000002</v>
      </c>
      <c r="J178" s="44">
        <f t="shared" si="37"/>
        <v>-31.400642000000001</v>
      </c>
      <c r="K178" s="44">
        <f t="shared" si="38"/>
        <v>0</v>
      </c>
      <c r="L178" s="44">
        <f t="shared" si="39"/>
        <v>0</v>
      </c>
      <c r="N178" s="90">
        <v>13549605000</v>
      </c>
      <c r="O178" s="90">
        <v>-59.505253000000003</v>
      </c>
      <c r="Q178" s="6">
        <f t="shared" si="40"/>
        <v>13.865785000000001</v>
      </c>
      <c r="R178" s="6">
        <f t="shared" si="41"/>
        <v>-71.801238999999995</v>
      </c>
      <c r="S178" s="44">
        <f t="shared" si="42"/>
        <v>-73.822875999999994</v>
      </c>
      <c r="T178" s="44">
        <f t="shared" si="43"/>
        <v>-77.255065999999999</v>
      </c>
      <c r="U178" s="44">
        <f t="shared" si="44"/>
        <v>-72.102997000000002</v>
      </c>
      <c r="V178" s="44">
        <f t="shared" si="45"/>
        <v>-78.153594999999996</v>
      </c>
      <c r="W178" s="44">
        <f t="shared" si="46"/>
        <v>0</v>
      </c>
      <c r="X178" s="44">
        <f t="shared" si="47"/>
        <v>0</v>
      </c>
    </row>
    <row r="179" spans="2:24" x14ac:dyDescent="0.25">
      <c r="B179" s="90">
        <v>13628650000</v>
      </c>
      <c r="C179" s="90">
        <v>-20.733243999999999</v>
      </c>
      <c r="E179" s="6">
        <f t="shared" si="32"/>
        <v>13.94483</v>
      </c>
      <c r="F179" s="6">
        <f t="shared" si="33"/>
        <v>-23.352122999999999</v>
      </c>
      <c r="G179" s="44">
        <f t="shared" si="34"/>
        <v>-23.519361</v>
      </c>
      <c r="H179" s="44">
        <f t="shared" si="35"/>
        <v>-23.763351</v>
      </c>
      <c r="I179" s="44">
        <f t="shared" si="36"/>
        <v>-24.864712000000001</v>
      </c>
      <c r="J179" s="44">
        <f t="shared" si="37"/>
        <v>-32.516292999999997</v>
      </c>
      <c r="K179" s="44">
        <f t="shared" si="38"/>
        <v>0</v>
      </c>
      <c r="L179" s="44">
        <f t="shared" si="39"/>
        <v>0</v>
      </c>
      <c r="N179" s="90">
        <v>13628650000</v>
      </c>
      <c r="O179" s="90">
        <v>-61.811771</v>
      </c>
      <c r="Q179" s="6">
        <f t="shared" si="40"/>
        <v>13.94483</v>
      </c>
      <c r="R179" s="6">
        <f t="shared" si="41"/>
        <v>-72.803344999999993</v>
      </c>
      <c r="S179" s="44">
        <f t="shared" si="42"/>
        <v>-71.837265000000002</v>
      </c>
      <c r="T179" s="44">
        <f t="shared" si="43"/>
        <v>-78.846359000000007</v>
      </c>
      <c r="U179" s="44">
        <f t="shared" si="44"/>
        <v>-73.514961</v>
      </c>
      <c r="V179" s="44">
        <f t="shared" si="45"/>
        <v>-79.939125000000004</v>
      </c>
      <c r="W179" s="44">
        <f t="shared" si="46"/>
        <v>0</v>
      </c>
      <c r="X179" s="44">
        <f t="shared" si="47"/>
        <v>0</v>
      </c>
    </row>
    <row r="180" spans="2:24" x14ac:dyDescent="0.25">
      <c r="B180" s="90">
        <v>13707695000</v>
      </c>
      <c r="C180" s="90">
        <v>-21.397902999999999</v>
      </c>
      <c r="E180" s="6">
        <f t="shared" si="32"/>
        <v>14.023875</v>
      </c>
      <c r="F180" s="6">
        <f t="shared" si="33"/>
        <v>-23.681614</v>
      </c>
      <c r="G180" s="44">
        <f t="shared" si="34"/>
        <v>-23.961155000000002</v>
      </c>
      <c r="H180" s="44">
        <f t="shared" si="35"/>
        <v>-24.281041999999999</v>
      </c>
      <c r="I180" s="44">
        <f t="shared" si="36"/>
        <v>-25.496117000000002</v>
      </c>
      <c r="J180" s="44">
        <f t="shared" si="37"/>
        <v>-34.255878000000003</v>
      </c>
      <c r="K180" s="44">
        <f t="shared" si="38"/>
        <v>0</v>
      </c>
      <c r="L180" s="44">
        <f t="shared" si="39"/>
        <v>0</v>
      </c>
      <c r="N180" s="90">
        <v>13707695000</v>
      </c>
      <c r="O180" s="90">
        <v>-64.192841000000001</v>
      </c>
      <c r="Q180" s="6">
        <f t="shared" si="40"/>
        <v>14.023875</v>
      </c>
      <c r="R180" s="6">
        <f t="shared" si="41"/>
        <v>-78.453750999999997</v>
      </c>
      <c r="S180" s="44">
        <f t="shared" si="42"/>
        <v>-77.856216000000003</v>
      </c>
      <c r="T180" s="44">
        <f t="shared" si="43"/>
        <v>-79.399658000000002</v>
      </c>
      <c r="U180" s="44">
        <f t="shared" si="44"/>
        <v>-75.157234000000003</v>
      </c>
      <c r="V180" s="44">
        <f t="shared" si="45"/>
        <v>-74.331183999999993</v>
      </c>
      <c r="W180" s="44">
        <f t="shared" si="46"/>
        <v>0</v>
      </c>
      <c r="X180" s="44">
        <f t="shared" si="47"/>
        <v>0</v>
      </c>
    </row>
    <row r="181" spans="2:24" x14ac:dyDescent="0.25">
      <c r="B181" s="90">
        <v>13786740000</v>
      </c>
      <c r="C181" s="90">
        <v>-21.969206</v>
      </c>
      <c r="E181" s="6">
        <f t="shared" si="32"/>
        <v>14.102919999999999</v>
      </c>
      <c r="F181" s="6">
        <f t="shared" si="33"/>
        <v>-24.095120999999999</v>
      </c>
      <c r="G181" s="44">
        <f t="shared" si="34"/>
        <v>-24.417839000000001</v>
      </c>
      <c r="H181" s="44">
        <f t="shared" si="35"/>
        <v>-24.640041</v>
      </c>
      <c r="I181" s="44">
        <f t="shared" si="36"/>
        <v>-26.106252999999999</v>
      </c>
      <c r="J181" s="44">
        <f t="shared" si="37"/>
        <v>-36.078082999999999</v>
      </c>
      <c r="K181" s="44">
        <f t="shared" si="38"/>
        <v>0</v>
      </c>
      <c r="L181" s="44">
        <f t="shared" si="39"/>
        <v>0</v>
      </c>
      <c r="N181" s="90">
        <v>13786740000</v>
      </c>
      <c r="O181" s="90">
        <v>-63.938934000000003</v>
      </c>
      <c r="Q181" s="6">
        <f t="shared" si="40"/>
        <v>14.102919999999999</v>
      </c>
      <c r="R181" s="6">
        <f t="shared" si="41"/>
        <v>-74.237091000000007</v>
      </c>
      <c r="S181" s="44">
        <f t="shared" si="42"/>
        <v>-67.845641999999998</v>
      </c>
      <c r="T181" s="44">
        <f t="shared" si="43"/>
        <v>-74.405640000000005</v>
      </c>
      <c r="U181" s="44">
        <f t="shared" si="44"/>
        <v>-74.300026000000003</v>
      </c>
      <c r="V181" s="44">
        <f t="shared" si="45"/>
        <v>-72.295379999999994</v>
      </c>
      <c r="W181" s="44">
        <f t="shared" si="46"/>
        <v>0</v>
      </c>
      <c r="X181" s="44">
        <f t="shared" si="47"/>
        <v>0</v>
      </c>
    </row>
    <row r="182" spans="2:24" x14ac:dyDescent="0.25">
      <c r="B182" s="90">
        <v>13865785000</v>
      </c>
      <c r="C182" s="90">
        <v>-22.718073</v>
      </c>
      <c r="E182" s="6">
        <f t="shared" si="32"/>
        <v>14.181965</v>
      </c>
      <c r="F182" s="6">
        <f t="shared" si="33"/>
        <v>-24.358574000000001</v>
      </c>
      <c r="G182" s="44">
        <f t="shared" si="34"/>
        <v>-24.511824000000001</v>
      </c>
      <c r="H182" s="44">
        <f t="shared" si="35"/>
        <v>-24.901661000000001</v>
      </c>
      <c r="I182" s="44">
        <f t="shared" si="36"/>
        <v>-26.943166999999999</v>
      </c>
      <c r="J182" s="44">
        <f t="shared" si="37"/>
        <v>-37.814354000000002</v>
      </c>
      <c r="K182" s="44">
        <f t="shared" si="38"/>
        <v>0</v>
      </c>
      <c r="L182" s="44">
        <f t="shared" si="39"/>
        <v>0</v>
      </c>
      <c r="N182" s="90">
        <v>13865785000</v>
      </c>
      <c r="O182" s="90">
        <v>-71.801238999999995</v>
      </c>
      <c r="Q182" s="6">
        <f t="shared" si="40"/>
        <v>14.181965</v>
      </c>
      <c r="R182" s="6">
        <f t="shared" si="41"/>
        <v>-66.129767999999999</v>
      </c>
      <c r="S182" s="44">
        <f t="shared" si="42"/>
        <v>-70.583495999999997</v>
      </c>
      <c r="T182" s="44">
        <f t="shared" si="43"/>
        <v>-71.006111000000004</v>
      </c>
      <c r="U182" s="44">
        <f t="shared" si="44"/>
        <v>-72.865371999999994</v>
      </c>
      <c r="V182" s="44">
        <f t="shared" si="45"/>
        <v>-80.150077999999993</v>
      </c>
      <c r="W182" s="44">
        <f t="shared" si="46"/>
        <v>0</v>
      </c>
      <c r="X182" s="44">
        <f t="shared" si="47"/>
        <v>0</v>
      </c>
    </row>
    <row r="183" spans="2:24" x14ac:dyDescent="0.25">
      <c r="B183" s="90">
        <v>13944830000</v>
      </c>
      <c r="C183" s="90">
        <v>-23.352122999999999</v>
      </c>
      <c r="E183" s="6">
        <f t="shared" si="32"/>
        <v>14.261010000000001</v>
      </c>
      <c r="F183" s="6">
        <f t="shared" si="33"/>
        <v>-24.156749999999999</v>
      </c>
      <c r="G183" s="44">
        <f t="shared" si="34"/>
        <v>-24.369076</v>
      </c>
      <c r="H183" s="44">
        <f t="shared" si="35"/>
        <v>-25.109096999999998</v>
      </c>
      <c r="I183" s="44">
        <f t="shared" si="36"/>
        <v>-28.244461000000001</v>
      </c>
      <c r="J183" s="44">
        <f t="shared" si="37"/>
        <v>-42.224888</v>
      </c>
      <c r="K183" s="44">
        <f t="shared" si="38"/>
        <v>0</v>
      </c>
      <c r="L183" s="44">
        <f t="shared" si="39"/>
        <v>0</v>
      </c>
      <c r="N183" s="90">
        <v>13944830000</v>
      </c>
      <c r="O183" s="90">
        <v>-72.803344999999993</v>
      </c>
      <c r="Q183" s="6">
        <f t="shared" si="40"/>
        <v>14.261010000000001</v>
      </c>
      <c r="R183" s="6">
        <f t="shared" si="41"/>
        <v>-61.434123999999997</v>
      </c>
      <c r="S183" s="44">
        <f t="shared" si="42"/>
        <v>-66.455780000000004</v>
      </c>
      <c r="T183" s="44">
        <f t="shared" si="43"/>
        <v>-69.456244999999996</v>
      </c>
      <c r="U183" s="44">
        <f t="shared" si="44"/>
        <v>-71.100914000000003</v>
      </c>
      <c r="V183" s="44">
        <f t="shared" si="45"/>
        <v>-66.813193999999996</v>
      </c>
      <c r="W183" s="44">
        <f t="shared" si="46"/>
        <v>0</v>
      </c>
      <c r="X183" s="44">
        <f t="shared" si="47"/>
        <v>0</v>
      </c>
    </row>
    <row r="184" spans="2:24" x14ac:dyDescent="0.25">
      <c r="B184" s="90">
        <v>14023875000</v>
      </c>
      <c r="C184" s="90">
        <v>-23.681614</v>
      </c>
      <c r="E184" s="6">
        <f t="shared" si="32"/>
        <v>14.340055</v>
      </c>
      <c r="F184" s="6">
        <f t="shared" si="33"/>
        <v>-23.957135999999998</v>
      </c>
      <c r="G184" s="44">
        <f t="shared" si="34"/>
        <v>-24.3431</v>
      </c>
      <c r="H184" s="44">
        <f t="shared" si="35"/>
        <v>-25.216329999999999</v>
      </c>
      <c r="I184" s="44">
        <f t="shared" si="36"/>
        <v>-29.755768</v>
      </c>
      <c r="J184" s="44">
        <f t="shared" si="37"/>
        <v>-50.562671999999999</v>
      </c>
      <c r="K184" s="44">
        <f t="shared" si="38"/>
        <v>0</v>
      </c>
      <c r="L184" s="44">
        <f t="shared" si="39"/>
        <v>0</v>
      </c>
      <c r="N184" s="90">
        <v>14023875000</v>
      </c>
      <c r="O184" s="90">
        <v>-78.453750999999997</v>
      </c>
      <c r="Q184" s="6">
        <f t="shared" si="40"/>
        <v>14.340055</v>
      </c>
      <c r="R184" s="6">
        <f t="shared" si="41"/>
        <v>-64.216292999999993</v>
      </c>
      <c r="S184" s="44">
        <f t="shared" si="42"/>
        <v>-66.803061999999997</v>
      </c>
      <c r="T184" s="44">
        <f t="shared" si="43"/>
        <v>-69.056274000000002</v>
      </c>
      <c r="U184" s="44">
        <f t="shared" si="44"/>
        <v>-69.713631000000007</v>
      </c>
      <c r="V184" s="44">
        <f t="shared" si="45"/>
        <v>-68.029938000000001</v>
      </c>
      <c r="W184" s="44">
        <f t="shared" si="46"/>
        <v>0</v>
      </c>
      <c r="X184" s="44">
        <f t="shared" si="47"/>
        <v>0</v>
      </c>
    </row>
    <row r="185" spans="2:24" x14ac:dyDescent="0.25">
      <c r="B185" s="90">
        <v>14102920000</v>
      </c>
      <c r="C185" s="90">
        <v>-24.095120999999999</v>
      </c>
      <c r="E185" s="6">
        <f t="shared" si="32"/>
        <v>14.4191</v>
      </c>
      <c r="F185" s="6">
        <f t="shared" si="33"/>
        <v>-23.569927</v>
      </c>
      <c r="G185" s="44">
        <f t="shared" si="34"/>
        <v>-24.042313</v>
      </c>
      <c r="H185" s="44">
        <f t="shared" si="35"/>
        <v>-25.283318999999999</v>
      </c>
      <c r="I185" s="44">
        <f t="shared" si="36"/>
        <v>-31.685797000000001</v>
      </c>
      <c r="J185" s="44">
        <f t="shared" si="37"/>
        <v>-58.092571</v>
      </c>
      <c r="K185" s="44">
        <f t="shared" si="38"/>
        <v>0</v>
      </c>
      <c r="L185" s="44">
        <f t="shared" si="39"/>
        <v>0</v>
      </c>
      <c r="N185" s="90">
        <v>14102920000</v>
      </c>
      <c r="O185" s="90">
        <v>-74.237091000000007</v>
      </c>
      <c r="Q185" s="6">
        <f t="shared" si="40"/>
        <v>14.4191</v>
      </c>
      <c r="R185" s="6">
        <f t="shared" si="41"/>
        <v>-60.641674000000002</v>
      </c>
      <c r="S185" s="44">
        <f t="shared" si="42"/>
        <v>-63.834209000000001</v>
      </c>
      <c r="T185" s="44">
        <f t="shared" si="43"/>
        <v>-68.179253000000003</v>
      </c>
      <c r="U185" s="44">
        <f t="shared" si="44"/>
        <v>-67.515022000000002</v>
      </c>
      <c r="V185" s="44">
        <f t="shared" si="45"/>
        <v>-78.252350000000007</v>
      </c>
      <c r="W185" s="44">
        <f t="shared" si="46"/>
        <v>0</v>
      </c>
      <c r="X185" s="44">
        <f t="shared" si="47"/>
        <v>0</v>
      </c>
    </row>
    <row r="186" spans="2:24" x14ac:dyDescent="0.25">
      <c r="B186" s="90">
        <v>14181965000</v>
      </c>
      <c r="C186" s="90">
        <v>-24.358574000000001</v>
      </c>
      <c r="E186" s="6">
        <f t="shared" si="32"/>
        <v>14.498144999999999</v>
      </c>
      <c r="F186" s="6">
        <f t="shared" si="33"/>
        <v>-23.019804000000001</v>
      </c>
      <c r="G186" s="44">
        <f t="shared" si="34"/>
        <v>-23.470493000000001</v>
      </c>
      <c r="H186" s="44">
        <f t="shared" si="35"/>
        <v>-25.415763999999999</v>
      </c>
      <c r="I186" s="44">
        <f t="shared" si="36"/>
        <v>-34.853969999999997</v>
      </c>
      <c r="J186" s="44">
        <f t="shared" si="37"/>
        <v>-61.612769999999998</v>
      </c>
      <c r="K186" s="44">
        <f t="shared" si="38"/>
        <v>0</v>
      </c>
      <c r="L186" s="44">
        <f t="shared" si="39"/>
        <v>0</v>
      </c>
      <c r="N186" s="90">
        <v>14181965000</v>
      </c>
      <c r="O186" s="90">
        <v>-66.129767999999999</v>
      </c>
      <c r="Q186" s="6">
        <f t="shared" si="40"/>
        <v>14.498144999999999</v>
      </c>
      <c r="R186" s="6">
        <f t="shared" si="41"/>
        <v>-64.40213</v>
      </c>
      <c r="S186" s="44">
        <f t="shared" si="42"/>
        <v>-62.954033000000003</v>
      </c>
      <c r="T186" s="44">
        <f t="shared" si="43"/>
        <v>-68.650306999999998</v>
      </c>
      <c r="U186" s="44">
        <f t="shared" si="44"/>
        <v>-68.211394999999996</v>
      </c>
      <c r="V186" s="44">
        <f t="shared" si="45"/>
        <v>-71.069655999999995</v>
      </c>
      <c r="W186" s="44">
        <f t="shared" si="46"/>
        <v>0</v>
      </c>
      <c r="X186" s="44">
        <f t="shared" si="47"/>
        <v>0</v>
      </c>
    </row>
    <row r="187" spans="2:24" x14ac:dyDescent="0.25">
      <c r="B187" s="90">
        <v>14261010000</v>
      </c>
      <c r="C187" s="90">
        <v>-24.156749999999999</v>
      </c>
      <c r="E187" s="6">
        <f t="shared" si="32"/>
        <v>14.57719</v>
      </c>
      <c r="F187" s="6">
        <f t="shared" si="33"/>
        <v>-22.384001000000001</v>
      </c>
      <c r="G187" s="44">
        <f t="shared" si="34"/>
        <v>-23.188683000000001</v>
      </c>
      <c r="H187" s="44">
        <f t="shared" si="35"/>
        <v>-25.400020999999999</v>
      </c>
      <c r="I187" s="44">
        <f t="shared" si="36"/>
        <v>-37.456603999999999</v>
      </c>
      <c r="J187" s="44">
        <f t="shared" si="37"/>
        <v>-66.072113000000002</v>
      </c>
      <c r="K187" s="44">
        <f t="shared" si="38"/>
        <v>0</v>
      </c>
      <c r="L187" s="44">
        <f t="shared" si="39"/>
        <v>0</v>
      </c>
      <c r="N187" s="90">
        <v>14261010000</v>
      </c>
      <c r="O187" s="90">
        <v>-61.434123999999997</v>
      </c>
      <c r="Q187" s="6">
        <f t="shared" si="40"/>
        <v>14.57719</v>
      </c>
      <c r="R187" s="6">
        <f t="shared" si="41"/>
        <v>-63.615597000000001</v>
      </c>
      <c r="S187" s="44">
        <f t="shared" si="42"/>
        <v>-64.799484000000007</v>
      </c>
      <c r="T187" s="44">
        <f t="shared" si="43"/>
        <v>-69.064728000000002</v>
      </c>
      <c r="U187" s="44">
        <f t="shared" si="44"/>
        <v>-69.877135999999993</v>
      </c>
      <c r="V187" s="44">
        <f t="shared" si="45"/>
        <v>-70.112633000000002</v>
      </c>
      <c r="W187" s="44">
        <f t="shared" si="46"/>
        <v>0</v>
      </c>
      <c r="X187" s="44">
        <f t="shared" si="47"/>
        <v>0</v>
      </c>
    </row>
    <row r="188" spans="2:24" x14ac:dyDescent="0.25">
      <c r="B188" s="90">
        <v>14340055000</v>
      </c>
      <c r="C188" s="90">
        <v>-23.957135999999998</v>
      </c>
      <c r="E188" s="6">
        <f t="shared" si="32"/>
        <v>14.656235000000001</v>
      </c>
      <c r="F188" s="6">
        <f t="shared" si="33"/>
        <v>-21.621238999999999</v>
      </c>
      <c r="G188" s="44">
        <f t="shared" si="34"/>
        <v>-22.810870999999999</v>
      </c>
      <c r="H188" s="44">
        <f t="shared" si="35"/>
        <v>-25.257619999999999</v>
      </c>
      <c r="I188" s="44">
        <f t="shared" si="36"/>
        <v>-39.869953000000002</v>
      </c>
      <c r="J188" s="44">
        <f t="shared" si="37"/>
        <v>-68.026398</v>
      </c>
      <c r="K188" s="44">
        <f t="shared" si="38"/>
        <v>0</v>
      </c>
      <c r="L188" s="44">
        <f t="shared" si="39"/>
        <v>0</v>
      </c>
      <c r="N188" s="90">
        <v>14340055000</v>
      </c>
      <c r="O188" s="90">
        <v>-64.216292999999993</v>
      </c>
      <c r="Q188" s="6">
        <f t="shared" si="40"/>
        <v>14.656235000000001</v>
      </c>
      <c r="R188" s="6">
        <f t="shared" si="41"/>
        <v>-63.529400000000003</v>
      </c>
      <c r="S188" s="44">
        <f t="shared" si="42"/>
        <v>-65.751755000000003</v>
      </c>
      <c r="T188" s="44">
        <f t="shared" si="43"/>
        <v>-71.664406</v>
      </c>
      <c r="U188" s="44">
        <f t="shared" si="44"/>
        <v>-72.005356000000006</v>
      </c>
      <c r="V188" s="44">
        <f t="shared" si="45"/>
        <v>-77.563057000000001</v>
      </c>
      <c r="W188" s="44">
        <f t="shared" si="46"/>
        <v>0</v>
      </c>
      <c r="X188" s="44">
        <f t="shared" si="47"/>
        <v>0</v>
      </c>
    </row>
    <row r="189" spans="2:24" x14ac:dyDescent="0.25">
      <c r="B189" s="90">
        <v>14419100000</v>
      </c>
      <c r="C189" s="90">
        <v>-23.569927</v>
      </c>
      <c r="E189" s="6">
        <f t="shared" si="32"/>
        <v>14.735279999999999</v>
      </c>
      <c r="F189" s="6">
        <f t="shared" si="33"/>
        <v>-21.232019000000001</v>
      </c>
      <c r="G189" s="44">
        <f t="shared" si="34"/>
        <v>-22.322275000000001</v>
      </c>
      <c r="H189" s="44">
        <f t="shared" si="35"/>
        <v>-24.944544</v>
      </c>
      <c r="I189" s="44">
        <f t="shared" si="36"/>
        <v>-41.724556</v>
      </c>
      <c r="J189" s="44">
        <f t="shared" si="37"/>
        <v>-72.391945000000007</v>
      </c>
      <c r="K189" s="44">
        <f t="shared" si="38"/>
        <v>0</v>
      </c>
      <c r="L189" s="44">
        <f t="shared" si="39"/>
        <v>0</v>
      </c>
      <c r="N189" s="90">
        <v>14419100000</v>
      </c>
      <c r="O189" s="90">
        <v>-60.641674000000002</v>
      </c>
      <c r="Q189" s="6">
        <f t="shared" si="40"/>
        <v>14.735279999999999</v>
      </c>
      <c r="R189" s="6">
        <f t="shared" si="41"/>
        <v>-69.836699999999993</v>
      </c>
      <c r="S189" s="44">
        <f t="shared" si="42"/>
        <v>-69.338965999999999</v>
      </c>
      <c r="T189" s="44">
        <f t="shared" si="43"/>
        <v>-72.711806999999993</v>
      </c>
      <c r="U189" s="44">
        <f t="shared" si="44"/>
        <v>-73.867180000000005</v>
      </c>
      <c r="V189" s="44">
        <f t="shared" si="45"/>
        <v>-71.534110999999996</v>
      </c>
      <c r="W189" s="44">
        <f t="shared" si="46"/>
        <v>0</v>
      </c>
      <c r="X189" s="44">
        <f t="shared" si="47"/>
        <v>0</v>
      </c>
    </row>
    <row r="190" spans="2:24" x14ac:dyDescent="0.25">
      <c r="B190" s="90">
        <v>14498145000</v>
      </c>
      <c r="C190" s="90">
        <v>-23.019804000000001</v>
      </c>
      <c r="E190" s="6">
        <f t="shared" si="32"/>
        <v>14.814325</v>
      </c>
      <c r="F190" s="6">
        <f t="shared" si="33"/>
        <v>-20.448194999999998</v>
      </c>
      <c r="G190" s="44">
        <f t="shared" si="34"/>
        <v>-21.581136999999998</v>
      </c>
      <c r="H190" s="44">
        <f t="shared" si="35"/>
        <v>-24.496769</v>
      </c>
      <c r="I190" s="44">
        <f t="shared" si="36"/>
        <v>-43.131790000000002</v>
      </c>
      <c r="J190" s="44">
        <f t="shared" si="37"/>
        <v>-78.315483</v>
      </c>
      <c r="K190" s="44">
        <f t="shared" si="38"/>
        <v>0</v>
      </c>
      <c r="L190" s="44">
        <f t="shared" si="39"/>
        <v>0</v>
      </c>
      <c r="N190" s="90">
        <v>14498145000</v>
      </c>
      <c r="O190" s="90">
        <v>-64.40213</v>
      </c>
      <c r="Q190" s="6">
        <f t="shared" si="40"/>
        <v>14.814325</v>
      </c>
      <c r="R190" s="6">
        <f t="shared" si="41"/>
        <v>-71.114159000000001</v>
      </c>
      <c r="S190" s="44">
        <f t="shared" si="42"/>
        <v>-68.279326999999995</v>
      </c>
      <c r="T190" s="44">
        <f t="shared" si="43"/>
        <v>-73.933266000000003</v>
      </c>
      <c r="U190" s="44">
        <f t="shared" si="44"/>
        <v>-76.228454999999997</v>
      </c>
      <c r="V190" s="44">
        <f t="shared" si="45"/>
        <v>-75.378035999999994</v>
      </c>
      <c r="W190" s="44">
        <f t="shared" si="46"/>
        <v>0</v>
      </c>
      <c r="X190" s="44">
        <f t="shared" si="47"/>
        <v>0</v>
      </c>
    </row>
    <row r="191" spans="2:24" x14ac:dyDescent="0.25">
      <c r="B191" s="90">
        <v>14577190000</v>
      </c>
      <c r="C191" s="90">
        <v>-22.384001000000001</v>
      </c>
      <c r="E191" s="6">
        <f t="shared" si="32"/>
        <v>14.893370000000001</v>
      </c>
      <c r="F191" s="6">
        <f t="shared" si="33"/>
        <v>-19.620573</v>
      </c>
      <c r="G191" s="44">
        <f t="shared" si="34"/>
        <v>-20.692902</v>
      </c>
      <c r="H191" s="44">
        <f t="shared" si="35"/>
        <v>-23.879953</v>
      </c>
      <c r="I191" s="44">
        <f t="shared" si="36"/>
        <v>-43.144362999999998</v>
      </c>
      <c r="J191" s="44">
        <f t="shared" si="37"/>
        <v>-71.074821</v>
      </c>
      <c r="K191" s="44">
        <f t="shared" si="38"/>
        <v>0</v>
      </c>
      <c r="L191" s="44">
        <f t="shared" si="39"/>
        <v>0</v>
      </c>
      <c r="N191" s="90">
        <v>14577190000</v>
      </c>
      <c r="O191" s="90">
        <v>-63.615597000000001</v>
      </c>
      <c r="Q191" s="6">
        <f t="shared" si="40"/>
        <v>14.893370000000001</v>
      </c>
      <c r="R191" s="6">
        <f t="shared" si="41"/>
        <v>-64.498260000000002</v>
      </c>
      <c r="S191" s="44">
        <f t="shared" si="42"/>
        <v>-72.014160000000004</v>
      </c>
      <c r="T191" s="44">
        <f t="shared" si="43"/>
        <v>-73.796959000000001</v>
      </c>
      <c r="U191" s="44">
        <f t="shared" si="44"/>
        <v>-77.149604999999994</v>
      </c>
      <c r="V191" s="44">
        <f t="shared" si="45"/>
        <v>-74.581474</v>
      </c>
      <c r="W191" s="44">
        <f t="shared" si="46"/>
        <v>0</v>
      </c>
      <c r="X191" s="44">
        <f t="shared" si="47"/>
        <v>0</v>
      </c>
    </row>
    <row r="192" spans="2:24" x14ac:dyDescent="0.25">
      <c r="B192" s="90">
        <v>14656235000</v>
      </c>
      <c r="C192" s="90">
        <v>-21.621238999999999</v>
      </c>
      <c r="E192" s="6">
        <f t="shared" si="32"/>
        <v>14.972415</v>
      </c>
      <c r="F192" s="6">
        <f t="shared" si="33"/>
        <v>-18.775524000000001</v>
      </c>
      <c r="G192" s="44">
        <f t="shared" si="34"/>
        <v>-19.915436</v>
      </c>
      <c r="H192" s="44">
        <f t="shared" si="35"/>
        <v>-23.664864000000001</v>
      </c>
      <c r="I192" s="44">
        <f t="shared" si="36"/>
        <v>-44.556266999999998</v>
      </c>
      <c r="J192" s="44">
        <f t="shared" si="37"/>
        <v>-67.568352000000004</v>
      </c>
      <c r="K192" s="44">
        <f t="shared" si="38"/>
        <v>0</v>
      </c>
      <c r="L192" s="44">
        <f t="shared" si="39"/>
        <v>0</v>
      </c>
      <c r="N192" s="90">
        <v>14656235000</v>
      </c>
      <c r="O192" s="90">
        <v>-63.529400000000003</v>
      </c>
      <c r="Q192" s="6">
        <f t="shared" si="40"/>
        <v>14.972415</v>
      </c>
      <c r="R192" s="6">
        <f t="shared" si="41"/>
        <v>-59.897742999999998</v>
      </c>
      <c r="S192" s="44">
        <f t="shared" si="42"/>
        <v>-66.326415999999995</v>
      </c>
      <c r="T192" s="44">
        <f t="shared" si="43"/>
        <v>-73.073868000000004</v>
      </c>
      <c r="U192" s="44">
        <f t="shared" si="44"/>
        <v>-75.707436000000001</v>
      </c>
      <c r="V192" s="44">
        <f t="shared" si="45"/>
        <v>-71.739716000000001</v>
      </c>
      <c r="W192" s="44">
        <f t="shared" si="46"/>
        <v>0</v>
      </c>
      <c r="X192" s="44">
        <f t="shared" si="47"/>
        <v>0</v>
      </c>
    </row>
    <row r="193" spans="2:24" x14ac:dyDescent="0.25">
      <c r="B193" s="90">
        <v>14735280000</v>
      </c>
      <c r="C193" s="90">
        <v>-21.232019000000001</v>
      </c>
      <c r="E193" s="6">
        <f t="shared" si="32"/>
        <v>15.051460000000001</v>
      </c>
      <c r="F193" s="6">
        <f t="shared" si="33"/>
        <v>-18.003253999999998</v>
      </c>
      <c r="G193" s="44">
        <f t="shared" si="34"/>
        <v>-19.110529</v>
      </c>
      <c r="H193" s="44">
        <f t="shared" si="35"/>
        <v>-23.797934999999999</v>
      </c>
      <c r="I193" s="44">
        <f t="shared" si="36"/>
        <v>-46.083488000000003</v>
      </c>
      <c r="J193" s="44">
        <f t="shared" si="37"/>
        <v>-63.225147</v>
      </c>
      <c r="K193" s="44">
        <f t="shared" si="38"/>
        <v>0</v>
      </c>
      <c r="L193" s="44">
        <f t="shared" si="39"/>
        <v>0</v>
      </c>
      <c r="N193" s="90">
        <v>14735280000</v>
      </c>
      <c r="O193" s="90">
        <v>-69.836699999999993</v>
      </c>
      <c r="Q193" s="6">
        <f t="shared" si="40"/>
        <v>15.051460000000001</v>
      </c>
      <c r="R193" s="6">
        <f t="shared" si="41"/>
        <v>-55.088909000000001</v>
      </c>
      <c r="S193" s="44">
        <f t="shared" si="42"/>
        <v>-62.409396999999998</v>
      </c>
      <c r="T193" s="44">
        <f t="shared" si="43"/>
        <v>-70.377692999999994</v>
      </c>
      <c r="U193" s="44">
        <f t="shared" si="44"/>
        <v>-72.599174000000005</v>
      </c>
      <c r="V193" s="44">
        <f t="shared" si="45"/>
        <v>-72.816856000000001</v>
      </c>
      <c r="W193" s="44">
        <f t="shared" si="46"/>
        <v>0</v>
      </c>
      <c r="X193" s="44">
        <f t="shared" si="47"/>
        <v>0</v>
      </c>
    </row>
    <row r="194" spans="2:24" x14ac:dyDescent="0.25">
      <c r="B194" s="90">
        <v>14814325000</v>
      </c>
      <c r="C194" s="90">
        <v>-20.448194999999998</v>
      </c>
      <c r="E194" s="6">
        <f t="shared" si="32"/>
        <v>15.130504999999999</v>
      </c>
      <c r="F194" s="6">
        <f t="shared" si="33"/>
        <v>-17.305634000000001</v>
      </c>
      <c r="G194" s="44">
        <f t="shared" si="34"/>
        <v>-18.692827000000001</v>
      </c>
      <c r="H194" s="44">
        <f t="shared" si="35"/>
        <v>-24.352964</v>
      </c>
      <c r="I194" s="44">
        <f t="shared" si="36"/>
        <v>-47.906548000000001</v>
      </c>
      <c r="J194" s="44">
        <f t="shared" si="37"/>
        <v>-65.566460000000006</v>
      </c>
      <c r="K194" s="44">
        <f t="shared" si="38"/>
        <v>0</v>
      </c>
      <c r="L194" s="44">
        <f t="shared" si="39"/>
        <v>0</v>
      </c>
      <c r="N194" s="90">
        <v>14814325000</v>
      </c>
      <c r="O194" s="90">
        <v>-71.114159000000001</v>
      </c>
      <c r="Q194" s="6">
        <f t="shared" si="40"/>
        <v>15.130504999999999</v>
      </c>
      <c r="R194" s="6">
        <f t="shared" si="41"/>
        <v>-38.267234999999999</v>
      </c>
      <c r="S194" s="44">
        <f t="shared" si="42"/>
        <v>-65.202049000000002</v>
      </c>
      <c r="T194" s="44">
        <f t="shared" si="43"/>
        <v>-66.991791000000006</v>
      </c>
      <c r="U194" s="44">
        <f t="shared" si="44"/>
        <v>-70.515388000000002</v>
      </c>
      <c r="V194" s="44">
        <f t="shared" si="45"/>
        <v>-74.764411999999993</v>
      </c>
      <c r="W194" s="44">
        <f t="shared" si="46"/>
        <v>0</v>
      </c>
      <c r="X194" s="44">
        <f t="shared" si="47"/>
        <v>0</v>
      </c>
    </row>
    <row r="195" spans="2:24" x14ac:dyDescent="0.25">
      <c r="B195" s="90">
        <v>14893370000</v>
      </c>
      <c r="C195" s="90">
        <v>-19.620573</v>
      </c>
      <c r="E195" s="6">
        <f t="shared" si="32"/>
        <v>15.20955</v>
      </c>
      <c r="F195" s="6">
        <f t="shared" si="33"/>
        <v>-16.826923000000001</v>
      </c>
      <c r="G195" s="44">
        <f t="shared" si="34"/>
        <v>-18.307161000000001</v>
      </c>
      <c r="H195" s="44">
        <f t="shared" si="35"/>
        <v>-26.346036999999999</v>
      </c>
      <c r="I195" s="44">
        <f t="shared" si="36"/>
        <v>-51.363827000000001</v>
      </c>
      <c r="J195" s="44">
        <f t="shared" si="37"/>
        <v>-65.887603999999996</v>
      </c>
      <c r="K195" s="44">
        <f t="shared" si="38"/>
        <v>0</v>
      </c>
      <c r="L195" s="44">
        <f t="shared" si="39"/>
        <v>0</v>
      </c>
      <c r="N195" s="90">
        <v>14893370000</v>
      </c>
      <c r="O195" s="90">
        <v>-64.498260000000002</v>
      </c>
      <c r="Q195" s="6">
        <f t="shared" si="40"/>
        <v>15.20955</v>
      </c>
      <c r="R195" s="6">
        <f t="shared" si="41"/>
        <v>-21.993607999999998</v>
      </c>
      <c r="S195" s="44">
        <f t="shared" si="42"/>
        <v>-53.000445999999997</v>
      </c>
      <c r="T195" s="44">
        <f t="shared" si="43"/>
        <v>-64.768203999999997</v>
      </c>
      <c r="U195" s="44">
        <f t="shared" si="44"/>
        <v>-66.904633000000004</v>
      </c>
      <c r="V195" s="44">
        <f t="shared" si="45"/>
        <v>-68.631637999999995</v>
      </c>
      <c r="W195" s="44">
        <f t="shared" si="46"/>
        <v>0</v>
      </c>
      <c r="X195" s="44">
        <f t="shared" si="47"/>
        <v>0</v>
      </c>
    </row>
    <row r="196" spans="2:24" x14ac:dyDescent="0.25">
      <c r="B196" s="90">
        <v>14972415000</v>
      </c>
      <c r="C196" s="90">
        <v>-18.775524000000001</v>
      </c>
      <c r="E196" s="6">
        <f t="shared" si="32"/>
        <v>15.288595000000001</v>
      </c>
      <c r="F196" s="6">
        <f t="shared" si="33"/>
        <v>-16.217369000000001</v>
      </c>
      <c r="G196" s="44">
        <f t="shared" si="34"/>
        <v>-17.890865000000002</v>
      </c>
      <c r="H196" s="44">
        <f t="shared" si="35"/>
        <v>-30.417359999999999</v>
      </c>
      <c r="I196" s="44">
        <f t="shared" si="36"/>
        <v>-54.733649999999997</v>
      </c>
      <c r="J196" s="44">
        <f t="shared" si="37"/>
        <v>-63.607498</v>
      </c>
      <c r="K196" s="44">
        <f t="shared" si="38"/>
        <v>0</v>
      </c>
      <c r="L196" s="44">
        <f t="shared" si="39"/>
        <v>0</v>
      </c>
      <c r="N196" s="90">
        <v>14972415000</v>
      </c>
      <c r="O196" s="90">
        <v>-59.897742999999998</v>
      </c>
      <c r="Q196" s="6">
        <f t="shared" si="40"/>
        <v>15.288595000000001</v>
      </c>
      <c r="R196" s="6">
        <f t="shared" si="41"/>
        <v>-18.780842</v>
      </c>
      <c r="S196" s="44">
        <f t="shared" si="42"/>
        <v>-44.18647</v>
      </c>
      <c r="T196" s="44">
        <f t="shared" si="43"/>
        <v>-60.202229000000003</v>
      </c>
      <c r="U196" s="44">
        <f t="shared" si="44"/>
        <v>-64.861755000000002</v>
      </c>
      <c r="V196" s="44">
        <f t="shared" si="45"/>
        <v>-65.016991000000004</v>
      </c>
      <c r="W196" s="44">
        <f t="shared" si="46"/>
        <v>0</v>
      </c>
      <c r="X196" s="44">
        <f t="shared" si="47"/>
        <v>0</v>
      </c>
    </row>
    <row r="197" spans="2:24" x14ac:dyDescent="0.25">
      <c r="B197" s="90">
        <v>15051460000</v>
      </c>
      <c r="C197" s="90">
        <v>-18.003253999999998</v>
      </c>
      <c r="E197" s="6">
        <f t="shared" ref="E197:E205" si="48">B201/1000000000</f>
        <v>15.36764</v>
      </c>
      <c r="F197" s="6">
        <f t="shared" ref="F197:F205" si="49">C201</f>
        <v>-15.990717</v>
      </c>
      <c r="G197" s="44">
        <f t="shared" ref="G197:G205" si="50">C407</f>
        <v>-18.379912999999998</v>
      </c>
      <c r="H197" s="44">
        <f t="shared" ref="H197:H205" si="51">C613</f>
        <v>-35.400993</v>
      </c>
      <c r="I197" s="44">
        <f t="shared" ref="I197:I205" si="52">C819</f>
        <v>-56.693908999999998</v>
      </c>
      <c r="J197" s="44">
        <f t="shared" ref="J197:J205" si="53">C1025</f>
        <v>-62.434787999999998</v>
      </c>
      <c r="K197" s="44">
        <f t="shared" ref="K197:K205" si="54">C1231</f>
        <v>0</v>
      </c>
      <c r="L197" s="44">
        <f t="shared" si="39"/>
        <v>0</v>
      </c>
      <c r="N197" s="90">
        <v>15051460000</v>
      </c>
      <c r="O197" s="90">
        <v>-55.088909000000001</v>
      </c>
      <c r="Q197" s="6">
        <f t="shared" si="40"/>
        <v>15.36764</v>
      </c>
      <c r="R197" s="6">
        <f t="shared" si="41"/>
        <v>-17.332018000000001</v>
      </c>
      <c r="S197" s="44">
        <f t="shared" si="42"/>
        <v>-33.753143000000001</v>
      </c>
      <c r="T197" s="44">
        <f t="shared" si="43"/>
        <v>-54.285767</v>
      </c>
      <c r="U197" s="44">
        <f t="shared" si="44"/>
        <v>-64.434585999999996</v>
      </c>
      <c r="V197" s="44">
        <f t="shared" si="45"/>
        <v>-63.929774999999999</v>
      </c>
      <c r="W197" s="44">
        <f t="shared" si="46"/>
        <v>0</v>
      </c>
      <c r="X197" s="44">
        <f t="shared" si="47"/>
        <v>0</v>
      </c>
    </row>
    <row r="198" spans="2:24" x14ac:dyDescent="0.25">
      <c r="B198" s="90">
        <v>15130505000</v>
      </c>
      <c r="C198" s="90">
        <v>-17.305634000000001</v>
      </c>
      <c r="E198" s="6">
        <f t="shared" si="48"/>
        <v>15.446685</v>
      </c>
      <c r="F198" s="6">
        <f t="shared" si="49"/>
        <v>-15.921761999999999</v>
      </c>
      <c r="G198" s="44">
        <f t="shared" si="50"/>
        <v>-20.358833000000001</v>
      </c>
      <c r="H198" s="44">
        <f t="shared" si="51"/>
        <v>-41.754845000000003</v>
      </c>
      <c r="I198" s="44">
        <f t="shared" si="52"/>
        <v>-58.124039000000003</v>
      </c>
      <c r="J198" s="44">
        <f t="shared" si="53"/>
        <v>-61.056423000000002</v>
      </c>
      <c r="K198" s="44">
        <f t="shared" si="54"/>
        <v>0</v>
      </c>
      <c r="L198" s="44">
        <f t="shared" ref="L198:L205" si="55">C1438</f>
        <v>0</v>
      </c>
      <c r="N198" s="90">
        <v>15130505000</v>
      </c>
      <c r="O198" s="90">
        <v>-38.267234999999999</v>
      </c>
      <c r="Q198" s="6">
        <f t="shared" ref="Q198:Q205" si="56">N202/1000000000</f>
        <v>15.446685</v>
      </c>
      <c r="R198" s="6">
        <f t="shared" ref="R198:R205" si="57">O202</f>
        <v>-16.702514999999998</v>
      </c>
      <c r="S198" s="44">
        <f t="shared" ref="S198:S205" si="58">O408</f>
        <v>-20.990877000000001</v>
      </c>
      <c r="T198" s="44">
        <f t="shared" ref="T198:T205" si="59">O614</f>
        <v>-47.600006</v>
      </c>
      <c r="U198" s="44">
        <f t="shared" ref="U198:U205" si="60">O820</f>
        <v>-64.663651000000002</v>
      </c>
      <c r="V198" s="44">
        <f t="shared" ref="V198:V205" si="61">O1026</f>
        <v>-63.674458000000001</v>
      </c>
      <c r="W198" s="44">
        <f t="shared" ref="W198:W205" si="62">O1232</f>
        <v>0</v>
      </c>
      <c r="X198" s="44">
        <f t="shared" ref="X198:X205" si="63">O1438</f>
        <v>0</v>
      </c>
    </row>
    <row r="199" spans="2:24" x14ac:dyDescent="0.25">
      <c r="B199" s="90">
        <v>15209550000</v>
      </c>
      <c r="C199" s="90">
        <v>-16.826923000000001</v>
      </c>
      <c r="E199" s="6">
        <f t="shared" si="48"/>
        <v>15.525729999999999</v>
      </c>
      <c r="F199" s="6">
        <f t="shared" si="49"/>
        <v>-15.902616999999999</v>
      </c>
      <c r="G199" s="44">
        <f t="shared" si="50"/>
        <v>-22.972242000000001</v>
      </c>
      <c r="H199" s="44">
        <f t="shared" si="51"/>
        <v>-47.929625999999999</v>
      </c>
      <c r="I199" s="44">
        <f t="shared" si="52"/>
        <v>-60.029400000000003</v>
      </c>
      <c r="J199" s="44">
        <f t="shared" si="53"/>
        <v>-61.663077999999999</v>
      </c>
      <c r="K199" s="44">
        <f t="shared" si="54"/>
        <v>0</v>
      </c>
      <c r="L199" s="44">
        <f t="shared" si="55"/>
        <v>0</v>
      </c>
      <c r="N199" s="90">
        <v>15209550000</v>
      </c>
      <c r="O199" s="90">
        <v>-21.993607999999998</v>
      </c>
      <c r="Q199" s="6">
        <f t="shared" si="56"/>
        <v>15.525729999999999</v>
      </c>
      <c r="R199" s="6">
        <f t="shared" si="57"/>
        <v>-17.268599999999999</v>
      </c>
      <c r="S199" s="44">
        <f t="shared" si="58"/>
        <v>-19.528220999999998</v>
      </c>
      <c r="T199" s="44">
        <f t="shared" si="59"/>
        <v>-40.223548999999998</v>
      </c>
      <c r="U199" s="44">
        <f t="shared" si="60"/>
        <v>-60.260193000000001</v>
      </c>
      <c r="V199" s="44">
        <f t="shared" si="61"/>
        <v>-66.839821000000001</v>
      </c>
      <c r="W199" s="44">
        <f t="shared" si="62"/>
        <v>0</v>
      </c>
      <c r="X199" s="44">
        <f t="shared" si="63"/>
        <v>0</v>
      </c>
    </row>
    <row r="200" spans="2:24" x14ac:dyDescent="0.25">
      <c r="B200" s="90">
        <v>15288595000</v>
      </c>
      <c r="C200" s="90">
        <v>-16.217369000000001</v>
      </c>
      <c r="E200" s="6">
        <f t="shared" si="48"/>
        <v>15.604775</v>
      </c>
      <c r="F200" s="6">
        <f t="shared" si="49"/>
        <v>-16.930710000000001</v>
      </c>
      <c r="G200" s="44">
        <f t="shared" si="50"/>
        <v>-31.425863</v>
      </c>
      <c r="H200" s="44">
        <f t="shared" si="51"/>
        <v>-53.189292999999999</v>
      </c>
      <c r="I200" s="44">
        <f t="shared" si="52"/>
        <v>-60.515022000000002</v>
      </c>
      <c r="J200" s="44">
        <f t="shared" si="53"/>
        <v>-63.505946999999999</v>
      </c>
      <c r="K200" s="44">
        <f t="shared" si="54"/>
        <v>0</v>
      </c>
      <c r="L200" s="44">
        <f t="shared" si="55"/>
        <v>0</v>
      </c>
      <c r="N200" s="90">
        <v>15288595000</v>
      </c>
      <c r="O200" s="90">
        <v>-18.780842</v>
      </c>
      <c r="Q200" s="6">
        <f t="shared" si="56"/>
        <v>15.604775</v>
      </c>
      <c r="R200" s="6">
        <f t="shared" si="57"/>
        <v>-17.984940000000002</v>
      </c>
      <c r="S200" s="44">
        <f t="shared" si="58"/>
        <v>-19.432794999999999</v>
      </c>
      <c r="T200" s="44">
        <f t="shared" si="59"/>
        <v>-32.320988</v>
      </c>
      <c r="U200" s="44">
        <f t="shared" si="60"/>
        <v>-55.280574999999999</v>
      </c>
      <c r="V200" s="44">
        <f t="shared" si="61"/>
        <v>-67.234802000000002</v>
      </c>
      <c r="W200" s="44">
        <f t="shared" si="62"/>
        <v>0</v>
      </c>
      <c r="X200" s="44">
        <f t="shared" si="63"/>
        <v>0</v>
      </c>
    </row>
    <row r="201" spans="2:24" x14ac:dyDescent="0.25">
      <c r="B201" s="90">
        <v>15367640000</v>
      </c>
      <c r="C201" s="90">
        <v>-15.990717</v>
      </c>
      <c r="E201" s="6">
        <f t="shared" si="48"/>
        <v>15.683820000000001</v>
      </c>
      <c r="F201" s="6">
        <f t="shared" si="49"/>
        <v>-21.927181000000001</v>
      </c>
      <c r="G201" s="44">
        <f t="shared" si="50"/>
        <v>-46.882354999999997</v>
      </c>
      <c r="H201" s="44">
        <f t="shared" si="51"/>
        <v>-56.587059000000004</v>
      </c>
      <c r="I201" s="44">
        <f t="shared" si="52"/>
        <v>-61.695683000000002</v>
      </c>
      <c r="J201" s="44">
        <f t="shared" si="53"/>
        <v>-62.963344999999997</v>
      </c>
      <c r="K201" s="44">
        <f t="shared" si="54"/>
        <v>0</v>
      </c>
      <c r="L201" s="44">
        <f t="shared" si="55"/>
        <v>0</v>
      </c>
      <c r="N201" s="90">
        <v>15367640000</v>
      </c>
      <c r="O201" s="90">
        <v>-17.332018000000001</v>
      </c>
      <c r="Q201" s="6">
        <f t="shared" si="56"/>
        <v>15.683820000000001</v>
      </c>
      <c r="R201" s="6">
        <f t="shared" si="57"/>
        <v>-18.628477</v>
      </c>
      <c r="S201" s="44">
        <f t="shared" si="58"/>
        <v>-19.296139</v>
      </c>
      <c r="T201" s="44">
        <f t="shared" si="59"/>
        <v>-27.571289</v>
      </c>
      <c r="U201" s="44">
        <f t="shared" si="60"/>
        <v>-49.704841999999999</v>
      </c>
      <c r="V201" s="44">
        <f t="shared" si="61"/>
        <v>-66.808311000000003</v>
      </c>
      <c r="W201" s="44">
        <f t="shared" si="62"/>
        <v>0</v>
      </c>
      <c r="X201" s="44">
        <f t="shared" si="63"/>
        <v>0</v>
      </c>
    </row>
    <row r="202" spans="2:24" x14ac:dyDescent="0.25">
      <c r="B202" s="90">
        <v>15446685000</v>
      </c>
      <c r="C202" s="90">
        <v>-15.921761999999999</v>
      </c>
      <c r="E202" s="6">
        <f t="shared" si="48"/>
        <v>15.762865</v>
      </c>
      <c r="F202" s="6">
        <f t="shared" si="49"/>
        <v>-28.851777999999999</v>
      </c>
      <c r="G202" s="44">
        <f t="shared" si="50"/>
        <v>-54.334324000000002</v>
      </c>
      <c r="H202" s="44">
        <f t="shared" si="51"/>
        <v>-59.109993000000003</v>
      </c>
      <c r="I202" s="44">
        <f t="shared" si="52"/>
        <v>-63.083396999999998</v>
      </c>
      <c r="J202" s="44">
        <f t="shared" si="53"/>
        <v>-61.067481999999998</v>
      </c>
      <c r="K202" s="44">
        <f t="shared" si="54"/>
        <v>0</v>
      </c>
      <c r="L202" s="44">
        <f t="shared" si="55"/>
        <v>0</v>
      </c>
      <c r="N202" s="90">
        <v>15446685000</v>
      </c>
      <c r="O202" s="90">
        <v>-16.702514999999998</v>
      </c>
      <c r="Q202" s="6">
        <f t="shared" si="56"/>
        <v>15.762865</v>
      </c>
      <c r="R202" s="6">
        <f t="shared" si="57"/>
        <v>-19.444939000000002</v>
      </c>
      <c r="S202" s="44">
        <f t="shared" si="58"/>
        <v>-19.934376</v>
      </c>
      <c r="T202" s="44">
        <f t="shared" si="59"/>
        <v>-24.773022000000001</v>
      </c>
      <c r="U202" s="44">
        <f t="shared" si="60"/>
        <v>-42.771225000000001</v>
      </c>
      <c r="V202" s="44">
        <f t="shared" si="61"/>
        <v>-67.753532000000007</v>
      </c>
      <c r="W202" s="44">
        <f t="shared" si="62"/>
        <v>0</v>
      </c>
      <c r="X202" s="44">
        <f t="shared" si="63"/>
        <v>0</v>
      </c>
    </row>
    <row r="203" spans="2:24" x14ac:dyDescent="0.25">
      <c r="B203" s="90">
        <v>15525730000</v>
      </c>
      <c r="C203" s="90">
        <v>-15.902616999999999</v>
      </c>
      <c r="E203" s="6">
        <f t="shared" si="48"/>
        <v>15.84191</v>
      </c>
      <c r="F203" s="6">
        <f t="shared" si="49"/>
        <v>-43.33728</v>
      </c>
      <c r="G203" s="44">
        <f t="shared" si="50"/>
        <v>-58.437199</v>
      </c>
      <c r="H203" s="44">
        <f t="shared" si="51"/>
        <v>-59.779411000000003</v>
      </c>
      <c r="I203" s="44">
        <f t="shared" si="52"/>
        <v>-64.080405999999996</v>
      </c>
      <c r="J203" s="44">
        <f t="shared" si="53"/>
        <v>-62.110866999999999</v>
      </c>
      <c r="K203" s="44">
        <f t="shared" si="54"/>
        <v>0</v>
      </c>
      <c r="L203" s="44">
        <f t="shared" si="55"/>
        <v>0</v>
      </c>
      <c r="N203" s="90">
        <v>15525730000</v>
      </c>
      <c r="O203" s="90">
        <v>-17.268599999999999</v>
      </c>
      <c r="Q203" s="6">
        <f t="shared" si="56"/>
        <v>15.84191</v>
      </c>
      <c r="R203" s="6">
        <f t="shared" si="57"/>
        <v>-20.555098000000001</v>
      </c>
      <c r="S203" s="44">
        <f t="shared" si="58"/>
        <v>-21.036335000000001</v>
      </c>
      <c r="T203" s="44">
        <f t="shared" si="59"/>
        <v>-23.54607</v>
      </c>
      <c r="U203" s="44">
        <f t="shared" si="60"/>
        <v>-36.230167000000002</v>
      </c>
      <c r="V203" s="44">
        <f t="shared" si="61"/>
        <v>-64.934044</v>
      </c>
      <c r="W203" s="44">
        <f t="shared" si="62"/>
        <v>0</v>
      </c>
      <c r="X203" s="44">
        <f t="shared" si="63"/>
        <v>0</v>
      </c>
    </row>
    <row r="204" spans="2:24" x14ac:dyDescent="0.25">
      <c r="B204" s="90">
        <v>15604775000</v>
      </c>
      <c r="C204" s="90">
        <v>-16.930710000000001</v>
      </c>
      <c r="E204" s="6">
        <f t="shared" si="48"/>
        <v>15.920954999999999</v>
      </c>
      <c r="F204" s="6">
        <f t="shared" si="49"/>
        <v>-54.886940000000003</v>
      </c>
      <c r="G204" s="44">
        <f t="shared" si="50"/>
        <v>-59.010429000000002</v>
      </c>
      <c r="H204" s="44">
        <f t="shared" si="51"/>
        <v>-60.390037999999997</v>
      </c>
      <c r="I204" s="44">
        <f t="shared" si="52"/>
        <v>-64.527946</v>
      </c>
      <c r="J204" s="44">
        <f t="shared" si="53"/>
        <v>-62.250042000000001</v>
      </c>
      <c r="K204" s="44">
        <f t="shared" si="54"/>
        <v>0</v>
      </c>
      <c r="L204" s="44">
        <f t="shared" si="55"/>
        <v>0</v>
      </c>
      <c r="N204" s="90">
        <v>15604775000</v>
      </c>
      <c r="O204" s="90">
        <v>-17.984940000000002</v>
      </c>
      <c r="Q204" s="6">
        <f t="shared" si="56"/>
        <v>15.920954999999999</v>
      </c>
      <c r="R204" s="6">
        <f t="shared" si="57"/>
        <v>-21.549112000000001</v>
      </c>
      <c r="S204" s="44">
        <f t="shared" si="58"/>
        <v>-21.923649000000001</v>
      </c>
      <c r="T204" s="44">
        <f t="shared" si="59"/>
        <v>-23.739391000000001</v>
      </c>
      <c r="U204" s="44">
        <f t="shared" si="60"/>
        <v>-33.215781999999997</v>
      </c>
      <c r="V204" s="44">
        <f t="shared" si="61"/>
        <v>-57.835116999999997</v>
      </c>
      <c r="W204" s="44">
        <f t="shared" si="62"/>
        <v>0</v>
      </c>
      <c r="X204" s="44">
        <f t="shared" si="63"/>
        <v>0</v>
      </c>
    </row>
    <row r="205" spans="2:24" x14ac:dyDescent="0.25">
      <c r="B205" s="90">
        <v>15683820000</v>
      </c>
      <c r="C205" s="90">
        <v>-21.927181000000001</v>
      </c>
      <c r="E205" s="6">
        <f t="shared" si="48"/>
        <v>16</v>
      </c>
      <c r="F205" s="6">
        <f t="shared" si="49"/>
        <v>-56.447422000000003</v>
      </c>
      <c r="G205" s="44">
        <f t="shared" si="50"/>
        <v>-58.455303000000001</v>
      </c>
      <c r="H205" s="44">
        <f t="shared" si="51"/>
        <v>-60.591178999999997</v>
      </c>
      <c r="I205" s="44">
        <f t="shared" si="52"/>
        <v>-64.695801000000003</v>
      </c>
      <c r="J205" s="44">
        <f t="shared" si="53"/>
        <v>-64.262176999999994</v>
      </c>
      <c r="K205" s="44">
        <f t="shared" si="54"/>
        <v>0</v>
      </c>
      <c r="L205" s="44">
        <f t="shared" si="55"/>
        <v>0</v>
      </c>
      <c r="N205" s="90">
        <v>15683820000</v>
      </c>
      <c r="O205" s="90">
        <v>-18.628477</v>
      </c>
      <c r="Q205" s="6">
        <f t="shared" si="56"/>
        <v>16</v>
      </c>
      <c r="R205" s="6">
        <f t="shared" si="57"/>
        <v>-22.623429999999999</v>
      </c>
      <c r="S205" s="44">
        <f t="shared" si="58"/>
        <v>-23.007887</v>
      </c>
      <c r="T205" s="44">
        <f t="shared" si="59"/>
        <v>-24.114346999999999</v>
      </c>
      <c r="U205" s="44">
        <f t="shared" si="60"/>
        <v>-31.7971</v>
      </c>
      <c r="V205" s="44">
        <f t="shared" si="61"/>
        <v>-57.466621000000004</v>
      </c>
      <c r="W205" s="44">
        <f t="shared" si="62"/>
        <v>0</v>
      </c>
      <c r="X205" s="44">
        <f t="shared" si="63"/>
        <v>0</v>
      </c>
    </row>
    <row r="206" spans="2:24" x14ac:dyDescent="0.25">
      <c r="B206" s="90">
        <v>15762865000</v>
      </c>
      <c r="C206" s="90">
        <v>-28.851777999999999</v>
      </c>
      <c r="N206" s="90">
        <v>15762865000</v>
      </c>
      <c r="O206" s="90">
        <v>-19.444939000000002</v>
      </c>
    </row>
    <row r="207" spans="2:24" x14ac:dyDescent="0.25">
      <c r="B207" s="90">
        <v>15841910000</v>
      </c>
      <c r="C207" s="90">
        <v>-43.33728</v>
      </c>
      <c r="N207" s="90">
        <v>15841910000</v>
      </c>
      <c r="O207" s="90">
        <v>-20.555098000000001</v>
      </c>
    </row>
    <row r="208" spans="2:24" x14ac:dyDescent="0.25">
      <c r="B208" s="90">
        <v>15920955000</v>
      </c>
      <c r="C208" s="90">
        <v>-54.886940000000003</v>
      </c>
      <c r="N208" s="90">
        <v>15920955000</v>
      </c>
      <c r="O208" s="90">
        <v>-21.549112000000001</v>
      </c>
    </row>
    <row r="209" spans="2:15" x14ac:dyDescent="0.25">
      <c r="B209" s="90">
        <v>16000000000</v>
      </c>
      <c r="C209" s="90">
        <v>-56.447422000000003</v>
      </c>
      <c r="N209" s="90">
        <v>16000000000</v>
      </c>
      <c r="O209" s="90">
        <v>-22.623429999999999</v>
      </c>
    </row>
    <row r="210" spans="2:15" x14ac:dyDescent="0.25">
      <c r="B210" s="90" t="s">
        <v>21</v>
      </c>
      <c r="C210" s="90"/>
      <c r="N210" s="90" t="s">
        <v>21</v>
      </c>
      <c r="O210" s="90"/>
    </row>
    <row r="211" spans="2:15" x14ac:dyDescent="0.25">
      <c r="B211" s="90"/>
      <c r="C211" s="90"/>
      <c r="N211" s="90"/>
      <c r="O211" s="90"/>
    </row>
    <row r="212" spans="2:15" x14ac:dyDescent="0.25">
      <c r="B212" s="90"/>
      <c r="C212" s="90"/>
      <c r="N212" s="90"/>
      <c r="O212" s="90"/>
    </row>
    <row r="213" spans="2:15" x14ac:dyDescent="0.25">
      <c r="B213" s="90" t="s">
        <v>18</v>
      </c>
      <c r="C213" s="90"/>
      <c r="N213" s="90" t="s">
        <v>18</v>
      </c>
      <c r="O213" s="90"/>
    </row>
    <row r="214" spans="2:15" x14ac:dyDescent="0.25">
      <c r="B214" s="90" t="s">
        <v>19</v>
      </c>
      <c r="C214" s="90" t="s">
        <v>285</v>
      </c>
      <c r="N214" s="90" t="s">
        <v>19</v>
      </c>
      <c r="O214" s="90" t="s">
        <v>285</v>
      </c>
    </row>
    <row r="215" spans="2:15" x14ac:dyDescent="0.25">
      <c r="B215" s="90">
        <v>191000000</v>
      </c>
      <c r="C215" s="90">
        <v>-78.368247999999994</v>
      </c>
      <c r="N215" s="90">
        <v>191000000</v>
      </c>
      <c r="O215" s="90">
        <v>-75.906829999999999</v>
      </c>
    </row>
    <row r="216" spans="2:15" x14ac:dyDescent="0.25">
      <c r="B216" s="90">
        <v>270045000</v>
      </c>
      <c r="C216" s="90">
        <v>-84.514671000000007</v>
      </c>
      <c r="N216" s="90">
        <v>270045000</v>
      </c>
      <c r="O216" s="90">
        <v>-84.072083000000006</v>
      </c>
    </row>
    <row r="217" spans="2:15" x14ac:dyDescent="0.25">
      <c r="B217" s="90">
        <v>349090000</v>
      </c>
      <c r="C217" s="90">
        <v>-81.125625999999997</v>
      </c>
      <c r="N217" s="90">
        <v>349090000</v>
      </c>
      <c r="O217" s="90">
        <v>-78.453125</v>
      </c>
    </row>
    <row r="218" spans="2:15" x14ac:dyDescent="0.25">
      <c r="B218" s="90">
        <v>428135000</v>
      </c>
      <c r="C218" s="90">
        <v>-80.572235000000006</v>
      </c>
      <c r="N218" s="90">
        <v>428135000</v>
      </c>
      <c r="O218" s="90">
        <v>-82.537277000000003</v>
      </c>
    </row>
    <row r="219" spans="2:15" x14ac:dyDescent="0.25">
      <c r="B219" s="90">
        <v>507180000</v>
      </c>
      <c r="C219" s="90">
        <v>-82.396705999999995</v>
      </c>
      <c r="N219" s="90">
        <v>507180000</v>
      </c>
      <c r="O219" s="90">
        <v>-74.228713999999997</v>
      </c>
    </row>
    <row r="220" spans="2:15" x14ac:dyDescent="0.25">
      <c r="B220" s="90">
        <v>586225000</v>
      </c>
      <c r="C220" s="90">
        <v>-76.947059999999993</v>
      </c>
      <c r="N220" s="90">
        <v>586225000</v>
      </c>
      <c r="O220" s="90">
        <v>-72.940002000000007</v>
      </c>
    </row>
    <row r="221" spans="2:15" x14ac:dyDescent="0.25">
      <c r="B221" s="90">
        <v>665270000</v>
      </c>
      <c r="C221" s="90">
        <v>-73.009749999999997</v>
      </c>
      <c r="N221" s="90">
        <v>665270000</v>
      </c>
      <c r="O221" s="90">
        <v>-74.276604000000006</v>
      </c>
    </row>
    <row r="222" spans="2:15" x14ac:dyDescent="0.25">
      <c r="B222" s="90">
        <v>744315000</v>
      </c>
      <c r="C222" s="90">
        <v>-69.472663999999995</v>
      </c>
      <c r="N222" s="90">
        <v>744315000</v>
      </c>
      <c r="O222" s="90">
        <v>-88.700530999999998</v>
      </c>
    </row>
    <row r="223" spans="2:15" x14ac:dyDescent="0.25">
      <c r="B223" s="90">
        <v>823360000</v>
      </c>
      <c r="C223" s="90">
        <v>-70.180473000000006</v>
      </c>
      <c r="N223" s="90">
        <v>823360000</v>
      </c>
      <c r="O223" s="90">
        <v>-87.376671000000002</v>
      </c>
    </row>
    <row r="224" spans="2:15" x14ac:dyDescent="0.25">
      <c r="B224" s="90">
        <v>902405000</v>
      </c>
      <c r="C224" s="90">
        <v>-53.084187</v>
      </c>
      <c r="N224" s="90">
        <v>902405000</v>
      </c>
      <c r="O224" s="90">
        <v>-67.647232000000002</v>
      </c>
    </row>
    <row r="225" spans="2:15" x14ac:dyDescent="0.25">
      <c r="B225" s="90">
        <v>981450000</v>
      </c>
      <c r="C225" s="90">
        <v>-36.684260999999999</v>
      </c>
      <c r="N225" s="90">
        <v>981450000</v>
      </c>
      <c r="O225" s="90">
        <v>-73.455376000000001</v>
      </c>
    </row>
    <row r="226" spans="2:15" x14ac:dyDescent="0.25">
      <c r="B226" s="90">
        <v>1060495000</v>
      </c>
      <c r="C226" s="90">
        <v>-31.386761</v>
      </c>
      <c r="N226" s="90">
        <v>1060495000</v>
      </c>
      <c r="O226" s="90">
        <v>-73.275986000000003</v>
      </c>
    </row>
    <row r="227" spans="2:15" x14ac:dyDescent="0.25">
      <c r="B227" s="90">
        <v>1139540000</v>
      </c>
      <c r="C227" s="90">
        <v>-22.814700999999999</v>
      </c>
      <c r="N227" s="90">
        <v>1139540000</v>
      </c>
      <c r="O227" s="90">
        <v>-68.861603000000002</v>
      </c>
    </row>
    <row r="228" spans="2:15" x14ac:dyDescent="0.25">
      <c r="B228" s="90">
        <v>1218585000</v>
      </c>
      <c r="C228" s="90">
        <v>-22.169568999999999</v>
      </c>
      <c r="N228" s="90">
        <v>1218585000</v>
      </c>
      <c r="O228" s="90">
        <v>-64.528289999999998</v>
      </c>
    </row>
    <row r="229" spans="2:15" x14ac:dyDescent="0.25">
      <c r="B229" s="90">
        <v>1297630000</v>
      </c>
      <c r="C229" s="90">
        <v>-18.541239000000001</v>
      </c>
      <c r="N229" s="90">
        <v>1297630000</v>
      </c>
      <c r="O229" s="90">
        <v>-63.264332000000003</v>
      </c>
    </row>
    <row r="230" spans="2:15" x14ac:dyDescent="0.25">
      <c r="B230" s="90">
        <v>1376675000</v>
      </c>
      <c r="C230" s="90">
        <v>-17.876270000000002</v>
      </c>
      <c r="N230" s="90">
        <v>1376675000</v>
      </c>
      <c r="O230" s="90">
        <v>-45.129997000000003</v>
      </c>
    </row>
    <row r="231" spans="2:15" x14ac:dyDescent="0.25">
      <c r="B231" s="90">
        <v>1455720000</v>
      </c>
      <c r="C231" s="90">
        <v>-17.050892000000001</v>
      </c>
      <c r="N231" s="90">
        <v>1455720000</v>
      </c>
      <c r="O231" s="90">
        <v>-22.841643999999999</v>
      </c>
    </row>
    <row r="232" spans="2:15" x14ac:dyDescent="0.25">
      <c r="B232" s="90">
        <v>1534765000</v>
      </c>
      <c r="C232" s="90">
        <v>-16.188514999999999</v>
      </c>
      <c r="N232" s="90">
        <v>1534765000</v>
      </c>
      <c r="O232" s="90">
        <v>-16.935590999999999</v>
      </c>
    </row>
    <row r="233" spans="2:15" x14ac:dyDescent="0.25">
      <c r="B233" s="90">
        <v>1613810000</v>
      </c>
      <c r="C233" s="90">
        <v>-15.825638</v>
      </c>
      <c r="N233" s="90">
        <v>1613810000</v>
      </c>
      <c r="O233" s="90">
        <v>-14.902431</v>
      </c>
    </row>
    <row r="234" spans="2:15" x14ac:dyDescent="0.25">
      <c r="B234" s="90">
        <v>1692855000</v>
      </c>
      <c r="C234" s="90">
        <v>-15.017134</v>
      </c>
      <c r="N234" s="90">
        <v>1692855000</v>
      </c>
      <c r="O234" s="90">
        <v>-15.447319</v>
      </c>
    </row>
    <row r="235" spans="2:15" x14ac:dyDescent="0.25">
      <c r="B235" s="90">
        <v>1771900000</v>
      </c>
      <c r="C235" s="90">
        <v>-12.684243</v>
      </c>
      <c r="N235" s="90">
        <v>1771900000</v>
      </c>
      <c r="O235" s="90">
        <v>-14.585209000000001</v>
      </c>
    </row>
    <row r="236" spans="2:15" x14ac:dyDescent="0.25">
      <c r="B236" s="90">
        <v>1850945000</v>
      </c>
      <c r="C236" s="90">
        <v>-10.981555999999999</v>
      </c>
      <c r="N236" s="90">
        <v>1850945000</v>
      </c>
      <c r="O236" s="90">
        <v>-12.622539</v>
      </c>
    </row>
    <row r="237" spans="2:15" x14ac:dyDescent="0.25">
      <c r="B237" s="90">
        <v>1929990000</v>
      </c>
      <c r="C237" s="90">
        <v>-8.7275553000000006</v>
      </c>
      <c r="N237" s="90">
        <v>1929990000</v>
      </c>
      <c r="O237" s="90">
        <v>-11.837024</v>
      </c>
    </row>
    <row r="238" spans="2:15" x14ac:dyDescent="0.25">
      <c r="B238" s="90">
        <v>2009035000</v>
      </c>
      <c r="C238" s="90">
        <v>-6.8336401000000002</v>
      </c>
      <c r="N238" s="90">
        <v>2009035000</v>
      </c>
      <c r="O238" s="90">
        <v>-10.886227</v>
      </c>
    </row>
    <row r="239" spans="2:15" x14ac:dyDescent="0.25">
      <c r="B239" s="90">
        <v>2088080000</v>
      </c>
      <c r="C239" s="90">
        <v>-5.9979905999999996</v>
      </c>
      <c r="N239" s="90">
        <v>2088080000</v>
      </c>
      <c r="O239" s="90">
        <v>-9.6499825000000001</v>
      </c>
    </row>
    <row r="240" spans="2:15" x14ac:dyDescent="0.25">
      <c r="B240" s="90">
        <v>2167125000</v>
      </c>
      <c r="C240" s="90">
        <v>-5.8131018000000001</v>
      </c>
      <c r="N240" s="90">
        <v>2167125000</v>
      </c>
      <c r="O240" s="90">
        <v>-9.2343139999999995</v>
      </c>
    </row>
    <row r="241" spans="2:15" x14ac:dyDescent="0.25">
      <c r="B241" s="90">
        <v>2246170000</v>
      </c>
      <c r="C241" s="90">
        <v>-6.4135695000000004</v>
      </c>
      <c r="N241" s="90">
        <v>2246170000</v>
      </c>
      <c r="O241" s="90">
        <v>-8.5904998999999993</v>
      </c>
    </row>
    <row r="242" spans="2:15" x14ac:dyDescent="0.25">
      <c r="B242" s="90">
        <v>2325215000</v>
      </c>
      <c r="C242" s="90">
        <v>-6.8747911000000004</v>
      </c>
      <c r="N242" s="90">
        <v>2325215000</v>
      </c>
      <c r="O242" s="90">
        <v>-8.0669965999999995</v>
      </c>
    </row>
    <row r="243" spans="2:15" x14ac:dyDescent="0.25">
      <c r="B243" s="90">
        <v>2404260000</v>
      </c>
      <c r="C243" s="90">
        <v>-7.5831017000000003</v>
      </c>
      <c r="N243" s="90">
        <v>2404260000</v>
      </c>
      <c r="O243" s="90">
        <v>-7.6061095999999999</v>
      </c>
    </row>
    <row r="244" spans="2:15" x14ac:dyDescent="0.25">
      <c r="B244" s="90">
        <v>2483305000</v>
      </c>
      <c r="C244" s="90">
        <v>-7.7464136999999997</v>
      </c>
      <c r="N244" s="90">
        <v>2483305000</v>
      </c>
      <c r="O244" s="90">
        <v>-7.4611815999999997</v>
      </c>
    </row>
    <row r="245" spans="2:15" x14ac:dyDescent="0.25">
      <c r="B245" s="90">
        <v>2562350000</v>
      </c>
      <c r="C245" s="90">
        <v>-7.8132944000000002</v>
      </c>
      <c r="N245" s="90">
        <v>2562350000</v>
      </c>
      <c r="O245" s="90">
        <v>-7.3933105000000001</v>
      </c>
    </row>
    <row r="246" spans="2:15" x14ac:dyDescent="0.25">
      <c r="B246" s="90">
        <v>2641395000</v>
      </c>
      <c r="C246" s="90">
        <v>-7.7771248999999996</v>
      </c>
      <c r="N246" s="90">
        <v>2641395000</v>
      </c>
      <c r="O246" s="90">
        <v>-7.3846388000000003</v>
      </c>
    </row>
    <row r="247" spans="2:15" x14ac:dyDescent="0.25">
      <c r="B247" s="90">
        <v>2720440000</v>
      </c>
      <c r="C247" s="90">
        <v>-7.8206762999999997</v>
      </c>
      <c r="N247" s="90">
        <v>2720440000</v>
      </c>
      <c r="O247" s="90">
        <v>-7.4001435999999998</v>
      </c>
    </row>
    <row r="248" spans="2:15" x14ac:dyDescent="0.25">
      <c r="B248" s="90">
        <v>2799485000</v>
      </c>
      <c r="C248" s="90">
        <v>-7.8835316000000004</v>
      </c>
      <c r="N248" s="90">
        <v>2799485000</v>
      </c>
      <c r="O248" s="90">
        <v>-7.3963236999999999</v>
      </c>
    </row>
    <row r="249" spans="2:15" x14ac:dyDescent="0.25">
      <c r="B249" s="90">
        <v>2878530000</v>
      </c>
      <c r="C249" s="90">
        <v>-8.0098208999999994</v>
      </c>
      <c r="N249" s="90">
        <v>2878530000</v>
      </c>
      <c r="O249" s="90">
        <v>-7.3206625000000001</v>
      </c>
    </row>
    <row r="250" spans="2:15" x14ac:dyDescent="0.25">
      <c r="B250" s="90">
        <v>2957575000</v>
      </c>
      <c r="C250" s="90">
        <v>-8.0837859999999999</v>
      </c>
      <c r="N250" s="90">
        <v>2957575000</v>
      </c>
      <c r="O250" s="90">
        <v>-7.3344883999999997</v>
      </c>
    </row>
    <row r="251" spans="2:15" x14ac:dyDescent="0.25">
      <c r="B251" s="90">
        <v>3036620000</v>
      </c>
      <c r="C251" s="90">
        <v>-8.0723610000000008</v>
      </c>
      <c r="N251" s="90">
        <v>3036620000</v>
      </c>
      <c r="O251" s="90">
        <v>-7.4253511000000003</v>
      </c>
    </row>
    <row r="252" spans="2:15" x14ac:dyDescent="0.25">
      <c r="B252" s="90">
        <v>3115665000</v>
      </c>
      <c r="C252" s="90">
        <v>-8.0584992999999994</v>
      </c>
      <c r="N252" s="90">
        <v>3115665000</v>
      </c>
      <c r="O252" s="90">
        <v>-7.5829544000000002</v>
      </c>
    </row>
    <row r="253" spans="2:15" x14ac:dyDescent="0.25">
      <c r="B253" s="90">
        <v>3194710000</v>
      </c>
      <c r="C253" s="90">
        <v>-7.9450455</v>
      </c>
      <c r="N253" s="90">
        <v>3194710000</v>
      </c>
      <c r="O253" s="90">
        <v>-7.5925960999999997</v>
      </c>
    </row>
    <row r="254" spans="2:15" x14ac:dyDescent="0.25">
      <c r="B254" s="90">
        <v>3273755000</v>
      </c>
      <c r="C254" s="90">
        <v>-8.0523919999999993</v>
      </c>
      <c r="N254" s="90">
        <v>3273755000</v>
      </c>
      <c r="O254" s="90">
        <v>-7.6250910999999997</v>
      </c>
    </row>
    <row r="255" spans="2:15" x14ac:dyDescent="0.25">
      <c r="B255" s="90">
        <v>3352800000</v>
      </c>
      <c r="C255" s="90">
        <v>-8.2467822999999996</v>
      </c>
      <c r="N255" s="90">
        <v>3352800000</v>
      </c>
      <c r="O255" s="90">
        <v>-7.7553329</v>
      </c>
    </row>
    <row r="256" spans="2:15" x14ac:dyDescent="0.25">
      <c r="B256" s="90">
        <v>3431845000</v>
      </c>
      <c r="C256" s="90">
        <v>-8.2593422000000007</v>
      </c>
      <c r="N256" s="90">
        <v>3431845000</v>
      </c>
      <c r="O256" s="90">
        <v>-7.9226846999999996</v>
      </c>
    </row>
    <row r="257" spans="2:15" x14ac:dyDescent="0.25">
      <c r="B257" s="90">
        <v>3510890000</v>
      </c>
      <c r="C257" s="90">
        <v>-8.1227779000000009</v>
      </c>
      <c r="N257" s="90">
        <v>3510890000</v>
      </c>
      <c r="O257" s="90">
        <v>-7.9751352999999998</v>
      </c>
    </row>
    <row r="258" spans="2:15" x14ac:dyDescent="0.25">
      <c r="B258" s="90">
        <v>3589935000</v>
      </c>
      <c r="C258" s="90">
        <v>-8.0346364999999995</v>
      </c>
      <c r="N258" s="90">
        <v>3589935000</v>
      </c>
      <c r="O258" s="90">
        <v>-8.0051431999999991</v>
      </c>
    </row>
    <row r="259" spans="2:15" x14ac:dyDescent="0.25">
      <c r="B259" s="90">
        <v>3668980000</v>
      </c>
      <c r="C259" s="90">
        <v>-7.8958497000000003</v>
      </c>
      <c r="N259" s="90">
        <v>3668980000</v>
      </c>
      <c r="O259" s="90">
        <v>-8.0394564000000006</v>
      </c>
    </row>
    <row r="260" spans="2:15" x14ac:dyDescent="0.25">
      <c r="B260" s="90">
        <v>3748025000</v>
      </c>
      <c r="C260" s="90">
        <v>-7.8598179999999997</v>
      </c>
      <c r="N260" s="90">
        <v>3748025000</v>
      </c>
      <c r="O260" s="90">
        <v>-8.1233091000000002</v>
      </c>
    </row>
    <row r="261" spans="2:15" x14ac:dyDescent="0.25">
      <c r="B261" s="90">
        <v>3827070000</v>
      </c>
      <c r="C261" s="90">
        <v>-7.8956970999999996</v>
      </c>
      <c r="N261" s="90">
        <v>3827070000</v>
      </c>
      <c r="O261" s="90">
        <v>-8.2026357999999995</v>
      </c>
    </row>
    <row r="262" spans="2:15" x14ac:dyDescent="0.25">
      <c r="B262" s="90">
        <v>3906115000</v>
      </c>
      <c r="C262" s="90">
        <v>-7.8219376</v>
      </c>
      <c r="N262" s="90">
        <v>3906115000</v>
      </c>
      <c r="O262" s="90">
        <v>-8.2574386999999998</v>
      </c>
    </row>
    <row r="263" spans="2:15" x14ac:dyDescent="0.25">
      <c r="B263" s="90">
        <v>3985160000</v>
      </c>
      <c r="C263" s="90">
        <v>-7.7386508000000003</v>
      </c>
      <c r="N263" s="90">
        <v>3985160000</v>
      </c>
      <c r="O263" s="90">
        <v>-8.3142805000000006</v>
      </c>
    </row>
    <row r="264" spans="2:15" x14ac:dyDescent="0.25">
      <c r="B264" s="90">
        <v>4064205000</v>
      </c>
      <c r="C264" s="90">
        <v>-7.7508134999999996</v>
      </c>
      <c r="N264" s="90">
        <v>4064205000</v>
      </c>
      <c r="O264" s="90">
        <v>-8.3647098999999994</v>
      </c>
    </row>
    <row r="265" spans="2:15" x14ac:dyDescent="0.25">
      <c r="B265" s="90">
        <v>4143250000</v>
      </c>
      <c r="C265" s="90">
        <v>-7.6478099999999998</v>
      </c>
      <c r="N265" s="90">
        <v>4143250000</v>
      </c>
      <c r="O265" s="90">
        <v>-8.3389901999999996</v>
      </c>
    </row>
    <row r="266" spans="2:15" x14ac:dyDescent="0.25">
      <c r="B266" s="90">
        <v>4222295000</v>
      </c>
      <c r="C266" s="90">
        <v>-7.5910343999999998</v>
      </c>
      <c r="N266" s="90">
        <v>4222295000</v>
      </c>
      <c r="O266" s="90">
        <v>-8.4302873999999992</v>
      </c>
    </row>
    <row r="267" spans="2:15" x14ac:dyDescent="0.25">
      <c r="B267" s="90">
        <v>4301340000</v>
      </c>
      <c r="C267" s="90">
        <v>-7.6038956999999998</v>
      </c>
      <c r="N267" s="90">
        <v>4301340000</v>
      </c>
      <c r="O267" s="90">
        <v>-8.4853134000000008</v>
      </c>
    </row>
    <row r="268" spans="2:15" x14ac:dyDescent="0.25">
      <c r="B268" s="90">
        <v>4380385000</v>
      </c>
      <c r="C268" s="90">
        <v>-7.6279973999999999</v>
      </c>
      <c r="N268" s="90">
        <v>4380385000</v>
      </c>
      <c r="O268" s="90">
        <v>-8.5525169000000005</v>
      </c>
    </row>
    <row r="269" spans="2:15" x14ac:dyDescent="0.25">
      <c r="B269" s="90">
        <v>4459430000</v>
      </c>
      <c r="C269" s="90">
        <v>-7.6712813000000004</v>
      </c>
      <c r="N269" s="90">
        <v>4459430000</v>
      </c>
      <c r="O269" s="90">
        <v>-8.5888337999999997</v>
      </c>
    </row>
    <row r="270" spans="2:15" x14ac:dyDescent="0.25">
      <c r="B270" s="90">
        <v>4538475000</v>
      </c>
      <c r="C270" s="90">
        <v>-7.6848941000000002</v>
      </c>
      <c r="N270" s="90">
        <v>4538475000</v>
      </c>
      <c r="O270" s="90">
        <v>-8.5945558999999996</v>
      </c>
    </row>
    <row r="271" spans="2:15" x14ac:dyDescent="0.25">
      <c r="B271" s="90">
        <v>4617520000</v>
      </c>
      <c r="C271" s="90">
        <v>-7.6232933999999997</v>
      </c>
      <c r="N271" s="90">
        <v>4617520000</v>
      </c>
      <c r="O271" s="90">
        <v>-8.5547103999999994</v>
      </c>
    </row>
    <row r="272" spans="2:15" x14ac:dyDescent="0.25">
      <c r="B272" s="90">
        <v>4696565000</v>
      </c>
      <c r="C272" s="90">
        <v>-7.5523376000000004</v>
      </c>
      <c r="N272" s="90">
        <v>4696565000</v>
      </c>
      <c r="O272" s="90">
        <v>-8.6197070999999994</v>
      </c>
    </row>
    <row r="273" spans="2:15" x14ac:dyDescent="0.25">
      <c r="B273" s="90">
        <v>4775610000</v>
      </c>
      <c r="C273" s="90">
        <v>-7.5679955000000003</v>
      </c>
      <c r="N273" s="90">
        <v>4775610000</v>
      </c>
      <c r="O273" s="90">
        <v>-8.7150297000000005</v>
      </c>
    </row>
    <row r="274" spans="2:15" x14ac:dyDescent="0.25">
      <c r="B274" s="90">
        <v>4854655000</v>
      </c>
      <c r="C274" s="90">
        <v>-7.6753530999999997</v>
      </c>
      <c r="N274" s="90">
        <v>4854655000</v>
      </c>
      <c r="O274" s="90">
        <v>-8.8222733000000009</v>
      </c>
    </row>
    <row r="275" spans="2:15" x14ac:dyDescent="0.25">
      <c r="B275" s="90">
        <v>4933700000</v>
      </c>
      <c r="C275" s="90">
        <v>-7.5574063999999996</v>
      </c>
      <c r="N275" s="90">
        <v>4933700000</v>
      </c>
      <c r="O275" s="90">
        <v>-8.7383775999999997</v>
      </c>
    </row>
    <row r="276" spans="2:15" x14ac:dyDescent="0.25">
      <c r="B276" s="90">
        <v>5012745000</v>
      </c>
      <c r="C276" s="90">
        <v>-7.5684505</v>
      </c>
      <c r="N276" s="90">
        <v>5012745000</v>
      </c>
      <c r="O276" s="90">
        <v>-8.8819151000000005</v>
      </c>
    </row>
    <row r="277" spans="2:15" x14ac:dyDescent="0.25">
      <c r="B277" s="90">
        <v>5091790000</v>
      </c>
      <c r="C277" s="90">
        <v>-7.7009454000000002</v>
      </c>
      <c r="N277" s="90">
        <v>5091790000</v>
      </c>
      <c r="O277" s="90">
        <v>-9.1233109999999993</v>
      </c>
    </row>
    <row r="278" spans="2:15" x14ac:dyDescent="0.25">
      <c r="B278" s="90">
        <v>5170835000</v>
      </c>
      <c r="C278" s="90">
        <v>-7.6338887</v>
      </c>
      <c r="N278" s="90">
        <v>5170835000</v>
      </c>
      <c r="O278" s="90">
        <v>-9.0102034</v>
      </c>
    </row>
    <row r="279" spans="2:15" x14ac:dyDescent="0.25">
      <c r="B279" s="90">
        <v>5249880000</v>
      </c>
      <c r="C279" s="90">
        <v>-7.6008468000000002</v>
      </c>
      <c r="N279" s="90">
        <v>5249880000</v>
      </c>
      <c r="O279" s="90">
        <v>-9.0392379999999992</v>
      </c>
    </row>
    <row r="280" spans="2:15" x14ac:dyDescent="0.25">
      <c r="B280" s="90">
        <v>5328925000</v>
      </c>
      <c r="C280" s="90">
        <v>-7.6903682</v>
      </c>
      <c r="N280" s="90">
        <v>5328925000</v>
      </c>
      <c r="O280" s="90">
        <v>-9.0991725999999993</v>
      </c>
    </row>
    <row r="281" spans="2:15" x14ac:dyDescent="0.25">
      <c r="B281" s="90">
        <v>5407970000</v>
      </c>
      <c r="C281" s="90">
        <v>-7.7631578000000001</v>
      </c>
      <c r="N281" s="90">
        <v>5407970000</v>
      </c>
      <c r="O281" s="90">
        <v>-9.1077271</v>
      </c>
    </row>
    <row r="282" spans="2:15" x14ac:dyDescent="0.25">
      <c r="B282" s="90">
        <v>5487015000</v>
      </c>
      <c r="C282" s="90">
        <v>-7.8665513999999996</v>
      </c>
      <c r="N282" s="90">
        <v>5487015000</v>
      </c>
      <c r="O282" s="90">
        <v>-9.2116451000000001</v>
      </c>
    </row>
    <row r="283" spans="2:15" x14ac:dyDescent="0.25">
      <c r="B283" s="90">
        <v>5566060000</v>
      </c>
      <c r="C283" s="90">
        <v>-7.8478684000000003</v>
      </c>
      <c r="N283" s="90">
        <v>5566060000</v>
      </c>
      <c r="O283" s="90">
        <v>-9.2325096000000002</v>
      </c>
    </row>
    <row r="284" spans="2:15" x14ac:dyDescent="0.25">
      <c r="B284" s="90">
        <v>5645105000</v>
      </c>
      <c r="C284" s="90">
        <v>-7.9301038000000004</v>
      </c>
      <c r="N284" s="90">
        <v>5645105000</v>
      </c>
      <c r="O284" s="90">
        <v>-9.3490027999999992</v>
      </c>
    </row>
    <row r="285" spans="2:15" x14ac:dyDescent="0.25">
      <c r="B285" s="90">
        <v>5724150000</v>
      </c>
      <c r="C285" s="90">
        <v>-7.9883118</v>
      </c>
      <c r="N285" s="90">
        <v>5724150000</v>
      </c>
      <c r="O285" s="90">
        <v>-9.4186505999999994</v>
      </c>
    </row>
    <row r="286" spans="2:15" x14ac:dyDescent="0.25">
      <c r="B286" s="90">
        <v>5803195000</v>
      </c>
      <c r="C286" s="90">
        <v>-8.0703659000000005</v>
      </c>
      <c r="N286" s="90">
        <v>5803195000</v>
      </c>
      <c r="O286" s="90">
        <v>-9.4360552000000002</v>
      </c>
    </row>
    <row r="287" spans="2:15" x14ac:dyDescent="0.25">
      <c r="B287" s="90">
        <v>5882240000</v>
      </c>
      <c r="C287" s="90">
        <v>-8.2356824999999994</v>
      </c>
      <c r="N287" s="90">
        <v>5882240000</v>
      </c>
      <c r="O287" s="90">
        <v>-9.4955710999999994</v>
      </c>
    </row>
    <row r="288" spans="2:15" x14ac:dyDescent="0.25">
      <c r="B288" s="90">
        <v>5961285000</v>
      </c>
      <c r="C288" s="90">
        <v>-8.2180862000000001</v>
      </c>
      <c r="N288" s="90">
        <v>5961285000</v>
      </c>
      <c r="O288" s="90">
        <v>-9.4614686999999993</v>
      </c>
    </row>
    <row r="289" spans="2:15" x14ac:dyDescent="0.25">
      <c r="B289" s="90">
        <v>6040330000</v>
      </c>
      <c r="C289" s="90">
        <v>-8.1124659000000001</v>
      </c>
      <c r="N289" s="90">
        <v>6040330000</v>
      </c>
      <c r="O289" s="90">
        <v>-9.4330397000000001</v>
      </c>
    </row>
    <row r="290" spans="2:15" x14ac:dyDescent="0.25">
      <c r="B290" s="90">
        <v>6119375000</v>
      </c>
      <c r="C290" s="90">
        <v>-8.1804152000000006</v>
      </c>
      <c r="N290" s="90">
        <v>6119375000</v>
      </c>
      <c r="O290" s="90">
        <v>-9.5075368999999998</v>
      </c>
    </row>
    <row r="291" spans="2:15" x14ac:dyDescent="0.25">
      <c r="B291" s="90">
        <v>6198420000</v>
      </c>
      <c r="C291" s="90">
        <v>-8.3421812000000006</v>
      </c>
      <c r="N291" s="90">
        <v>6198420000</v>
      </c>
      <c r="O291" s="90">
        <v>-9.5986767000000004</v>
      </c>
    </row>
    <row r="292" spans="2:15" x14ac:dyDescent="0.25">
      <c r="B292" s="90">
        <v>6277465000</v>
      </c>
      <c r="C292" s="90">
        <v>-8.4443455000000007</v>
      </c>
      <c r="N292" s="90">
        <v>6277465000</v>
      </c>
      <c r="O292" s="90">
        <v>-9.5985745999999992</v>
      </c>
    </row>
    <row r="293" spans="2:15" x14ac:dyDescent="0.25">
      <c r="B293" s="90">
        <v>6356510000</v>
      </c>
      <c r="C293" s="90">
        <v>-8.4629964999999991</v>
      </c>
      <c r="N293" s="90">
        <v>6356510000</v>
      </c>
      <c r="O293" s="90">
        <v>-9.6347179000000001</v>
      </c>
    </row>
    <row r="294" spans="2:15" x14ac:dyDescent="0.25">
      <c r="B294" s="90">
        <v>6435555000</v>
      </c>
      <c r="C294" s="90">
        <v>-8.4607943999999993</v>
      </c>
      <c r="N294" s="90">
        <v>6435555000</v>
      </c>
      <c r="O294" s="90">
        <v>-9.6382475000000003</v>
      </c>
    </row>
    <row r="295" spans="2:15" x14ac:dyDescent="0.25">
      <c r="B295" s="90">
        <v>6514600000</v>
      </c>
      <c r="C295" s="90">
        <v>-8.3484058000000001</v>
      </c>
      <c r="N295" s="90">
        <v>6514600000</v>
      </c>
      <c r="O295" s="90">
        <v>-9.6313934000000003</v>
      </c>
    </row>
    <row r="296" spans="2:15" x14ac:dyDescent="0.25">
      <c r="B296" s="90">
        <v>6593645000</v>
      </c>
      <c r="C296" s="90">
        <v>-8.2567491999999998</v>
      </c>
      <c r="N296" s="90">
        <v>6593645000</v>
      </c>
      <c r="O296" s="90">
        <v>-9.6924285999999995</v>
      </c>
    </row>
    <row r="297" spans="2:15" x14ac:dyDescent="0.25">
      <c r="B297" s="90">
        <v>6672690000</v>
      </c>
      <c r="C297" s="90">
        <v>-8.4756584000000004</v>
      </c>
      <c r="N297" s="90">
        <v>6672690000</v>
      </c>
      <c r="O297" s="90">
        <v>-9.8944787999999999</v>
      </c>
    </row>
    <row r="298" spans="2:15" x14ac:dyDescent="0.25">
      <c r="B298" s="90">
        <v>6751735000</v>
      </c>
      <c r="C298" s="90">
        <v>-8.6132793000000003</v>
      </c>
      <c r="N298" s="90">
        <v>6751735000</v>
      </c>
      <c r="O298" s="90">
        <v>-9.8390512000000001</v>
      </c>
    </row>
    <row r="299" spans="2:15" x14ac:dyDescent="0.25">
      <c r="B299" s="90">
        <v>6830780000</v>
      </c>
      <c r="C299" s="90">
        <v>-8.5512238000000007</v>
      </c>
      <c r="N299" s="90">
        <v>6830780000</v>
      </c>
      <c r="O299" s="90">
        <v>-9.8144425999999996</v>
      </c>
    </row>
    <row r="300" spans="2:15" x14ac:dyDescent="0.25">
      <c r="B300" s="90">
        <v>6909825000</v>
      </c>
      <c r="C300" s="90">
        <v>-8.4536113999999998</v>
      </c>
      <c r="N300" s="90">
        <v>6909825000</v>
      </c>
      <c r="O300" s="90">
        <v>-9.8024807000000003</v>
      </c>
    </row>
    <row r="301" spans="2:15" x14ac:dyDescent="0.25">
      <c r="B301" s="90">
        <v>6988870000</v>
      </c>
      <c r="C301" s="90">
        <v>-8.4014959000000005</v>
      </c>
      <c r="N301" s="90">
        <v>6988870000</v>
      </c>
      <c r="O301" s="90">
        <v>-9.9042691999999999</v>
      </c>
    </row>
    <row r="302" spans="2:15" x14ac:dyDescent="0.25">
      <c r="B302" s="90">
        <v>7067915000</v>
      </c>
      <c r="C302" s="90">
        <v>-8.5292987999999994</v>
      </c>
      <c r="N302" s="90">
        <v>7067915000</v>
      </c>
      <c r="O302" s="90">
        <v>-9.9589356999999996</v>
      </c>
    </row>
    <row r="303" spans="2:15" x14ac:dyDescent="0.25">
      <c r="B303" s="90">
        <v>7146960000</v>
      </c>
      <c r="C303" s="90">
        <v>-8.6511917</v>
      </c>
      <c r="N303" s="90">
        <v>7146960000</v>
      </c>
      <c r="O303" s="90">
        <v>-10.029517</v>
      </c>
    </row>
    <row r="304" spans="2:15" x14ac:dyDescent="0.25">
      <c r="B304" s="90">
        <v>7226005000</v>
      </c>
      <c r="C304" s="90">
        <v>-8.699192</v>
      </c>
      <c r="N304" s="90">
        <v>7226005000</v>
      </c>
      <c r="O304" s="90">
        <v>-9.9821700999999994</v>
      </c>
    </row>
    <row r="305" spans="2:15" x14ac:dyDescent="0.25">
      <c r="B305" s="90">
        <v>7305050000</v>
      </c>
      <c r="C305" s="90">
        <v>-8.6424970999999999</v>
      </c>
      <c r="N305" s="90">
        <v>7305050000</v>
      </c>
      <c r="O305" s="90">
        <v>-9.9992514000000003</v>
      </c>
    </row>
    <row r="306" spans="2:15" x14ac:dyDescent="0.25">
      <c r="B306" s="90">
        <v>7384095000</v>
      </c>
      <c r="C306" s="90">
        <v>-8.4710531000000007</v>
      </c>
      <c r="N306" s="90">
        <v>7384095000</v>
      </c>
      <c r="O306" s="90">
        <v>-9.9554595999999993</v>
      </c>
    </row>
    <row r="307" spans="2:15" x14ac:dyDescent="0.25">
      <c r="B307" s="90">
        <v>7463140000</v>
      </c>
      <c r="C307" s="90">
        <v>-8.5220938000000004</v>
      </c>
      <c r="N307" s="90">
        <v>7463140000</v>
      </c>
      <c r="O307" s="90">
        <v>-10.035128</v>
      </c>
    </row>
    <row r="308" spans="2:15" x14ac:dyDescent="0.25">
      <c r="B308" s="90">
        <v>7542185000</v>
      </c>
      <c r="C308" s="90">
        <v>-8.5666074999999999</v>
      </c>
      <c r="N308" s="90">
        <v>7542185000</v>
      </c>
      <c r="O308" s="90">
        <v>-10.118119</v>
      </c>
    </row>
    <row r="309" spans="2:15" x14ac:dyDescent="0.25">
      <c r="B309" s="90">
        <v>7621230000</v>
      </c>
      <c r="C309" s="90">
        <v>-8.5780334000000007</v>
      </c>
      <c r="N309" s="90">
        <v>7621230000</v>
      </c>
      <c r="O309" s="90">
        <v>-10.071911999999999</v>
      </c>
    </row>
    <row r="310" spans="2:15" x14ac:dyDescent="0.25">
      <c r="B310" s="90">
        <v>7700275000</v>
      </c>
      <c r="C310" s="90">
        <v>-8.5883006999999996</v>
      </c>
      <c r="N310" s="90">
        <v>7700275000</v>
      </c>
      <c r="O310" s="90">
        <v>-10.115691999999999</v>
      </c>
    </row>
    <row r="311" spans="2:15" x14ac:dyDescent="0.25">
      <c r="B311" s="90">
        <v>7779320000</v>
      </c>
      <c r="C311" s="90">
        <v>-8.4692582999999999</v>
      </c>
      <c r="N311" s="90">
        <v>7779320000</v>
      </c>
      <c r="O311" s="90">
        <v>-10.045</v>
      </c>
    </row>
    <row r="312" spans="2:15" x14ac:dyDescent="0.25">
      <c r="B312" s="90">
        <v>7858365000</v>
      </c>
      <c r="C312" s="90">
        <v>-8.3163929000000003</v>
      </c>
      <c r="N312" s="90">
        <v>7858365000</v>
      </c>
      <c r="O312" s="90">
        <v>-9.9275912999999996</v>
      </c>
    </row>
    <row r="313" spans="2:15" x14ac:dyDescent="0.25">
      <c r="B313" s="90">
        <v>7937410000</v>
      </c>
      <c r="C313" s="90">
        <v>-8.2134590000000003</v>
      </c>
      <c r="N313" s="90">
        <v>7937410000</v>
      </c>
      <c r="O313" s="90">
        <v>-9.9263735000000004</v>
      </c>
    </row>
    <row r="314" spans="2:15" x14ac:dyDescent="0.25">
      <c r="B314" s="90">
        <v>8016455000</v>
      </c>
      <c r="C314" s="90">
        <v>-8.2987871000000002</v>
      </c>
      <c r="N314" s="90">
        <v>8016455000</v>
      </c>
      <c r="O314" s="90">
        <v>-10.027982</v>
      </c>
    </row>
    <row r="315" spans="2:15" x14ac:dyDescent="0.25">
      <c r="B315" s="90">
        <v>8095500000</v>
      </c>
      <c r="C315" s="90">
        <v>-8.4340124000000003</v>
      </c>
      <c r="N315" s="90">
        <v>8095500000</v>
      </c>
      <c r="O315" s="90">
        <v>-10.166594999999999</v>
      </c>
    </row>
    <row r="316" spans="2:15" x14ac:dyDescent="0.25">
      <c r="B316" s="90">
        <v>8174545000</v>
      </c>
      <c r="C316" s="90">
        <v>-8.2881888999999997</v>
      </c>
      <c r="N316" s="90">
        <v>8174545000</v>
      </c>
      <c r="O316" s="90">
        <v>-10.036917000000001</v>
      </c>
    </row>
    <row r="317" spans="2:15" x14ac:dyDescent="0.25">
      <c r="B317" s="90">
        <v>8253590000</v>
      </c>
      <c r="C317" s="90">
        <v>-8.3153582000000004</v>
      </c>
      <c r="N317" s="90">
        <v>8253590000</v>
      </c>
      <c r="O317" s="90">
        <v>-10.137903</v>
      </c>
    </row>
    <row r="318" spans="2:15" x14ac:dyDescent="0.25">
      <c r="B318" s="90">
        <v>8332635000</v>
      </c>
      <c r="C318" s="90">
        <v>-8.2401133000000009</v>
      </c>
      <c r="N318" s="90">
        <v>8332635000</v>
      </c>
      <c r="O318" s="90">
        <v>-10.210011</v>
      </c>
    </row>
    <row r="319" spans="2:15" x14ac:dyDescent="0.25">
      <c r="B319" s="90">
        <v>8411680000</v>
      </c>
      <c r="C319" s="90">
        <v>-8.3268298999999999</v>
      </c>
      <c r="N319" s="90">
        <v>8411680000</v>
      </c>
      <c r="O319" s="90">
        <v>-10.286419</v>
      </c>
    </row>
    <row r="320" spans="2:15" x14ac:dyDescent="0.25">
      <c r="B320" s="90">
        <v>8490725000</v>
      </c>
      <c r="C320" s="90">
        <v>-8.6691999000000006</v>
      </c>
      <c r="N320" s="90">
        <v>8490725000</v>
      </c>
      <c r="O320" s="90">
        <v>-10.726575</v>
      </c>
    </row>
    <row r="321" spans="2:15" x14ac:dyDescent="0.25">
      <c r="B321" s="90">
        <v>8569770000</v>
      </c>
      <c r="C321" s="90">
        <v>-8.6554289000000004</v>
      </c>
      <c r="N321" s="90">
        <v>8569770000</v>
      </c>
      <c r="O321" s="90">
        <v>-10.531979</v>
      </c>
    </row>
    <row r="322" spans="2:15" x14ac:dyDescent="0.25">
      <c r="B322" s="90">
        <v>8648815000</v>
      </c>
      <c r="C322" s="90">
        <v>-8.7183056000000008</v>
      </c>
      <c r="N322" s="90">
        <v>8648815000</v>
      </c>
      <c r="O322" s="90">
        <v>-10.750420999999999</v>
      </c>
    </row>
    <row r="323" spans="2:15" x14ac:dyDescent="0.25">
      <c r="B323" s="90">
        <v>8727860000</v>
      </c>
      <c r="C323" s="90">
        <v>-8.7088164999999993</v>
      </c>
      <c r="N323" s="90">
        <v>8727860000</v>
      </c>
      <c r="O323" s="90">
        <v>-10.705325</v>
      </c>
    </row>
    <row r="324" spans="2:15" x14ac:dyDescent="0.25">
      <c r="B324" s="90">
        <v>8806905000</v>
      </c>
      <c r="C324" s="90">
        <v>-8.5394926000000009</v>
      </c>
      <c r="N324" s="90">
        <v>8806905000</v>
      </c>
      <c r="O324" s="90">
        <v>-10.630862</v>
      </c>
    </row>
    <row r="325" spans="2:15" x14ac:dyDescent="0.25">
      <c r="B325" s="90">
        <v>8885950000</v>
      </c>
      <c r="C325" s="90">
        <v>-8.7118006000000001</v>
      </c>
      <c r="N325" s="90">
        <v>8885950000</v>
      </c>
      <c r="O325" s="90">
        <v>-10.732961</v>
      </c>
    </row>
    <row r="326" spans="2:15" x14ac:dyDescent="0.25">
      <c r="B326" s="90">
        <v>8964995000</v>
      </c>
      <c r="C326" s="90">
        <v>-8.8690233000000003</v>
      </c>
      <c r="N326" s="90">
        <v>8964995000</v>
      </c>
      <c r="O326" s="90">
        <v>-10.793514</v>
      </c>
    </row>
    <row r="327" spans="2:15" x14ac:dyDescent="0.25">
      <c r="B327" s="90">
        <v>9044040000</v>
      </c>
      <c r="C327" s="90">
        <v>-8.8958721000000001</v>
      </c>
      <c r="N327" s="90">
        <v>9044040000</v>
      </c>
      <c r="O327" s="90">
        <v>-10.897309999999999</v>
      </c>
    </row>
    <row r="328" spans="2:15" x14ac:dyDescent="0.25">
      <c r="B328" s="90">
        <v>9123085000</v>
      </c>
      <c r="C328" s="90">
        <v>-8.7559337999999993</v>
      </c>
      <c r="N328" s="90">
        <v>9123085000</v>
      </c>
      <c r="O328" s="90">
        <v>-10.672381</v>
      </c>
    </row>
    <row r="329" spans="2:15" x14ac:dyDescent="0.25">
      <c r="B329" s="90">
        <v>9202130000</v>
      </c>
      <c r="C329" s="90">
        <v>-8.6964979000000007</v>
      </c>
      <c r="N329" s="90">
        <v>9202130000</v>
      </c>
      <c r="O329" s="90">
        <v>-10.712353</v>
      </c>
    </row>
    <row r="330" spans="2:15" x14ac:dyDescent="0.25">
      <c r="B330" s="90">
        <v>9281175000</v>
      </c>
      <c r="C330" s="90">
        <v>-8.8924521999999993</v>
      </c>
      <c r="N330" s="90">
        <v>9281175000</v>
      </c>
      <c r="O330" s="90">
        <v>-10.898497000000001</v>
      </c>
    </row>
    <row r="331" spans="2:15" x14ac:dyDescent="0.25">
      <c r="B331" s="90">
        <v>9360220000</v>
      </c>
      <c r="C331" s="90">
        <v>-8.7459927000000004</v>
      </c>
      <c r="N331" s="90">
        <v>9360220000</v>
      </c>
      <c r="O331" s="90">
        <v>-10.704200999999999</v>
      </c>
    </row>
    <row r="332" spans="2:15" x14ac:dyDescent="0.25">
      <c r="B332" s="90">
        <v>9439265000</v>
      </c>
      <c r="C332" s="90">
        <v>-8.8213310000000007</v>
      </c>
      <c r="N332" s="90">
        <v>9439265000</v>
      </c>
      <c r="O332" s="90">
        <v>-10.812384</v>
      </c>
    </row>
    <row r="333" spans="2:15" x14ac:dyDescent="0.25">
      <c r="B333" s="90">
        <v>9518310000</v>
      </c>
      <c r="C333" s="90">
        <v>-8.8196019999999997</v>
      </c>
      <c r="N333" s="90">
        <v>9518310000</v>
      </c>
      <c r="O333" s="90">
        <v>-10.874060999999999</v>
      </c>
    </row>
    <row r="334" spans="2:15" x14ac:dyDescent="0.25">
      <c r="B334" s="90">
        <v>9597355000</v>
      </c>
      <c r="C334" s="90">
        <v>-8.6832732999999998</v>
      </c>
      <c r="N334" s="90">
        <v>9597355000</v>
      </c>
      <c r="O334" s="90">
        <v>-10.701143</v>
      </c>
    </row>
    <row r="335" spans="2:15" x14ac:dyDescent="0.25">
      <c r="B335" s="90">
        <v>9676400000</v>
      </c>
      <c r="C335" s="90">
        <v>-8.6856632000000005</v>
      </c>
      <c r="N335" s="90">
        <v>9676400000</v>
      </c>
      <c r="O335" s="90">
        <v>-10.754498</v>
      </c>
    </row>
    <row r="336" spans="2:15" x14ac:dyDescent="0.25">
      <c r="B336" s="90">
        <v>9755445000</v>
      </c>
      <c r="C336" s="90">
        <v>-8.7254486</v>
      </c>
      <c r="N336" s="90">
        <v>9755445000</v>
      </c>
      <c r="O336" s="90">
        <v>-10.670513</v>
      </c>
    </row>
    <row r="337" spans="2:15" x14ac:dyDescent="0.25">
      <c r="B337" s="90">
        <v>9834490000</v>
      </c>
      <c r="C337" s="90">
        <v>-8.8402604999999994</v>
      </c>
      <c r="N337" s="90">
        <v>9834490000</v>
      </c>
      <c r="O337" s="90">
        <v>-10.821160000000001</v>
      </c>
    </row>
    <row r="338" spans="2:15" x14ac:dyDescent="0.25">
      <c r="B338" s="90">
        <v>9913535000</v>
      </c>
      <c r="C338" s="90">
        <v>-8.7810974000000002</v>
      </c>
      <c r="N338" s="90">
        <v>9913535000</v>
      </c>
      <c r="O338" s="90">
        <v>-10.641273</v>
      </c>
    </row>
    <row r="339" spans="2:15" x14ac:dyDescent="0.25">
      <c r="B339" s="90">
        <v>9992580000</v>
      </c>
      <c r="C339" s="90">
        <v>-8.7092323</v>
      </c>
      <c r="N339" s="90">
        <v>9992580000</v>
      </c>
      <c r="O339" s="90">
        <v>-10.570181</v>
      </c>
    </row>
    <row r="340" spans="2:15" x14ac:dyDescent="0.25">
      <c r="B340" s="90">
        <v>10071625000</v>
      </c>
      <c r="C340" s="90">
        <v>-8.7124825000000001</v>
      </c>
      <c r="N340" s="90">
        <v>10071625000</v>
      </c>
      <c r="O340" s="90">
        <v>-10.574669999999999</v>
      </c>
    </row>
    <row r="341" spans="2:15" x14ac:dyDescent="0.25">
      <c r="B341" s="90">
        <v>10150670000</v>
      </c>
      <c r="C341" s="90">
        <v>-8.6573352999999997</v>
      </c>
      <c r="N341" s="90">
        <v>10150670000</v>
      </c>
      <c r="O341" s="90">
        <v>-10.35364</v>
      </c>
    </row>
    <row r="342" spans="2:15" x14ac:dyDescent="0.25">
      <c r="B342" s="90">
        <v>10229715000</v>
      </c>
      <c r="C342" s="90">
        <v>-8.7382173999999999</v>
      </c>
      <c r="N342" s="90">
        <v>10229715000</v>
      </c>
      <c r="O342" s="90">
        <v>-10.394773000000001</v>
      </c>
    </row>
    <row r="343" spans="2:15" x14ac:dyDescent="0.25">
      <c r="B343" s="90">
        <v>10308760000</v>
      </c>
      <c r="C343" s="90">
        <v>-8.7568464000000006</v>
      </c>
      <c r="N343" s="90">
        <v>10308760000</v>
      </c>
      <c r="O343" s="90">
        <v>-10.332426999999999</v>
      </c>
    </row>
    <row r="344" spans="2:15" x14ac:dyDescent="0.25">
      <c r="B344" s="90">
        <v>10387805000</v>
      </c>
      <c r="C344" s="90">
        <v>-8.7603492999999997</v>
      </c>
      <c r="N344" s="90">
        <v>10387805000</v>
      </c>
      <c r="O344" s="90">
        <v>-10.260718000000001</v>
      </c>
    </row>
    <row r="345" spans="2:15" x14ac:dyDescent="0.25">
      <c r="B345" s="90">
        <v>10466850000</v>
      </c>
      <c r="C345" s="90">
        <v>-8.7092495000000003</v>
      </c>
      <c r="N345" s="90">
        <v>10466850000</v>
      </c>
      <c r="O345" s="90">
        <v>-10.227933</v>
      </c>
    </row>
    <row r="346" spans="2:15" x14ac:dyDescent="0.25">
      <c r="B346" s="90">
        <v>10545895000</v>
      </c>
      <c r="C346" s="90">
        <v>-8.7810983999999994</v>
      </c>
      <c r="N346" s="90">
        <v>10545895000</v>
      </c>
      <c r="O346" s="90">
        <v>-10.115323999999999</v>
      </c>
    </row>
    <row r="347" spans="2:15" x14ac:dyDescent="0.25">
      <c r="B347" s="90">
        <v>10624940000</v>
      </c>
      <c r="C347" s="90">
        <v>-8.8984279999999991</v>
      </c>
      <c r="N347" s="90">
        <v>10624940000</v>
      </c>
      <c r="O347" s="90">
        <v>-10.155068</v>
      </c>
    </row>
    <row r="348" spans="2:15" x14ac:dyDescent="0.25">
      <c r="B348" s="90">
        <v>10703985000</v>
      </c>
      <c r="C348" s="90">
        <v>-8.9739704000000007</v>
      </c>
      <c r="N348" s="90">
        <v>10703985000</v>
      </c>
      <c r="O348" s="90">
        <v>-10.211119</v>
      </c>
    </row>
    <row r="349" spans="2:15" x14ac:dyDescent="0.25">
      <c r="B349" s="90">
        <v>10783030000</v>
      </c>
      <c r="C349" s="90">
        <v>-8.9846906999999998</v>
      </c>
      <c r="N349" s="90">
        <v>10783030000</v>
      </c>
      <c r="O349" s="90">
        <v>-10.140877</v>
      </c>
    </row>
    <row r="350" spans="2:15" x14ac:dyDescent="0.25">
      <c r="B350" s="90">
        <v>10862075000</v>
      </c>
      <c r="C350" s="90">
        <v>-9.0597543999999992</v>
      </c>
      <c r="N350" s="90">
        <v>10862075000</v>
      </c>
      <c r="O350" s="90">
        <v>-10.197176000000001</v>
      </c>
    </row>
    <row r="351" spans="2:15" x14ac:dyDescent="0.25">
      <c r="B351" s="90">
        <v>10941120000</v>
      </c>
      <c r="C351" s="90">
        <v>-9.0109940000000002</v>
      </c>
      <c r="N351" s="90">
        <v>10941120000</v>
      </c>
      <c r="O351" s="90">
        <v>-10.145765000000001</v>
      </c>
    </row>
    <row r="352" spans="2:15" x14ac:dyDescent="0.25">
      <c r="B352" s="90">
        <v>11020165000</v>
      </c>
      <c r="C352" s="90">
        <v>-9.0468501999999997</v>
      </c>
      <c r="N352" s="90">
        <v>11020165000</v>
      </c>
      <c r="O352" s="90">
        <v>-10.109508999999999</v>
      </c>
    </row>
    <row r="353" spans="2:15" x14ac:dyDescent="0.25">
      <c r="B353" s="90">
        <v>11099210000</v>
      </c>
      <c r="C353" s="90">
        <v>-9.3046016999999992</v>
      </c>
      <c r="N353" s="90">
        <v>11099210000</v>
      </c>
      <c r="O353" s="90">
        <v>-10.296472</v>
      </c>
    </row>
    <row r="354" spans="2:15" x14ac:dyDescent="0.25">
      <c r="B354" s="90">
        <v>11178255000</v>
      </c>
      <c r="C354" s="90">
        <v>-9.1537304000000006</v>
      </c>
      <c r="N354" s="90">
        <v>11178255000</v>
      </c>
      <c r="O354" s="90">
        <v>-10.06683</v>
      </c>
    </row>
    <row r="355" spans="2:15" x14ac:dyDescent="0.25">
      <c r="B355" s="90">
        <v>11257300000</v>
      </c>
      <c r="C355" s="90">
        <v>-9.2746191000000007</v>
      </c>
      <c r="N355" s="90">
        <v>11257300000</v>
      </c>
      <c r="O355" s="90">
        <v>-10.142950000000001</v>
      </c>
    </row>
    <row r="356" spans="2:15" x14ac:dyDescent="0.25">
      <c r="B356" s="90">
        <v>11336345000</v>
      </c>
      <c r="C356" s="90">
        <v>-9.3334264999999998</v>
      </c>
      <c r="N356" s="90">
        <v>11336345000</v>
      </c>
      <c r="O356" s="90">
        <v>-10.099432999999999</v>
      </c>
    </row>
    <row r="357" spans="2:15" x14ac:dyDescent="0.25">
      <c r="B357" s="90">
        <v>11415390000</v>
      </c>
      <c r="C357" s="90">
        <v>-9.3955441000000004</v>
      </c>
      <c r="N357" s="90">
        <v>11415390000</v>
      </c>
      <c r="O357" s="90">
        <v>-10.036066</v>
      </c>
    </row>
    <row r="358" spans="2:15" x14ac:dyDescent="0.25">
      <c r="B358" s="90">
        <v>11494435000</v>
      </c>
      <c r="C358" s="90">
        <v>-9.5687169999999995</v>
      </c>
      <c r="N358" s="90">
        <v>11494435000</v>
      </c>
      <c r="O358" s="90">
        <v>-10.073765</v>
      </c>
    </row>
    <row r="359" spans="2:15" x14ac:dyDescent="0.25">
      <c r="B359" s="90">
        <v>11573480000</v>
      </c>
      <c r="C359" s="90">
        <v>-9.5564356000000004</v>
      </c>
      <c r="N359" s="90">
        <v>11573480000</v>
      </c>
      <c r="O359" s="90">
        <v>-9.8925180000000008</v>
      </c>
    </row>
    <row r="360" spans="2:15" x14ac:dyDescent="0.25">
      <c r="B360" s="90">
        <v>11652525000</v>
      </c>
      <c r="C360" s="90">
        <v>-9.8712596999999995</v>
      </c>
      <c r="N360" s="90">
        <v>11652525000</v>
      </c>
      <c r="O360" s="90">
        <v>-10.055116</v>
      </c>
    </row>
    <row r="361" spans="2:15" x14ac:dyDescent="0.25">
      <c r="B361" s="90">
        <v>11731570000</v>
      </c>
      <c r="C361" s="90">
        <v>-9.8667765000000003</v>
      </c>
      <c r="N361" s="90">
        <v>11731570000</v>
      </c>
      <c r="O361" s="90">
        <v>-9.9274740000000001</v>
      </c>
    </row>
    <row r="362" spans="2:15" x14ac:dyDescent="0.25">
      <c r="B362" s="90">
        <v>11810615000</v>
      </c>
      <c r="C362" s="90">
        <v>-10.03415</v>
      </c>
      <c r="N362" s="90">
        <v>11810615000</v>
      </c>
      <c r="O362" s="90">
        <v>-9.9092511999999999</v>
      </c>
    </row>
    <row r="363" spans="2:15" x14ac:dyDescent="0.25">
      <c r="B363" s="90">
        <v>11889660000</v>
      </c>
      <c r="C363" s="90">
        <v>-10.353325999999999</v>
      </c>
      <c r="N363" s="90">
        <v>11889660000</v>
      </c>
      <c r="O363" s="90">
        <v>-9.9916143000000002</v>
      </c>
    </row>
    <row r="364" spans="2:15" x14ac:dyDescent="0.25">
      <c r="B364" s="90">
        <v>11968705000</v>
      </c>
      <c r="C364" s="90">
        <v>-10.510655</v>
      </c>
      <c r="N364" s="90">
        <v>11968705000</v>
      </c>
      <c r="O364" s="90">
        <v>-9.9370431999999997</v>
      </c>
    </row>
    <row r="365" spans="2:15" x14ac:dyDescent="0.25">
      <c r="B365" s="90">
        <v>12047750000</v>
      </c>
      <c r="C365" s="90">
        <v>-10.714147000000001</v>
      </c>
      <c r="N365" s="90">
        <v>12047750000</v>
      </c>
      <c r="O365" s="90">
        <v>-9.9649199999999993</v>
      </c>
    </row>
    <row r="366" spans="2:15" x14ac:dyDescent="0.25">
      <c r="B366" s="90">
        <v>12126795000</v>
      </c>
      <c r="C366" s="90">
        <v>-11.103482</v>
      </c>
      <c r="N366" s="90">
        <v>12126795000</v>
      </c>
      <c r="O366" s="90">
        <v>-10.116161</v>
      </c>
    </row>
    <row r="367" spans="2:15" x14ac:dyDescent="0.25">
      <c r="B367" s="90">
        <v>12205840000</v>
      </c>
      <c r="C367" s="90">
        <v>-11.434051</v>
      </c>
      <c r="N367" s="90">
        <v>12205840000</v>
      </c>
      <c r="O367" s="90">
        <v>-10.213146999999999</v>
      </c>
    </row>
    <row r="368" spans="2:15" x14ac:dyDescent="0.25">
      <c r="B368" s="90">
        <v>12284885000</v>
      </c>
      <c r="C368" s="90">
        <v>-11.744157</v>
      </c>
      <c r="N368" s="90">
        <v>12284885000</v>
      </c>
      <c r="O368" s="90">
        <v>-10.194614</v>
      </c>
    </row>
    <row r="369" spans="2:15" x14ac:dyDescent="0.25">
      <c r="B369" s="90">
        <v>12363930000</v>
      </c>
      <c r="C369" s="90">
        <v>-12.110849</v>
      </c>
      <c r="N369" s="90">
        <v>12363930000</v>
      </c>
      <c r="O369" s="90">
        <v>-10.289192999999999</v>
      </c>
    </row>
    <row r="370" spans="2:15" x14ac:dyDescent="0.25">
      <c r="B370" s="90">
        <v>12442975000</v>
      </c>
      <c r="C370" s="90">
        <v>-12.580069999999999</v>
      </c>
      <c r="N370" s="90">
        <v>12442975000</v>
      </c>
      <c r="O370" s="90">
        <v>-10.492366000000001</v>
      </c>
    </row>
    <row r="371" spans="2:15" x14ac:dyDescent="0.25">
      <c r="B371" s="90">
        <v>12522020000</v>
      </c>
      <c r="C371" s="90">
        <v>-12.981748</v>
      </c>
      <c r="N371" s="90">
        <v>12522020000</v>
      </c>
      <c r="O371" s="90">
        <v>-10.648108000000001</v>
      </c>
    </row>
    <row r="372" spans="2:15" x14ac:dyDescent="0.25">
      <c r="B372" s="90">
        <v>12601065000</v>
      </c>
      <c r="C372" s="90">
        <v>-13.481619999999999</v>
      </c>
      <c r="N372" s="90">
        <v>12601065000</v>
      </c>
      <c r="O372" s="90">
        <v>-10.901225</v>
      </c>
    </row>
    <row r="373" spans="2:15" x14ac:dyDescent="0.25">
      <c r="B373" s="90">
        <v>12680110000</v>
      </c>
      <c r="C373" s="90">
        <v>-14.001899999999999</v>
      </c>
      <c r="N373" s="90">
        <v>12680110000</v>
      </c>
      <c r="O373" s="90">
        <v>-11.241251</v>
      </c>
    </row>
    <row r="374" spans="2:15" x14ac:dyDescent="0.25">
      <c r="B374" s="90">
        <v>12759155000</v>
      </c>
      <c r="C374" s="90">
        <v>-14.444881000000001</v>
      </c>
      <c r="N374" s="90">
        <v>12759155000</v>
      </c>
      <c r="O374" s="90">
        <v>-12.372631</v>
      </c>
    </row>
    <row r="375" spans="2:15" x14ac:dyDescent="0.25">
      <c r="B375" s="90">
        <v>12838200000</v>
      </c>
      <c r="C375" s="90">
        <v>-14.966139999999999</v>
      </c>
      <c r="N375" s="90">
        <v>12838200000</v>
      </c>
      <c r="O375" s="90">
        <v>-13.496012</v>
      </c>
    </row>
    <row r="376" spans="2:15" x14ac:dyDescent="0.25">
      <c r="B376" s="90">
        <v>12917245000</v>
      </c>
      <c r="C376" s="90">
        <v>-15.566179999999999</v>
      </c>
      <c r="N376" s="90">
        <v>12917245000</v>
      </c>
      <c r="O376" s="90">
        <v>-14.859253000000001</v>
      </c>
    </row>
    <row r="377" spans="2:15" x14ac:dyDescent="0.25">
      <c r="B377" s="90">
        <v>12996290000</v>
      </c>
      <c r="C377" s="90">
        <v>-16.163532</v>
      </c>
      <c r="N377" s="90">
        <v>12996290000</v>
      </c>
      <c r="O377" s="90">
        <v>-29.002351999999998</v>
      </c>
    </row>
    <row r="378" spans="2:15" x14ac:dyDescent="0.25">
      <c r="B378" s="90">
        <v>13075335000</v>
      </c>
      <c r="C378" s="90">
        <v>-16.642461999999998</v>
      </c>
      <c r="N378" s="90">
        <v>13075335000</v>
      </c>
      <c r="O378" s="90">
        <v>-37.999577000000002</v>
      </c>
    </row>
    <row r="379" spans="2:15" x14ac:dyDescent="0.25">
      <c r="B379" s="90">
        <v>13154380000</v>
      </c>
      <c r="C379" s="90">
        <v>-17.236885000000001</v>
      </c>
      <c r="N379" s="90">
        <v>13154380000</v>
      </c>
      <c r="O379" s="90">
        <v>-36.334105999999998</v>
      </c>
    </row>
    <row r="380" spans="2:15" x14ac:dyDescent="0.25">
      <c r="B380" s="90">
        <v>13233425000</v>
      </c>
      <c r="C380" s="90">
        <v>-17.850103000000001</v>
      </c>
      <c r="N380" s="90">
        <v>13233425000</v>
      </c>
      <c r="O380" s="90">
        <v>-49.779018000000001</v>
      </c>
    </row>
    <row r="381" spans="2:15" x14ac:dyDescent="0.25">
      <c r="B381" s="90">
        <v>13312470000</v>
      </c>
      <c r="C381" s="90">
        <v>-18.412538999999999</v>
      </c>
      <c r="N381" s="90">
        <v>13312470000</v>
      </c>
      <c r="O381" s="90">
        <v>-57.112206</v>
      </c>
    </row>
    <row r="382" spans="2:15" x14ac:dyDescent="0.25">
      <c r="B382" s="90">
        <v>13391515000</v>
      </c>
      <c r="C382" s="90">
        <v>-19.028112</v>
      </c>
      <c r="N382" s="90">
        <v>13391515000</v>
      </c>
      <c r="O382" s="90">
        <v>-57.590561000000001</v>
      </c>
    </row>
    <row r="383" spans="2:15" x14ac:dyDescent="0.25">
      <c r="B383" s="90">
        <v>13470560000</v>
      </c>
      <c r="C383" s="90">
        <v>-19.669878000000001</v>
      </c>
      <c r="N383" s="90">
        <v>13470560000</v>
      </c>
      <c r="O383" s="90">
        <v>-60.157440000000001</v>
      </c>
    </row>
    <row r="384" spans="2:15" x14ac:dyDescent="0.25">
      <c r="B384" s="90">
        <v>13549605000</v>
      </c>
      <c r="C384" s="90">
        <v>-20.260210000000001</v>
      </c>
      <c r="N384" s="90">
        <v>13549605000</v>
      </c>
      <c r="O384" s="90">
        <v>-61.363261999999999</v>
      </c>
    </row>
    <row r="385" spans="2:15" x14ac:dyDescent="0.25">
      <c r="B385" s="90">
        <v>13628650000</v>
      </c>
      <c r="C385" s="90">
        <v>-20.898036999999999</v>
      </c>
      <c r="N385" s="90">
        <v>13628650000</v>
      </c>
      <c r="O385" s="90">
        <v>-63.394032000000003</v>
      </c>
    </row>
    <row r="386" spans="2:15" x14ac:dyDescent="0.25">
      <c r="B386" s="90">
        <v>13707695000</v>
      </c>
      <c r="C386" s="90">
        <v>-21.539107999999999</v>
      </c>
      <c r="N386" s="90">
        <v>13707695000</v>
      </c>
      <c r="O386" s="90">
        <v>-63.304172999999999</v>
      </c>
    </row>
    <row r="387" spans="2:15" x14ac:dyDescent="0.25">
      <c r="B387" s="90">
        <v>13786740000</v>
      </c>
      <c r="C387" s="90">
        <v>-22.147596</v>
      </c>
      <c r="N387" s="90">
        <v>13786740000</v>
      </c>
      <c r="O387" s="90">
        <v>-68.815055999999998</v>
      </c>
    </row>
    <row r="388" spans="2:15" x14ac:dyDescent="0.25">
      <c r="B388" s="90">
        <v>13865785000</v>
      </c>
      <c r="C388" s="90">
        <v>-22.858459</v>
      </c>
      <c r="N388" s="90">
        <v>13865785000</v>
      </c>
      <c r="O388" s="90">
        <v>-73.822875999999994</v>
      </c>
    </row>
    <row r="389" spans="2:15" x14ac:dyDescent="0.25">
      <c r="B389" s="90">
        <v>13944830000</v>
      </c>
      <c r="C389" s="90">
        <v>-23.519361</v>
      </c>
      <c r="N389" s="90">
        <v>13944830000</v>
      </c>
      <c r="O389" s="90">
        <v>-71.837265000000002</v>
      </c>
    </row>
    <row r="390" spans="2:15" x14ac:dyDescent="0.25">
      <c r="B390" s="90">
        <v>14023875000</v>
      </c>
      <c r="C390" s="90">
        <v>-23.961155000000002</v>
      </c>
      <c r="N390" s="90">
        <v>14023875000</v>
      </c>
      <c r="O390" s="90">
        <v>-77.856216000000003</v>
      </c>
    </row>
    <row r="391" spans="2:15" x14ac:dyDescent="0.25">
      <c r="B391" s="90">
        <v>14102920000</v>
      </c>
      <c r="C391" s="90">
        <v>-24.417839000000001</v>
      </c>
      <c r="N391" s="90">
        <v>14102920000</v>
      </c>
      <c r="O391" s="90">
        <v>-67.845641999999998</v>
      </c>
    </row>
    <row r="392" spans="2:15" x14ac:dyDescent="0.25">
      <c r="B392" s="90">
        <v>14181965000</v>
      </c>
      <c r="C392" s="90">
        <v>-24.511824000000001</v>
      </c>
      <c r="N392" s="90">
        <v>14181965000</v>
      </c>
      <c r="O392" s="90">
        <v>-70.583495999999997</v>
      </c>
    </row>
    <row r="393" spans="2:15" x14ac:dyDescent="0.25">
      <c r="B393" s="90">
        <v>14261010000</v>
      </c>
      <c r="C393" s="90">
        <v>-24.369076</v>
      </c>
      <c r="N393" s="90">
        <v>14261010000</v>
      </c>
      <c r="O393" s="90">
        <v>-66.455780000000004</v>
      </c>
    </row>
    <row r="394" spans="2:15" x14ac:dyDescent="0.25">
      <c r="B394" s="90">
        <v>14340055000</v>
      </c>
      <c r="C394" s="90">
        <v>-24.3431</v>
      </c>
      <c r="N394" s="90">
        <v>14340055000</v>
      </c>
      <c r="O394" s="90">
        <v>-66.803061999999997</v>
      </c>
    </row>
    <row r="395" spans="2:15" x14ac:dyDescent="0.25">
      <c r="B395" s="90">
        <v>14419100000</v>
      </c>
      <c r="C395" s="90">
        <v>-24.042313</v>
      </c>
      <c r="N395" s="90">
        <v>14419100000</v>
      </c>
      <c r="O395" s="90">
        <v>-63.834209000000001</v>
      </c>
    </row>
    <row r="396" spans="2:15" x14ac:dyDescent="0.25">
      <c r="B396" s="90">
        <v>14498145000</v>
      </c>
      <c r="C396" s="90">
        <v>-23.470493000000001</v>
      </c>
      <c r="N396" s="90">
        <v>14498145000</v>
      </c>
      <c r="O396" s="90">
        <v>-62.954033000000003</v>
      </c>
    </row>
    <row r="397" spans="2:15" x14ac:dyDescent="0.25">
      <c r="B397" s="90">
        <v>14577190000</v>
      </c>
      <c r="C397" s="90">
        <v>-23.188683000000001</v>
      </c>
      <c r="N397" s="90">
        <v>14577190000</v>
      </c>
      <c r="O397" s="90">
        <v>-64.799484000000007</v>
      </c>
    </row>
    <row r="398" spans="2:15" x14ac:dyDescent="0.25">
      <c r="B398" s="90">
        <v>14656235000</v>
      </c>
      <c r="C398" s="90">
        <v>-22.810870999999999</v>
      </c>
      <c r="N398" s="90">
        <v>14656235000</v>
      </c>
      <c r="O398" s="90">
        <v>-65.751755000000003</v>
      </c>
    </row>
    <row r="399" spans="2:15" x14ac:dyDescent="0.25">
      <c r="B399" s="90">
        <v>14735280000</v>
      </c>
      <c r="C399" s="90">
        <v>-22.322275000000001</v>
      </c>
      <c r="N399" s="90">
        <v>14735280000</v>
      </c>
      <c r="O399" s="90">
        <v>-69.338965999999999</v>
      </c>
    </row>
    <row r="400" spans="2:15" x14ac:dyDescent="0.25">
      <c r="B400" s="90">
        <v>14814325000</v>
      </c>
      <c r="C400" s="90">
        <v>-21.581136999999998</v>
      </c>
      <c r="N400" s="90">
        <v>14814325000</v>
      </c>
      <c r="O400" s="90">
        <v>-68.279326999999995</v>
      </c>
    </row>
    <row r="401" spans="2:15" x14ac:dyDescent="0.25">
      <c r="B401" s="90">
        <v>14893370000</v>
      </c>
      <c r="C401" s="90">
        <v>-20.692902</v>
      </c>
      <c r="N401" s="90">
        <v>14893370000</v>
      </c>
      <c r="O401" s="90">
        <v>-72.014160000000004</v>
      </c>
    </row>
    <row r="402" spans="2:15" x14ac:dyDescent="0.25">
      <c r="B402" s="90">
        <v>14972415000</v>
      </c>
      <c r="C402" s="90">
        <v>-19.915436</v>
      </c>
      <c r="N402" s="90">
        <v>14972415000</v>
      </c>
      <c r="O402" s="90">
        <v>-66.326415999999995</v>
      </c>
    </row>
    <row r="403" spans="2:15" x14ac:dyDescent="0.25">
      <c r="B403" s="90">
        <v>15051460000</v>
      </c>
      <c r="C403" s="90">
        <v>-19.110529</v>
      </c>
      <c r="N403" s="90">
        <v>15051460000</v>
      </c>
      <c r="O403" s="90">
        <v>-62.409396999999998</v>
      </c>
    </row>
    <row r="404" spans="2:15" x14ac:dyDescent="0.25">
      <c r="B404" s="90">
        <v>15130505000</v>
      </c>
      <c r="C404" s="90">
        <v>-18.692827000000001</v>
      </c>
      <c r="N404" s="90">
        <v>15130505000</v>
      </c>
      <c r="O404" s="90">
        <v>-65.202049000000002</v>
      </c>
    </row>
    <row r="405" spans="2:15" x14ac:dyDescent="0.25">
      <c r="B405" s="90">
        <v>15209550000</v>
      </c>
      <c r="C405" s="90">
        <v>-18.307161000000001</v>
      </c>
      <c r="N405" s="90">
        <v>15209550000</v>
      </c>
      <c r="O405" s="90">
        <v>-53.000445999999997</v>
      </c>
    </row>
    <row r="406" spans="2:15" x14ac:dyDescent="0.25">
      <c r="B406" s="90">
        <v>15288595000</v>
      </c>
      <c r="C406" s="90">
        <v>-17.890865000000002</v>
      </c>
      <c r="N406" s="90">
        <v>15288595000</v>
      </c>
      <c r="O406" s="90">
        <v>-44.18647</v>
      </c>
    </row>
    <row r="407" spans="2:15" x14ac:dyDescent="0.25">
      <c r="B407" s="90">
        <v>15367640000</v>
      </c>
      <c r="C407" s="90">
        <v>-18.379912999999998</v>
      </c>
      <c r="N407" s="90">
        <v>15367640000</v>
      </c>
      <c r="O407" s="90">
        <v>-33.753143000000001</v>
      </c>
    </row>
    <row r="408" spans="2:15" x14ac:dyDescent="0.25">
      <c r="B408" s="90">
        <v>15446685000</v>
      </c>
      <c r="C408" s="90">
        <v>-20.358833000000001</v>
      </c>
      <c r="N408" s="90">
        <v>15446685000</v>
      </c>
      <c r="O408" s="90">
        <v>-20.990877000000001</v>
      </c>
    </row>
    <row r="409" spans="2:15" x14ac:dyDescent="0.25">
      <c r="B409" s="90">
        <v>15525730000</v>
      </c>
      <c r="C409" s="90">
        <v>-22.972242000000001</v>
      </c>
      <c r="N409" s="90">
        <v>15525730000</v>
      </c>
      <c r="O409" s="90">
        <v>-19.528220999999998</v>
      </c>
    </row>
    <row r="410" spans="2:15" x14ac:dyDescent="0.25">
      <c r="B410" s="90">
        <v>15604775000</v>
      </c>
      <c r="C410" s="90">
        <v>-31.425863</v>
      </c>
      <c r="N410" s="90">
        <v>15604775000</v>
      </c>
      <c r="O410" s="90">
        <v>-19.432794999999999</v>
      </c>
    </row>
    <row r="411" spans="2:15" x14ac:dyDescent="0.25">
      <c r="B411" s="90">
        <v>15683820000</v>
      </c>
      <c r="C411" s="90">
        <v>-46.882354999999997</v>
      </c>
      <c r="N411" s="90">
        <v>15683820000</v>
      </c>
      <c r="O411" s="90">
        <v>-19.296139</v>
      </c>
    </row>
    <row r="412" spans="2:15" x14ac:dyDescent="0.25">
      <c r="B412" s="90">
        <v>15762865000</v>
      </c>
      <c r="C412" s="90">
        <v>-54.334324000000002</v>
      </c>
      <c r="N412" s="90">
        <v>15762865000</v>
      </c>
      <c r="O412" s="90">
        <v>-19.934376</v>
      </c>
    </row>
    <row r="413" spans="2:15" x14ac:dyDescent="0.25">
      <c r="B413" s="90">
        <v>15841910000</v>
      </c>
      <c r="C413" s="90">
        <v>-58.437199</v>
      </c>
      <c r="N413" s="90">
        <v>15841910000</v>
      </c>
      <c r="O413" s="90">
        <v>-21.036335000000001</v>
      </c>
    </row>
    <row r="414" spans="2:15" x14ac:dyDescent="0.25">
      <c r="B414" s="90">
        <v>15920955000</v>
      </c>
      <c r="C414" s="90">
        <v>-59.010429000000002</v>
      </c>
      <c r="N414" s="90">
        <v>15920955000</v>
      </c>
      <c r="O414" s="90">
        <v>-21.923649000000001</v>
      </c>
    </row>
    <row r="415" spans="2:15" x14ac:dyDescent="0.25">
      <c r="B415" s="90">
        <v>16000000000</v>
      </c>
      <c r="C415" s="90">
        <v>-58.455303000000001</v>
      </c>
      <c r="N415" s="90">
        <v>16000000000</v>
      </c>
      <c r="O415" s="90">
        <v>-23.007887</v>
      </c>
    </row>
    <row r="416" spans="2:15" x14ac:dyDescent="0.25">
      <c r="B416" s="90" t="s">
        <v>21</v>
      </c>
      <c r="C416" s="90"/>
      <c r="N416" s="90" t="s">
        <v>21</v>
      </c>
      <c r="O416" s="90"/>
    </row>
    <row r="417" spans="2:15" x14ac:dyDescent="0.25">
      <c r="B417" s="90"/>
      <c r="C417" s="90"/>
      <c r="N417" s="90"/>
      <c r="O417" s="90"/>
    </row>
    <row r="418" spans="2:15" x14ac:dyDescent="0.25">
      <c r="B418" s="90"/>
      <c r="C418" s="90"/>
      <c r="N418" s="90"/>
      <c r="O418" s="90"/>
    </row>
    <row r="419" spans="2:15" x14ac:dyDescent="0.25">
      <c r="B419" s="90" t="s">
        <v>22</v>
      </c>
      <c r="C419" s="90"/>
      <c r="N419" s="90" t="s">
        <v>22</v>
      </c>
      <c r="O419" s="90"/>
    </row>
    <row r="420" spans="2:15" x14ac:dyDescent="0.25">
      <c r="B420" s="90" t="s">
        <v>19</v>
      </c>
      <c r="C420" s="90" t="s">
        <v>286</v>
      </c>
      <c r="N420" s="90" t="s">
        <v>19</v>
      </c>
      <c r="O420" s="90" t="s">
        <v>286</v>
      </c>
    </row>
    <row r="421" spans="2:15" x14ac:dyDescent="0.25">
      <c r="B421" s="90">
        <v>191000000</v>
      </c>
      <c r="C421" s="90">
        <v>-74.023887999999999</v>
      </c>
      <c r="N421" s="90">
        <v>191000000</v>
      </c>
      <c r="O421" s="90">
        <v>-77.873405000000005</v>
      </c>
    </row>
    <row r="422" spans="2:15" x14ac:dyDescent="0.25">
      <c r="B422" s="90">
        <v>270045000</v>
      </c>
      <c r="C422" s="90">
        <v>-78.768294999999995</v>
      </c>
      <c r="N422" s="90">
        <v>270045000</v>
      </c>
      <c r="O422" s="90">
        <v>-78.323372000000006</v>
      </c>
    </row>
    <row r="423" spans="2:15" x14ac:dyDescent="0.25">
      <c r="B423" s="90">
        <v>349090000</v>
      </c>
      <c r="C423" s="90">
        <v>-81.992508000000001</v>
      </c>
      <c r="N423" s="90">
        <v>349090000</v>
      </c>
      <c r="O423" s="90">
        <v>-76.414856</v>
      </c>
    </row>
    <row r="424" spans="2:15" x14ac:dyDescent="0.25">
      <c r="B424" s="90">
        <v>428135000</v>
      </c>
      <c r="C424" s="90">
        <v>-83.330421000000001</v>
      </c>
      <c r="N424" s="90">
        <v>428135000</v>
      </c>
      <c r="O424" s="90">
        <v>-76.585166999999998</v>
      </c>
    </row>
    <row r="425" spans="2:15" x14ac:dyDescent="0.25">
      <c r="B425" s="90">
        <v>507180000</v>
      </c>
      <c r="C425" s="90">
        <v>-83.305267000000001</v>
      </c>
      <c r="N425" s="90">
        <v>507180000</v>
      </c>
      <c r="O425" s="90">
        <v>-75.786263000000005</v>
      </c>
    </row>
    <row r="426" spans="2:15" x14ac:dyDescent="0.25">
      <c r="B426" s="90">
        <v>586225000</v>
      </c>
      <c r="C426" s="90">
        <v>-83.658882000000006</v>
      </c>
      <c r="N426" s="90">
        <v>586225000</v>
      </c>
      <c r="O426" s="90">
        <v>-76.092346000000006</v>
      </c>
    </row>
    <row r="427" spans="2:15" x14ac:dyDescent="0.25">
      <c r="B427" s="90">
        <v>665270000</v>
      </c>
      <c r="C427" s="90">
        <v>-79.795822000000001</v>
      </c>
      <c r="N427" s="90">
        <v>665270000</v>
      </c>
      <c r="O427" s="90">
        <v>-74.728583999999998</v>
      </c>
    </row>
    <row r="428" spans="2:15" x14ac:dyDescent="0.25">
      <c r="B428" s="90">
        <v>744315000</v>
      </c>
      <c r="C428" s="90">
        <v>-76.853119000000007</v>
      </c>
      <c r="N428" s="90">
        <v>744315000</v>
      </c>
      <c r="O428" s="90">
        <v>-76.284385999999998</v>
      </c>
    </row>
    <row r="429" spans="2:15" x14ac:dyDescent="0.25">
      <c r="B429" s="90">
        <v>823360000</v>
      </c>
      <c r="C429" s="90">
        <v>-72.861801</v>
      </c>
      <c r="N429" s="90">
        <v>823360000</v>
      </c>
      <c r="O429" s="90">
        <v>-77.130629999999996</v>
      </c>
    </row>
    <row r="430" spans="2:15" x14ac:dyDescent="0.25">
      <c r="B430" s="90">
        <v>902405000</v>
      </c>
      <c r="C430" s="90">
        <v>-68.576804999999993</v>
      </c>
      <c r="N430" s="90">
        <v>902405000</v>
      </c>
      <c r="O430" s="90">
        <v>-76.969093000000001</v>
      </c>
    </row>
    <row r="431" spans="2:15" x14ac:dyDescent="0.25">
      <c r="B431" s="90">
        <v>981450000</v>
      </c>
      <c r="C431" s="90">
        <v>-58.222918999999997</v>
      </c>
      <c r="N431" s="90">
        <v>981450000</v>
      </c>
      <c r="O431" s="90">
        <v>-69.263610999999997</v>
      </c>
    </row>
    <row r="432" spans="2:15" x14ac:dyDescent="0.25">
      <c r="B432" s="90">
        <v>1060495000</v>
      </c>
      <c r="C432" s="90">
        <v>-49.980651999999999</v>
      </c>
      <c r="N432" s="90">
        <v>1060495000</v>
      </c>
      <c r="O432" s="90">
        <v>-68.381080999999995</v>
      </c>
    </row>
    <row r="433" spans="2:15" x14ac:dyDescent="0.25">
      <c r="B433" s="90">
        <v>1139540000</v>
      </c>
      <c r="C433" s="90">
        <v>-40.20393</v>
      </c>
      <c r="N433" s="90">
        <v>1139540000</v>
      </c>
      <c r="O433" s="90">
        <v>-67.719436999999999</v>
      </c>
    </row>
    <row r="434" spans="2:15" x14ac:dyDescent="0.25">
      <c r="B434" s="90">
        <v>1218585000</v>
      </c>
      <c r="C434" s="90">
        <v>-33.324202999999997</v>
      </c>
      <c r="N434" s="90">
        <v>1218585000</v>
      </c>
      <c r="O434" s="90">
        <v>-66.533409000000006</v>
      </c>
    </row>
    <row r="435" spans="2:15" x14ac:dyDescent="0.25">
      <c r="B435" s="90">
        <v>1297630000</v>
      </c>
      <c r="C435" s="90">
        <v>-26.872924999999999</v>
      </c>
      <c r="N435" s="90">
        <v>1297630000</v>
      </c>
      <c r="O435" s="90">
        <v>-63.105998999999997</v>
      </c>
    </row>
    <row r="436" spans="2:15" x14ac:dyDescent="0.25">
      <c r="B436" s="90">
        <v>1376675000</v>
      </c>
      <c r="C436" s="90">
        <v>-23.694994000000001</v>
      </c>
      <c r="N436" s="90">
        <v>1376675000</v>
      </c>
      <c r="O436" s="90">
        <v>-54.349789000000001</v>
      </c>
    </row>
    <row r="437" spans="2:15" x14ac:dyDescent="0.25">
      <c r="B437" s="90">
        <v>1455720000</v>
      </c>
      <c r="C437" s="90">
        <v>-20.338255</v>
      </c>
      <c r="N437" s="90">
        <v>1455720000</v>
      </c>
      <c r="O437" s="90">
        <v>-44.213622999999998</v>
      </c>
    </row>
    <row r="438" spans="2:15" x14ac:dyDescent="0.25">
      <c r="B438" s="90">
        <v>1534765000</v>
      </c>
      <c r="C438" s="90">
        <v>-19.252248999999999</v>
      </c>
      <c r="N438" s="90">
        <v>1534765000</v>
      </c>
      <c r="O438" s="90">
        <v>-34.305442999999997</v>
      </c>
    </row>
    <row r="439" spans="2:15" x14ac:dyDescent="0.25">
      <c r="B439" s="90">
        <v>1613810000</v>
      </c>
      <c r="C439" s="90">
        <v>-17.548542000000001</v>
      </c>
      <c r="N439" s="90">
        <v>1613810000</v>
      </c>
      <c r="O439" s="90">
        <v>-24.764005999999998</v>
      </c>
    </row>
    <row r="440" spans="2:15" x14ac:dyDescent="0.25">
      <c r="B440" s="90">
        <v>1692855000</v>
      </c>
      <c r="C440" s="90">
        <v>-16.331962999999998</v>
      </c>
      <c r="N440" s="90">
        <v>1692855000</v>
      </c>
      <c r="O440" s="90">
        <v>-17.672915</v>
      </c>
    </row>
    <row r="441" spans="2:15" x14ac:dyDescent="0.25">
      <c r="B441" s="90">
        <v>1771900000</v>
      </c>
      <c r="C441" s="90">
        <v>-14.763439999999999</v>
      </c>
      <c r="N441" s="90">
        <v>1771900000</v>
      </c>
      <c r="O441" s="90">
        <v>-15.062675</v>
      </c>
    </row>
    <row r="442" spans="2:15" x14ac:dyDescent="0.25">
      <c r="B442" s="90">
        <v>1850945000</v>
      </c>
      <c r="C442" s="90">
        <v>-12.818149</v>
      </c>
      <c r="N442" s="90">
        <v>1850945000</v>
      </c>
      <c r="O442" s="90">
        <v>-14.036690999999999</v>
      </c>
    </row>
    <row r="443" spans="2:15" x14ac:dyDescent="0.25">
      <c r="B443" s="90">
        <v>1929990000</v>
      </c>
      <c r="C443" s="90">
        <v>-10.497334</v>
      </c>
      <c r="N443" s="90">
        <v>1929990000</v>
      </c>
      <c r="O443" s="90">
        <v>-12.701497</v>
      </c>
    </row>
    <row r="444" spans="2:15" x14ac:dyDescent="0.25">
      <c r="B444" s="90">
        <v>2009035000</v>
      </c>
      <c r="C444" s="90">
        <v>-8.7839994000000008</v>
      </c>
      <c r="N444" s="90">
        <v>2009035000</v>
      </c>
      <c r="O444" s="90">
        <v>-11.518186</v>
      </c>
    </row>
    <row r="445" spans="2:15" x14ac:dyDescent="0.25">
      <c r="B445" s="90">
        <v>2088080000</v>
      </c>
      <c r="C445" s="90">
        <v>-7.4398774999999997</v>
      </c>
      <c r="N445" s="90">
        <v>2088080000</v>
      </c>
      <c r="O445" s="90">
        <v>-10.624287000000001</v>
      </c>
    </row>
    <row r="446" spans="2:15" x14ac:dyDescent="0.25">
      <c r="B446" s="90">
        <v>2167125000</v>
      </c>
      <c r="C446" s="90">
        <v>-6.7790445999999998</v>
      </c>
      <c r="N446" s="90">
        <v>2167125000</v>
      </c>
      <c r="O446" s="90">
        <v>-9.7815703999999997</v>
      </c>
    </row>
    <row r="447" spans="2:15" x14ac:dyDescent="0.25">
      <c r="B447" s="90">
        <v>2246170000</v>
      </c>
      <c r="C447" s="90">
        <v>-6.8521017999999998</v>
      </c>
      <c r="N447" s="90">
        <v>2246170000</v>
      </c>
      <c r="O447" s="90">
        <v>-9.0633154000000005</v>
      </c>
    </row>
    <row r="448" spans="2:15" x14ac:dyDescent="0.25">
      <c r="B448" s="90">
        <v>2325215000</v>
      </c>
      <c r="C448" s="90">
        <v>-7.1991037999999996</v>
      </c>
      <c r="N448" s="90">
        <v>2325215000</v>
      </c>
      <c r="O448" s="90">
        <v>-8.5800753000000007</v>
      </c>
    </row>
    <row r="449" spans="2:15" x14ac:dyDescent="0.25">
      <c r="B449" s="90">
        <v>2404260000</v>
      </c>
      <c r="C449" s="90">
        <v>-7.6130047000000003</v>
      </c>
      <c r="N449" s="90">
        <v>2404260000</v>
      </c>
      <c r="O449" s="90">
        <v>-8.1672305999999999</v>
      </c>
    </row>
    <row r="450" spans="2:15" x14ac:dyDescent="0.25">
      <c r="B450" s="90">
        <v>2483305000</v>
      </c>
      <c r="C450" s="90">
        <v>-7.8963875999999997</v>
      </c>
      <c r="N450" s="90">
        <v>2483305000</v>
      </c>
      <c r="O450" s="90">
        <v>-7.8939218999999996</v>
      </c>
    </row>
    <row r="451" spans="2:15" x14ac:dyDescent="0.25">
      <c r="B451" s="90">
        <v>2562350000</v>
      </c>
      <c r="C451" s="90">
        <v>-8.0908078999999997</v>
      </c>
      <c r="N451" s="90">
        <v>2562350000</v>
      </c>
      <c r="O451" s="90">
        <v>-7.7110571999999999</v>
      </c>
    </row>
    <row r="452" spans="2:15" x14ac:dyDescent="0.25">
      <c r="B452" s="90">
        <v>2641395000</v>
      </c>
      <c r="C452" s="90">
        <v>-8.1423283000000009</v>
      </c>
      <c r="N452" s="90">
        <v>2641395000</v>
      </c>
      <c r="O452" s="90">
        <v>-7.6346397000000001</v>
      </c>
    </row>
    <row r="453" spans="2:15" x14ac:dyDescent="0.25">
      <c r="B453" s="90">
        <v>2720440000</v>
      </c>
      <c r="C453" s="90">
        <v>-8.1839828000000008</v>
      </c>
      <c r="N453" s="90">
        <v>2720440000</v>
      </c>
      <c r="O453" s="90">
        <v>-7.5810952</v>
      </c>
    </row>
    <row r="454" spans="2:15" x14ac:dyDescent="0.25">
      <c r="B454" s="90">
        <v>2799485000</v>
      </c>
      <c r="C454" s="90">
        <v>-8.2182770000000005</v>
      </c>
      <c r="N454" s="90">
        <v>2799485000</v>
      </c>
      <c r="O454" s="90">
        <v>-7.5441513000000002</v>
      </c>
    </row>
    <row r="455" spans="2:15" x14ac:dyDescent="0.25">
      <c r="B455" s="90">
        <v>2878530000</v>
      </c>
      <c r="C455" s="90">
        <v>-8.2718506000000005</v>
      </c>
      <c r="N455" s="90">
        <v>2878530000</v>
      </c>
      <c r="O455" s="90">
        <v>-7.5404315000000004</v>
      </c>
    </row>
    <row r="456" spans="2:15" x14ac:dyDescent="0.25">
      <c r="B456" s="90">
        <v>2957575000</v>
      </c>
      <c r="C456" s="90">
        <v>-8.3035563999999997</v>
      </c>
      <c r="N456" s="90">
        <v>2957575000</v>
      </c>
      <c r="O456" s="90">
        <v>-7.5751033000000003</v>
      </c>
    </row>
    <row r="457" spans="2:15" x14ac:dyDescent="0.25">
      <c r="B457" s="90">
        <v>3036620000</v>
      </c>
      <c r="C457" s="90">
        <v>-8.3098773999999995</v>
      </c>
      <c r="N457" s="90">
        <v>3036620000</v>
      </c>
      <c r="O457" s="90">
        <v>-7.6162457000000003</v>
      </c>
    </row>
    <row r="458" spans="2:15" x14ac:dyDescent="0.25">
      <c r="B458" s="90">
        <v>3115665000</v>
      </c>
      <c r="C458" s="90">
        <v>-8.3145714000000002</v>
      </c>
      <c r="N458" s="90">
        <v>3115665000</v>
      </c>
      <c r="O458" s="90">
        <v>-7.6752910999999999</v>
      </c>
    </row>
    <row r="459" spans="2:15" x14ac:dyDescent="0.25">
      <c r="B459" s="90">
        <v>3194710000</v>
      </c>
      <c r="C459" s="90">
        <v>-8.3495264000000002</v>
      </c>
      <c r="N459" s="90">
        <v>3194710000</v>
      </c>
      <c r="O459" s="90">
        <v>-7.7727876</v>
      </c>
    </row>
    <row r="460" spans="2:15" x14ac:dyDescent="0.25">
      <c r="B460" s="90">
        <v>3273755000</v>
      </c>
      <c r="C460" s="90">
        <v>-8.3742532999999995</v>
      </c>
      <c r="N460" s="90">
        <v>3273755000</v>
      </c>
      <c r="O460" s="90">
        <v>-7.8790750999999997</v>
      </c>
    </row>
    <row r="461" spans="2:15" x14ac:dyDescent="0.25">
      <c r="B461" s="90">
        <v>3352800000</v>
      </c>
      <c r="C461" s="90">
        <v>-8.3824004999999993</v>
      </c>
      <c r="N461" s="90">
        <v>3352800000</v>
      </c>
      <c r="O461" s="90">
        <v>-7.9627952999999998</v>
      </c>
    </row>
    <row r="462" spans="2:15" x14ac:dyDescent="0.25">
      <c r="B462" s="90">
        <v>3431845000</v>
      </c>
      <c r="C462" s="90">
        <v>-8.3857955999999998</v>
      </c>
      <c r="N462" s="90">
        <v>3431845000</v>
      </c>
      <c r="O462" s="90">
        <v>-8.0399417999999994</v>
      </c>
    </row>
    <row r="463" spans="2:15" x14ac:dyDescent="0.25">
      <c r="B463" s="90">
        <v>3510890000</v>
      </c>
      <c r="C463" s="90">
        <v>-8.3363419000000007</v>
      </c>
      <c r="N463" s="90">
        <v>3510890000</v>
      </c>
      <c r="O463" s="90">
        <v>-8.1137008999999995</v>
      </c>
    </row>
    <row r="464" spans="2:15" x14ac:dyDescent="0.25">
      <c r="B464" s="90">
        <v>3589935000</v>
      </c>
      <c r="C464" s="90">
        <v>-8.2367562999999997</v>
      </c>
      <c r="N464" s="90">
        <v>3589935000</v>
      </c>
      <c r="O464" s="90">
        <v>-8.1681098999999993</v>
      </c>
    </row>
    <row r="465" spans="2:15" x14ac:dyDescent="0.25">
      <c r="B465" s="90">
        <v>3668980000</v>
      </c>
      <c r="C465" s="90">
        <v>-8.1597738</v>
      </c>
      <c r="N465" s="90">
        <v>3668980000</v>
      </c>
      <c r="O465" s="90">
        <v>-8.2106627999999997</v>
      </c>
    </row>
    <row r="466" spans="2:15" x14ac:dyDescent="0.25">
      <c r="B466" s="90">
        <v>3748025000</v>
      </c>
      <c r="C466" s="90">
        <v>-8.0996141000000001</v>
      </c>
      <c r="N466" s="90">
        <v>3748025000</v>
      </c>
      <c r="O466" s="90">
        <v>-8.2515277999999999</v>
      </c>
    </row>
    <row r="467" spans="2:15" x14ac:dyDescent="0.25">
      <c r="B467" s="90">
        <v>3827070000</v>
      </c>
      <c r="C467" s="90">
        <v>-8.0443257999999993</v>
      </c>
      <c r="N467" s="90">
        <v>3827070000</v>
      </c>
      <c r="O467" s="90">
        <v>-8.3071365000000004</v>
      </c>
    </row>
    <row r="468" spans="2:15" x14ac:dyDescent="0.25">
      <c r="B468" s="90">
        <v>3906115000</v>
      </c>
      <c r="C468" s="90">
        <v>-8.0237703000000007</v>
      </c>
      <c r="N468" s="90">
        <v>3906115000</v>
      </c>
      <c r="O468" s="90">
        <v>-8.3748903000000006</v>
      </c>
    </row>
    <row r="469" spans="2:15" x14ac:dyDescent="0.25">
      <c r="B469" s="90">
        <v>3985160000</v>
      </c>
      <c r="C469" s="90">
        <v>-7.9873609999999999</v>
      </c>
      <c r="N469" s="90">
        <v>3985160000</v>
      </c>
      <c r="O469" s="90">
        <v>-8.4150352000000002</v>
      </c>
    </row>
    <row r="470" spans="2:15" x14ac:dyDescent="0.25">
      <c r="B470" s="90">
        <v>4064205000</v>
      </c>
      <c r="C470" s="90">
        <v>-7.9232472999999999</v>
      </c>
      <c r="N470" s="90">
        <v>4064205000</v>
      </c>
      <c r="O470" s="90">
        <v>-8.4601316000000004</v>
      </c>
    </row>
    <row r="471" spans="2:15" x14ac:dyDescent="0.25">
      <c r="B471" s="90">
        <v>4143250000</v>
      </c>
      <c r="C471" s="90">
        <v>-7.8711862999999997</v>
      </c>
      <c r="N471" s="90">
        <v>4143250000</v>
      </c>
      <c r="O471" s="90">
        <v>-8.5089655000000004</v>
      </c>
    </row>
    <row r="472" spans="2:15" x14ac:dyDescent="0.25">
      <c r="B472" s="90">
        <v>4222295000</v>
      </c>
      <c r="C472" s="90">
        <v>-7.8439440999999999</v>
      </c>
      <c r="N472" s="90">
        <v>4222295000</v>
      </c>
      <c r="O472" s="90">
        <v>-8.5596703999999999</v>
      </c>
    </row>
    <row r="473" spans="2:15" x14ac:dyDescent="0.25">
      <c r="B473" s="90">
        <v>4301340000</v>
      </c>
      <c r="C473" s="90">
        <v>-7.8177713999999998</v>
      </c>
      <c r="N473" s="90">
        <v>4301340000</v>
      </c>
      <c r="O473" s="90">
        <v>-8.6031856999999992</v>
      </c>
    </row>
    <row r="474" spans="2:15" x14ac:dyDescent="0.25">
      <c r="B474" s="90">
        <v>4380385000</v>
      </c>
      <c r="C474" s="90">
        <v>-7.8179631000000001</v>
      </c>
      <c r="N474" s="90">
        <v>4380385000</v>
      </c>
      <c r="O474" s="90">
        <v>-8.6609315999999996</v>
      </c>
    </row>
    <row r="475" spans="2:15" x14ac:dyDescent="0.25">
      <c r="B475" s="90">
        <v>4459430000</v>
      </c>
      <c r="C475" s="90">
        <v>-7.8142427999999997</v>
      </c>
      <c r="N475" s="90">
        <v>4459430000</v>
      </c>
      <c r="O475" s="90">
        <v>-8.6853026999999994</v>
      </c>
    </row>
    <row r="476" spans="2:15" x14ac:dyDescent="0.25">
      <c r="B476" s="90">
        <v>4538475000</v>
      </c>
      <c r="C476" s="90">
        <v>-7.7944845999999997</v>
      </c>
      <c r="N476" s="90">
        <v>4538475000</v>
      </c>
      <c r="O476" s="90">
        <v>-8.7199545000000001</v>
      </c>
    </row>
    <row r="477" spans="2:15" x14ac:dyDescent="0.25">
      <c r="B477" s="90">
        <v>4617520000</v>
      </c>
      <c r="C477" s="90">
        <v>-7.7697639000000001</v>
      </c>
      <c r="N477" s="90">
        <v>4617520000</v>
      </c>
      <c r="O477" s="90">
        <v>-8.7722998000000008</v>
      </c>
    </row>
    <row r="478" spans="2:15" x14ac:dyDescent="0.25">
      <c r="B478" s="90">
        <v>4696565000</v>
      </c>
      <c r="C478" s="90">
        <v>-7.7606392</v>
      </c>
      <c r="N478" s="90">
        <v>4696565000</v>
      </c>
      <c r="O478" s="90">
        <v>-8.8434066999999992</v>
      </c>
    </row>
    <row r="479" spans="2:15" x14ac:dyDescent="0.25">
      <c r="B479" s="90">
        <v>4775610000</v>
      </c>
      <c r="C479" s="90">
        <v>-7.7259311999999998</v>
      </c>
      <c r="N479" s="90">
        <v>4775610000</v>
      </c>
      <c r="O479" s="90">
        <v>-8.8928431999999997</v>
      </c>
    </row>
    <row r="480" spans="2:15" x14ac:dyDescent="0.25">
      <c r="B480" s="90">
        <v>4854655000</v>
      </c>
      <c r="C480" s="90">
        <v>-7.7061729000000003</v>
      </c>
      <c r="N480" s="90">
        <v>4854655000</v>
      </c>
      <c r="O480" s="90">
        <v>-8.9817715000000007</v>
      </c>
    </row>
    <row r="481" spans="2:15" x14ac:dyDescent="0.25">
      <c r="B481" s="90">
        <v>4933700000</v>
      </c>
      <c r="C481" s="90">
        <v>-7.7378812000000003</v>
      </c>
      <c r="N481" s="90">
        <v>4933700000</v>
      </c>
      <c r="O481" s="90">
        <v>-9.1013211999999992</v>
      </c>
    </row>
    <row r="482" spans="2:15" x14ac:dyDescent="0.25">
      <c r="B482" s="90">
        <v>5012745000</v>
      </c>
      <c r="C482" s="90">
        <v>-7.7572540999999999</v>
      </c>
      <c r="N482" s="90">
        <v>5012745000</v>
      </c>
      <c r="O482" s="90">
        <v>-9.1634598</v>
      </c>
    </row>
    <row r="483" spans="2:15" x14ac:dyDescent="0.25">
      <c r="B483" s="90">
        <v>5091790000</v>
      </c>
      <c r="C483" s="90">
        <v>-7.7555012999999997</v>
      </c>
      <c r="N483" s="90">
        <v>5091790000</v>
      </c>
      <c r="O483" s="90">
        <v>-9.1965293999999993</v>
      </c>
    </row>
    <row r="484" spans="2:15" x14ac:dyDescent="0.25">
      <c r="B484" s="90">
        <v>5170835000</v>
      </c>
      <c r="C484" s="90">
        <v>-7.8039335999999997</v>
      </c>
      <c r="N484" s="90">
        <v>5170835000</v>
      </c>
      <c r="O484" s="90">
        <v>-9.2555713999999991</v>
      </c>
    </row>
    <row r="485" spans="2:15" x14ac:dyDescent="0.25">
      <c r="B485" s="90">
        <v>5249880000</v>
      </c>
      <c r="C485" s="90">
        <v>-7.8796954000000001</v>
      </c>
      <c r="N485" s="90">
        <v>5249880000</v>
      </c>
      <c r="O485" s="90">
        <v>-9.2798767000000009</v>
      </c>
    </row>
    <row r="486" spans="2:15" x14ac:dyDescent="0.25">
      <c r="B486" s="90">
        <v>5328925000</v>
      </c>
      <c r="C486" s="90">
        <v>-7.9505037999999999</v>
      </c>
      <c r="N486" s="90">
        <v>5328925000</v>
      </c>
      <c r="O486" s="90">
        <v>-9.2731999999999992</v>
      </c>
    </row>
    <row r="487" spans="2:15" x14ac:dyDescent="0.25">
      <c r="B487" s="90">
        <v>5407970000</v>
      </c>
      <c r="C487" s="90">
        <v>-8.0391797999999994</v>
      </c>
      <c r="N487" s="90">
        <v>5407970000</v>
      </c>
      <c r="O487" s="90">
        <v>-9.3010625999999998</v>
      </c>
    </row>
    <row r="488" spans="2:15" x14ac:dyDescent="0.25">
      <c r="B488" s="90">
        <v>5487015000</v>
      </c>
      <c r="C488" s="90">
        <v>-8.1469450000000005</v>
      </c>
      <c r="N488" s="90">
        <v>5487015000</v>
      </c>
      <c r="O488" s="90">
        <v>-9.3596249</v>
      </c>
    </row>
    <row r="489" spans="2:15" x14ac:dyDescent="0.25">
      <c r="B489" s="90">
        <v>5566060000</v>
      </c>
      <c r="C489" s="90">
        <v>-8.2444649000000005</v>
      </c>
      <c r="N489" s="90">
        <v>5566060000</v>
      </c>
      <c r="O489" s="90">
        <v>-9.4266205000000003</v>
      </c>
    </row>
    <row r="490" spans="2:15" x14ac:dyDescent="0.25">
      <c r="B490" s="90">
        <v>5645105000</v>
      </c>
      <c r="C490" s="90">
        <v>-8.3450603000000001</v>
      </c>
      <c r="N490" s="90">
        <v>5645105000</v>
      </c>
      <c r="O490" s="90">
        <v>-9.4994391999999994</v>
      </c>
    </row>
    <row r="491" spans="2:15" x14ac:dyDescent="0.25">
      <c r="B491" s="90">
        <v>5724150000</v>
      </c>
      <c r="C491" s="90">
        <v>-8.4463892000000005</v>
      </c>
      <c r="N491" s="90">
        <v>5724150000</v>
      </c>
      <c r="O491" s="90">
        <v>-9.5603923999999996</v>
      </c>
    </row>
    <row r="492" spans="2:15" x14ac:dyDescent="0.25">
      <c r="B492" s="90">
        <v>5803195000</v>
      </c>
      <c r="C492" s="90">
        <v>-8.5373602000000002</v>
      </c>
      <c r="N492" s="90">
        <v>5803195000</v>
      </c>
      <c r="O492" s="90">
        <v>-9.6081696000000001</v>
      </c>
    </row>
    <row r="493" spans="2:15" x14ac:dyDescent="0.25">
      <c r="B493" s="90">
        <v>5882240000</v>
      </c>
      <c r="C493" s="90">
        <v>-8.5932435999999992</v>
      </c>
      <c r="N493" s="90">
        <v>5882240000</v>
      </c>
      <c r="O493" s="90">
        <v>-9.6222209999999997</v>
      </c>
    </row>
    <row r="494" spans="2:15" x14ac:dyDescent="0.25">
      <c r="B494" s="90">
        <v>5961285000</v>
      </c>
      <c r="C494" s="90">
        <v>-8.6452322000000006</v>
      </c>
      <c r="N494" s="90">
        <v>5961285000</v>
      </c>
      <c r="O494" s="90">
        <v>-9.6391162999999995</v>
      </c>
    </row>
    <row r="495" spans="2:15" x14ac:dyDescent="0.25">
      <c r="B495" s="90">
        <v>6040330000</v>
      </c>
      <c r="C495" s="90">
        <v>-8.6984633999999996</v>
      </c>
      <c r="N495" s="90">
        <v>6040330000</v>
      </c>
      <c r="O495" s="90">
        <v>-9.6848744999999994</v>
      </c>
    </row>
    <row r="496" spans="2:15" x14ac:dyDescent="0.25">
      <c r="B496" s="90">
        <v>6119375000</v>
      </c>
      <c r="C496" s="90">
        <v>-8.7405986999999996</v>
      </c>
      <c r="N496" s="90">
        <v>6119375000</v>
      </c>
      <c r="O496" s="90">
        <v>-9.7359828999999998</v>
      </c>
    </row>
    <row r="497" spans="2:15" x14ac:dyDescent="0.25">
      <c r="B497" s="90">
        <v>6198420000</v>
      </c>
      <c r="C497" s="90">
        <v>-8.7856988999999999</v>
      </c>
      <c r="N497" s="90">
        <v>6198420000</v>
      </c>
      <c r="O497" s="90">
        <v>-9.7971953999999997</v>
      </c>
    </row>
    <row r="498" spans="2:15" x14ac:dyDescent="0.25">
      <c r="B498" s="90">
        <v>6277465000</v>
      </c>
      <c r="C498" s="90">
        <v>-8.8418817999999995</v>
      </c>
      <c r="N498" s="90">
        <v>6277465000</v>
      </c>
      <c r="O498" s="90">
        <v>-9.8618383000000005</v>
      </c>
    </row>
    <row r="499" spans="2:15" x14ac:dyDescent="0.25">
      <c r="B499" s="90">
        <v>6356510000</v>
      </c>
      <c r="C499" s="90">
        <v>-8.8558006000000002</v>
      </c>
      <c r="N499" s="90">
        <v>6356510000</v>
      </c>
      <c r="O499" s="90">
        <v>-9.9024792000000001</v>
      </c>
    </row>
    <row r="500" spans="2:15" x14ac:dyDescent="0.25">
      <c r="B500" s="90">
        <v>6435555000</v>
      </c>
      <c r="C500" s="90">
        <v>-8.8172797999999997</v>
      </c>
      <c r="N500" s="90">
        <v>6435555000</v>
      </c>
      <c r="O500" s="90">
        <v>-9.9243401999999996</v>
      </c>
    </row>
    <row r="501" spans="2:15" x14ac:dyDescent="0.25">
      <c r="B501" s="90">
        <v>6514600000</v>
      </c>
      <c r="C501" s="90">
        <v>-8.8053664999999999</v>
      </c>
      <c r="N501" s="90">
        <v>6514600000</v>
      </c>
      <c r="O501" s="90">
        <v>-9.9742192999999997</v>
      </c>
    </row>
    <row r="502" spans="2:15" x14ac:dyDescent="0.25">
      <c r="B502" s="90">
        <v>6593645000</v>
      </c>
      <c r="C502" s="90">
        <v>-8.8246287999999993</v>
      </c>
      <c r="N502" s="90">
        <v>6593645000</v>
      </c>
      <c r="O502" s="90">
        <v>-10.009112999999999</v>
      </c>
    </row>
    <row r="503" spans="2:15" x14ac:dyDescent="0.25">
      <c r="B503" s="90">
        <v>6672690000</v>
      </c>
      <c r="C503" s="90">
        <v>-8.8383398</v>
      </c>
      <c r="N503" s="90">
        <v>6672690000</v>
      </c>
      <c r="O503" s="90">
        <v>-10.032844000000001</v>
      </c>
    </row>
    <row r="504" spans="2:15" x14ac:dyDescent="0.25">
      <c r="B504" s="90">
        <v>6751735000</v>
      </c>
      <c r="C504" s="90">
        <v>-8.8483046999999999</v>
      </c>
      <c r="N504" s="90">
        <v>6751735000</v>
      </c>
      <c r="O504" s="90">
        <v>-10.054508</v>
      </c>
    </row>
    <row r="505" spans="2:15" x14ac:dyDescent="0.25">
      <c r="B505" s="90">
        <v>6830780000</v>
      </c>
      <c r="C505" s="90">
        <v>-8.8719958999999999</v>
      </c>
      <c r="N505" s="90">
        <v>6830780000</v>
      </c>
      <c r="O505" s="90">
        <v>-10.092000000000001</v>
      </c>
    </row>
    <row r="506" spans="2:15" x14ac:dyDescent="0.25">
      <c r="B506" s="90">
        <v>6909825000</v>
      </c>
      <c r="C506" s="90">
        <v>-8.8855333000000005</v>
      </c>
      <c r="N506" s="90">
        <v>6909825000</v>
      </c>
      <c r="O506" s="90">
        <v>-10.100744000000001</v>
      </c>
    </row>
    <row r="507" spans="2:15" x14ac:dyDescent="0.25">
      <c r="B507" s="90">
        <v>6988870000</v>
      </c>
      <c r="C507" s="90">
        <v>-8.9009084999999999</v>
      </c>
      <c r="N507" s="90">
        <v>6988870000</v>
      </c>
      <c r="O507" s="90">
        <v>-10.130338999999999</v>
      </c>
    </row>
    <row r="508" spans="2:15" x14ac:dyDescent="0.25">
      <c r="B508" s="90">
        <v>7067915000</v>
      </c>
      <c r="C508" s="90">
        <v>-8.9293469999999999</v>
      </c>
      <c r="N508" s="90">
        <v>7067915000</v>
      </c>
      <c r="O508" s="90">
        <v>-10.161293000000001</v>
      </c>
    </row>
    <row r="509" spans="2:15" x14ac:dyDescent="0.25">
      <c r="B509" s="90">
        <v>7146960000</v>
      </c>
      <c r="C509" s="90">
        <v>-8.9745749999999997</v>
      </c>
      <c r="N509" s="90">
        <v>7146960000</v>
      </c>
      <c r="O509" s="90">
        <v>-10.201829</v>
      </c>
    </row>
    <row r="510" spans="2:15" x14ac:dyDescent="0.25">
      <c r="B510" s="90">
        <v>7226005000</v>
      </c>
      <c r="C510" s="90">
        <v>-8.9901122999999998</v>
      </c>
      <c r="N510" s="90">
        <v>7226005000</v>
      </c>
      <c r="O510" s="90">
        <v>-10.204936</v>
      </c>
    </row>
    <row r="511" spans="2:15" x14ac:dyDescent="0.25">
      <c r="B511" s="90">
        <v>7305050000</v>
      </c>
      <c r="C511" s="90">
        <v>-8.9828423999999991</v>
      </c>
      <c r="N511" s="90">
        <v>7305050000</v>
      </c>
      <c r="O511" s="90">
        <v>-10.22114</v>
      </c>
    </row>
    <row r="512" spans="2:15" x14ac:dyDescent="0.25">
      <c r="B512" s="90">
        <v>7384095000</v>
      </c>
      <c r="C512" s="90">
        <v>-8.9702252999999992</v>
      </c>
      <c r="N512" s="90">
        <v>7384095000</v>
      </c>
      <c r="O512" s="90">
        <v>-10.242940000000001</v>
      </c>
    </row>
    <row r="513" spans="2:15" x14ac:dyDescent="0.25">
      <c r="B513" s="90">
        <v>7463140000</v>
      </c>
      <c r="C513" s="90">
        <v>-8.9475718000000004</v>
      </c>
      <c r="N513" s="90">
        <v>7463140000</v>
      </c>
      <c r="O513" s="90">
        <v>-10.259202999999999</v>
      </c>
    </row>
    <row r="514" spans="2:15" x14ac:dyDescent="0.25">
      <c r="B514" s="90">
        <v>7542185000</v>
      </c>
      <c r="C514" s="90">
        <v>-8.9394597999999998</v>
      </c>
      <c r="N514" s="90">
        <v>7542185000</v>
      </c>
      <c r="O514" s="90">
        <v>-10.291028000000001</v>
      </c>
    </row>
    <row r="515" spans="2:15" x14ac:dyDescent="0.25">
      <c r="B515" s="90">
        <v>7621230000</v>
      </c>
      <c r="C515" s="90">
        <v>-8.9627972000000007</v>
      </c>
      <c r="N515" s="90">
        <v>7621230000</v>
      </c>
      <c r="O515" s="90">
        <v>-10.322329999999999</v>
      </c>
    </row>
    <row r="516" spans="2:15" x14ac:dyDescent="0.25">
      <c r="B516" s="90">
        <v>7700275000</v>
      </c>
      <c r="C516" s="90">
        <v>-8.9406443000000007</v>
      </c>
      <c r="N516" s="90">
        <v>7700275000</v>
      </c>
      <c r="O516" s="90">
        <v>-10.299621999999999</v>
      </c>
    </row>
    <row r="517" spans="2:15" x14ac:dyDescent="0.25">
      <c r="B517" s="90">
        <v>7779320000</v>
      </c>
      <c r="C517" s="90">
        <v>-8.8609419000000003</v>
      </c>
      <c r="N517" s="90">
        <v>7779320000</v>
      </c>
      <c r="O517" s="90">
        <v>-10.265866000000001</v>
      </c>
    </row>
    <row r="518" spans="2:15" x14ac:dyDescent="0.25">
      <c r="B518" s="90">
        <v>7858365000</v>
      </c>
      <c r="C518" s="90">
        <v>-8.8178177000000009</v>
      </c>
      <c r="N518" s="90">
        <v>7858365000</v>
      </c>
      <c r="O518" s="90">
        <v>-10.278337000000001</v>
      </c>
    </row>
    <row r="519" spans="2:15" x14ac:dyDescent="0.25">
      <c r="B519" s="90">
        <v>7937410000</v>
      </c>
      <c r="C519" s="90">
        <v>-8.8288793999999999</v>
      </c>
      <c r="N519" s="90">
        <v>7937410000</v>
      </c>
      <c r="O519" s="90">
        <v>-10.309414</v>
      </c>
    </row>
    <row r="520" spans="2:15" x14ac:dyDescent="0.25">
      <c r="B520" s="90">
        <v>8016455000</v>
      </c>
      <c r="C520" s="90">
        <v>-8.8114223000000003</v>
      </c>
      <c r="N520" s="90">
        <v>8016455000</v>
      </c>
      <c r="O520" s="90">
        <v>-10.315374</v>
      </c>
    </row>
    <row r="521" spans="2:15" x14ac:dyDescent="0.25">
      <c r="B521" s="90">
        <v>8095500000</v>
      </c>
      <c r="C521" s="90">
        <v>-8.8280144000000007</v>
      </c>
      <c r="N521" s="90">
        <v>8095500000</v>
      </c>
      <c r="O521" s="90">
        <v>-10.372052</v>
      </c>
    </row>
    <row r="522" spans="2:15" x14ac:dyDescent="0.25">
      <c r="B522" s="90">
        <v>8174545000</v>
      </c>
      <c r="C522" s="90">
        <v>-8.8736811000000007</v>
      </c>
      <c r="N522" s="90">
        <v>8174545000</v>
      </c>
      <c r="O522" s="90">
        <v>-10.439666000000001</v>
      </c>
    </row>
    <row r="523" spans="2:15" x14ac:dyDescent="0.25">
      <c r="B523" s="90">
        <v>8253590000</v>
      </c>
      <c r="C523" s="90">
        <v>-8.8963126999999993</v>
      </c>
      <c r="N523" s="90">
        <v>8253590000</v>
      </c>
      <c r="O523" s="90">
        <v>-10.499921000000001</v>
      </c>
    </row>
    <row r="524" spans="2:15" x14ac:dyDescent="0.25">
      <c r="B524" s="90">
        <v>8332635000</v>
      </c>
      <c r="C524" s="90">
        <v>-8.9697665999999998</v>
      </c>
      <c r="N524" s="90">
        <v>8332635000</v>
      </c>
      <c r="O524" s="90">
        <v>-10.620084</v>
      </c>
    </row>
    <row r="525" spans="2:15" x14ac:dyDescent="0.25">
      <c r="B525" s="90">
        <v>8411680000</v>
      </c>
      <c r="C525" s="90">
        <v>-9.1015452999999997</v>
      </c>
      <c r="N525" s="90">
        <v>8411680000</v>
      </c>
      <c r="O525" s="90">
        <v>-10.743081999999999</v>
      </c>
    </row>
    <row r="526" spans="2:15" x14ac:dyDescent="0.25">
      <c r="B526" s="90">
        <v>8490725000</v>
      </c>
      <c r="C526" s="90">
        <v>-9.2325554000000007</v>
      </c>
      <c r="N526" s="90">
        <v>8490725000</v>
      </c>
      <c r="O526" s="90">
        <v>-10.880922</v>
      </c>
    </row>
    <row r="527" spans="2:15" x14ac:dyDescent="0.25">
      <c r="B527" s="90">
        <v>8569770000</v>
      </c>
      <c r="C527" s="90">
        <v>-9.3666134000000003</v>
      </c>
      <c r="N527" s="90">
        <v>8569770000</v>
      </c>
      <c r="O527" s="90">
        <v>-10.99668</v>
      </c>
    </row>
    <row r="528" spans="2:15" x14ac:dyDescent="0.25">
      <c r="B528" s="90">
        <v>8648815000</v>
      </c>
      <c r="C528" s="90">
        <v>-9.4820776000000002</v>
      </c>
      <c r="N528" s="90">
        <v>8648815000</v>
      </c>
      <c r="O528" s="90">
        <v>-11.085217</v>
      </c>
    </row>
    <row r="529" spans="2:15" x14ac:dyDescent="0.25">
      <c r="B529" s="90">
        <v>8727860000</v>
      </c>
      <c r="C529" s="90">
        <v>-9.5196409000000006</v>
      </c>
      <c r="N529" s="90">
        <v>8727860000</v>
      </c>
      <c r="O529" s="90">
        <v>-11.089589999999999</v>
      </c>
    </row>
    <row r="530" spans="2:15" x14ac:dyDescent="0.25">
      <c r="B530" s="90">
        <v>8806905000</v>
      </c>
      <c r="C530" s="90">
        <v>-9.5640611999999994</v>
      </c>
      <c r="N530" s="90">
        <v>8806905000</v>
      </c>
      <c r="O530" s="90">
        <v>-11.141629999999999</v>
      </c>
    </row>
    <row r="531" spans="2:15" x14ac:dyDescent="0.25">
      <c r="B531" s="90">
        <v>8885950000</v>
      </c>
      <c r="C531" s="90">
        <v>-9.6179476000000008</v>
      </c>
      <c r="N531" s="90">
        <v>8885950000</v>
      </c>
      <c r="O531" s="90">
        <v>-11.182088</v>
      </c>
    </row>
    <row r="532" spans="2:15" x14ac:dyDescent="0.25">
      <c r="B532" s="90">
        <v>8964995000</v>
      </c>
      <c r="C532" s="90">
        <v>-9.6318712000000009</v>
      </c>
      <c r="N532" s="90">
        <v>8964995000</v>
      </c>
      <c r="O532" s="90">
        <v>-11.185684999999999</v>
      </c>
    </row>
    <row r="533" spans="2:15" x14ac:dyDescent="0.25">
      <c r="B533" s="90">
        <v>9044040000</v>
      </c>
      <c r="C533" s="90">
        <v>-9.6250496000000005</v>
      </c>
      <c r="N533" s="90">
        <v>9044040000</v>
      </c>
      <c r="O533" s="90">
        <v>-11.198067999999999</v>
      </c>
    </row>
    <row r="534" spans="2:15" x14ac:dyDescent="0.25">
      <c r="B534" s="90">
        <v>9123085000</v>
      </c>
      <c r="C534" s="90">
        <v>-9.6354523000000007</v>
      </c>
      <c r="N534" s="90">
        <v>9123085000</v>
      </c>
      <c r="O534" s="90">
        <v>-11.245048000000001</v>
      </c>
    </row>
    <row r="535" spans="2:15" x14ac:dyDescent="0.25">
      <c r="B535" s="90">
        <v>9202130000</v>
      </c>
      <c r="C535" s="90">
        <v>-9.5911465000000007</v>
      </c>
      <c r="N535" s="90">
        <v>9202130000</v>
      </c>
      <c r="O535" s="90">
        <v>-11.233237000000001</v>
      </c>
    </row>
    <row r="536" spans="2:15" x14ac:dyDescent="0.25">
      <c r="B536" s="90">
        <v>9281175000</v>
      </c>
      <c r="C536" s="90">
        <v>-9.5375604999999997</v>
      </c>
      <c r="N536" s="90">
        <v>9281175000</v>
      </c>
      <c r="O536" s="90">
        <v>-11.211399999999999</v>
      </c>
    </row>
    <row r="537" spans="2:15" x14ac:dyDescent="0.25">
      <c r="B537" s="90">
        <v>9360220000</v>
      </c>
      <c r="C537" s="90">
        <v>-9.5176210000000001</v>
      </c>
      <c r="N537" s="90">
        <v>9360220000</v>
      </c>
      <c r="O537" s="90">
        <v>-11.236523</v>
      </c>
    </row>
    <row r="538" spans="2:15" x14ac:dyDescent="0.25">
      <c r="B538" s="90">
        <v>9439265000</v>
      </c>
      <c r="C538" s="90">
        <v>-9.5039349000000009</v>
      </c>
      <c r="N538" s="90">
        <v>9439265000</v>
      </c>
      <c r="O538" s="90">
        <v>-11.224952</v>
      </c>
    </row>
    <row r="539" spans="2:15" x14ac:dyDescent="0.25">
      <c r="B539" s="90">
        <v>9518310000</v>
      </c>
      <c r="C539" s="90">
        <v>-9.4251927999999996</v>
      </c>
      <c r="N539" s="90">
        <v>9518310000</v>
      </c>
      <c r="O539" s="90">
        <v>-11.166759000000001</v>
      </c>
    </row>
    <row r="540" spans="2:15" x14ac:dyDescent="0.25">
      <c r="B540" s="90">
        <v>9597355000</v>
      </c>
      <c r="C540" s="90">
        <v>-9.3878784</v>
      </c>
      <c r="N540" s="90">
        <v>9597355000</v>
      </c>
      <c r="O540" s="90">
        <v>-11.130436</v>
      </c>
    </row>
    <row r="541" spans="2:15" x14ac:dyDescent="0.25">
      <c r="B541" s="90">
        <v>9676400000</v>
      </c>
      <c r="C541" s="90">
        <v>-9.3813238000000005</v>
      </c>
      <c r="N541" s="90">
        <v>9676400000</v>
      </c>
      <c r="O541" s="90">
        <v>-11.10591</v>
      </c>
    </row>
    <row r="542" spans="2:15" x14ac:dyDescent="0.25">
      <c r="B542" s="90">
        <v>9755445000</v>
      </c>
      <c r="C542" s="90">
        <v>-9.3446874999999991</v>
      </c>
      <c r="N542" s="90">
        <v>9755445000</v>
      </c>
      <c r="O542" s="90">
        <v>-11.035645000000001</v>
      </c>
    </row>
    <row r="543" spans="2:15" x14ac:dyDescent="0.25">
      <c r="B543" s="90">
        <v>9834490000</v>
      </c>
      <c r="C543" s="90">
        <v>-9.3098650000000003</v>
      </c>
      <c r="N543" s="90">
        <v>9834490000</v>
      </c>
      <c r="O543" s="90">
        <v>-10.986454</v>
      </c>
    </row>
    <row r="544" spans="2:15" x14ac:dyDescent="0.25">
      <c r="B544" s="90">
        <v>9913535000</v>
      </c>
      <c r="C544" s="90">
        <v>-9.3038702000000004</v>
      </c>
      <c r="N544" s="90">
        <v>9913535000</v>
      </c>
      <c r="O544" s="90">
        <v>-10.935413</v>
      </c>
    </row>
    <row r="545" spans="2:15" x14ac:dyDescent="0.25">
      <c r="B545" s="90">
        <v>9992580000</v>
      </c>
      <c r="C545" s="90">
        <v>-9.2611799000000001</v>
      </c>
      <c r="N545" s="90">
        <v>9992580000</v>
      </c>
      <c r="O545" s="90">
        <v>-10.863930999999999</v>
      </c>
    </row>
    <row r="546" spans="2:15" x14ac:dyDescent="0.25">
      <c r="B546" s="90">
        <v>10071625000</v>
      </c>
      <c r="C546" s="90">
        <v>-9.2006558999999992</v>
      </c>
      <c r="N546" s="90">
        <v>10071625000</v>
      </c>
      <c r="O546" s="90">
        <v>-10.772962</v>
      </c>
    </row>
    <row r="547" spans="2:15" x14ac:dyDescent="0.25">
      <c r="B547" s="90">
        <v>10150670000</v>
      </c>
      <c r="C547" s="90">
        <v>-9.1918553999999997</v>
      </c>
      <c r="N547" s="90">
        <v>10150670000</v>
      </c>
      <c r="O547" s="90">
        <v>-10.715405000000001</v>
      </c>
    </row>
    <row r="548" spans="2:15" x14ac:dyDescent="0.25">
      <c r="B548" s="90">
        <v>10229715000</v>
      </c>
      <c r="C548" s="90">
        <v>-9.2136078000000001</v>
      </c>
      <c r="N548" s="90">
        <v>10229715000</v>
      </c>
      <c r="O548" s="90">
        <v>-10.652213</v>
      </c>
    </row>
    <row r="549" spans="2:15" x14ac:dyDescent="0.25">
      <c r="B549" s="90">
        <v>10308760000</v>
      </c>
      <c r="C549" s="90">
        <v>-9.2036189999999998</v>
      </c>
      <c r="N549" s="90">
        <v>10308760000</v>
      </c>
      <c r="O549" s="90">
        <v>-10.572357999999999</v>
      </c>
    </row>
    <row r="550" spans="2:15" x14ac:dyDescent="0.25">
      <c r="B550" s="90">
        <v>10387805000</v>
      </c>
      <c r="C550" s="90">
        <v>-9.2405605000000008</v>
      </c>
      <c r="N550" s="90">
        <v>10387805000</v>
      </c>
      <c r="O550" s="90">
        <v>-10.517410999999999</v>
      </c>
    </row>
    <row r="551" spans="2:15" x14ac:dyDescent="0.25">
      <c r="B551" s="90">
        <v>10466850000</v>
      </c>
      <c r="C551" s="90">
        <v>-9.2926787999999991</v>
      </c>
      <c r="N551" s="90">
        <v>10466850000</v>
      </c>
      <c r="O551" s="90">
        <v>-10.466179</v>
      </c>
    </row>
    <row r="552" spans="2:15" x14ac:dyDescent="0.25">
      <c r="B552" s="90">
        <v>10545895000</v>
      </c>
      <c r="C552" s="90">
        <v>-9.3335342000000008</v>
      </c>
      <c r="N552" s="90">
        <v>10545895000</v>
      </c>
      <c r="O552" s="90">
        <v>-10.435199000000001</v>
      </c>
    </row>
    <row r="553" spans="2:15" x14ac:dyDescent="0.25">
      <c r="B553" s="90">
        <v>10624940000</v>
      </c>
      <c r="C553" s="90">
        <v>-9.3708878000000002</v>
      </c>
      <c r="N553" s="90">
        <v>10624940000</v>
      </c>
      <c r="O553" s="90">
        <v>-10.418972999999999</v>
      </c>
    </row>
    <row r="554" spans="2:15" x14ac:dyDescent="0.25">
      <c r="B554" s="90">
        <v>10703985000</v>
      </c>
      <c r="C554" s="90">
        <v>-9.4505157000000004</v>
      </c>
      <c r="N554" s="90">
        <v>10703985000</v>
      </c>
      <c r="O554" s="90">
        <v>-10.436616000000001</v>
      </c>
    </row>
    <row r="555" spans="2:15" x14ac:dyDescent="0.25">
      <c r="B555" s="90">
        <v>10783030000</v>
      </c>
      <c r="C555" s="90">
        <v>-9.4868565</v>
      </c>
      <c r="N555" s="90">
        <v>10783030000</v>
      </c>
      <c r="O555" s="90">
        <v>-10.455035000000001</v>
      </c>
    </row>
    <row r="556" spans="2:15" x14ac:dyDescent="0.25">
      <c r="B556" s="90">
        <v>10862075000</v>
      </c>
      <c r="C556" s="90">
        <v>-9.5062075000000004</v>
      </c>
      <c r="N556" s="90">
        <v>10862075000</v>
      </c>
      <c r="O556" s="90">
        <v>-10.458518</v>
      </c>
    </row>
    <row r="557" spans="2:15" x14ac:dyDescent="0.25">
      <c r="B557" s="90">
        <v>10941120000</v>
      </c>
      <c r="C557" s="90">
        <v>-9.5684146999999999</v>
      </c>
      <c r="N557" s="90">
        <v>10941120000</v>
      </c>
      <c r="O557" s="90">
        <v>-10.4908</v>
      </c>
    </row>
    <row r="558" spans="2:15" x14ac:dyDescent="0.25">
      <c r="B558" s="90">
        <v>11020165000</v>
      </c>
      <c r="C558" s="90">
        <v>-9.5882644999999993</v>
      </c>
      <c r="N558" s="90">
        <v>11020165000</v>
      </c>
      <c r="O558" s="90">
        <v>-10.479982</v>
      </c>
    </row>
    <row r="559" spans="2:15" x14ac:dyDescent="0.25">
      <c r="B559" s="90">
        <v>11099210000</v>
      </c>
      <c r="C559" s="90">
        <v>-9.6148805999999993</v>
      </c>
      <c r="N559" s="90">
        <v>11099210000</v>
      </c>
      <c r="O559" s="90">
        <v>-10.463823</v>
      </c>
    </row>
    <row r="560" spans="2:15" x14ac:dyDescent="0.25">
      <c r="B560" s="90">
        <v>11178255000</v>
      </c>
      <c r="C560" s="90">
        <v>-9.6700706000000007</v>
      </c>
      <c r="N560" s="90">
        <v>11178255000</v>
      </c>
      <c r="O560" s="90">
        <v>-10.456409000000001</v>
      </c>
    </row>
    <row r="561" spans="2:15" x14ac:dyDescent="0.25">
      <c r="B561" s="90">
        <v>11257300000</v>
      </c>
      <c r="C561" s="90">
        <v>-9.7204923999999995</v>
      </c>
      <c r="N561" s="90">
        <v>11257300000</v>
      </c>
      <c r="O561" s="90">
        <v>-10.43777</v>
      </c>
    </row>
    <row r="562" spans="2:15" x14ac:dyDescent="0.25">
      <c r="B562" s="90">
        <v>11336345000</v>
      </c>
      <c r="C562" s="90">
        <v>-9.7516365</v>
      </c>
      <c r="N562" s="90">
        <v>11336345000</v>
      </c>
      <c r="O562" s="90">
        <v>-10.386329999999999</v>
      </c>
    </row>
    <row r="563" spans="2:15" x14ac:dyDescent="0.25">
      <c r="B563" s="90">
        <v>11415390000</v>
      </c>
      <c r="C563" s="90">
        <v>-9.8178453000000001</v>
      </c>
      <c r="N563" s="90">
        <v>11415390000</v>
      </c>
      <c r="O563" s="90">
        <v>-10.347647</v>
      </c>
    </row>
    <row r="564" spans="2:15" x14ac:dyDescent="0.25">
      <c r="B564" s="90">
        <v>11494435000</v>
      </c>
      <c r="C564" s="90">
        <v>-9.9191990000000008</v>
      </c>
      <c r="N564" s="90">
        <v>11494435000</v>
      </c>
      <c r="O564" s="90">
        <v>-10.330913000000001</v>
      </c>
    </row>
    <row r="565" spans="2:15" x14ac:dyDescent="0.25">
      <c r="B565" s="90">
        <v>11573480000</v>
      </c>
      <c r="C565" s="90">
        <v>-10.000529</v>
      </c>
      <c r="N565" s="90">
        <v>11573480000</v>
      </c>
      <c r="O565" s="90">
        <v>-10.296386999999999</v>
      </c>
    </row>
    <row r="566" spans="2:15" x14ac:dyDescent="0.25">
      <c r="B566" s="90">
        <v>11652525000</v>
      </c>
      <c r="C566" s="90">
        <v>-10.108290999999999</v>
      </c>
      <c r="N566" s="90">
        <v>11652525000</v>
      </c>
      <c r="O566" s="90">
        <v>-10.275755</v>
      </c>
    </row>
    <row r="567" spans="2:15" x14ac:dyDescent="0.25">
      <c r="B567" s="90">
        <v>11731570000</v>
      </c>
      <c r="C567" s="90">
        <v>-10.252516999999999</v>
      </c>
      <c r="N567" s="90">
        <v>11731570000</v>
      </c>
      <c r="O567" s="90">
        <v>-10.270087</v>
      </c>
    </row>
    <row r="568" spans="2:15" x14ac:dyDescent="0.25">
      <c r="B568" s="90">
        <v>11810615000</v>
      </c>
      <c r="C568" s="90">
        <v>-10.423904</v>
      </c>
      <c r="N568" s="90">
        <v>11810615000</v>
      </c>
      <c r="O568" s="90">
        <v>-10.294093999999999</v>
      </c>
    </row>
    <row r="569" spans="2:15" x14ac:dyDescent="0.25">
      <c r="B569" s="90">
        <v>11889660000</v>
      </c>
      <c r="C569" s="90">
        <v>-10.58161</v>
      </c>
      <c r="N569" s="90">
        <v>11889660000</v>
      </c>
      <c r="O569" s="90">
        <v>-10.301861000000001</v>
      </c>
    </row>
    <row r="570" spans="2:15" x14ac:dyDescent="0.25">
      <c r="B570" s="90">
        <v>11968705000</v>
      </c>
      <c r="C570" s="90">
        <v>-10.823442999999999</v>
      </c>
      <c r="N570" s="90">
        <v>11968705000</v>
      </c>
      <c r="O570" s="90">
        <v>-10.376499000000001</v>
      </c>
    </row>
    <row r="571" spans="2:15" x14ac:dyDescent="0.25">
      <c r="B571" s="90">
        <v>12047750000</v>
      </c>
      <c r="C571" s="90">
        <v>-11.094225</v>
      </c>
      <c r="N571" s="90">
        <v>12047750000</v>
      </c>
      <c r="O571" s="90">
        <v>-10.486668</v>
      </c>
    </row>
    <row r="572" spans="2:15" x14ac:dyDescent="0.25">
      <c r="B572" s="90">
        <v>12126795000</v>
      </c>
      <c r="C572" s="90">
        <v>-11.358931999999999</v>
      </c>
      <c r="N572" s="90">
        <v>12126795000</v>
      </c>
      <c r="O572" s="90">
        <v>-10.595015</v>
      </c>
    </row>
    <row r="573" spans="2:15" x14ac:dyDescent="0.25">
      <c r="B573" s="90">
        <v>12205840000</v>
      </c>
      <c r="C573" s="90">
        <v>-11.679347</v>
      </c>
      <c r="N573" s="90">
        <v>12205840000</v>
      </c>
      <c r="O573" s="90">
        <v>-10.758425000000001</v>
      </c>
    </row>
    <row r="574" spans="2:15" x14ac:dyDescent="0.25">
      <c r="B574" s="90">
        <v>12284885000</v>
      </c>
      <c r="C574" s="90">
        <v>-12.048422</v>
      </c>
      <c r="N574" s="90">
        <v>12284885000</v>
      </c>
      <c r="O574" s="90">
        <v>-11.038258000000001</v>
      </c>
    </row>
    <row r="575" spans="2:15" x14ac:dyDescent="0.25">
      <c r="B575" s="90">
        <v>12363930000</v>
      </c>
      <c r="C575" s="90">
        <v>-12.423028</v>
      </c>
      <c r="N575" s="90">
        <v>12363930000</v>
      </c>
      <c r="O575" s="90">
        <v>-11.576224</v>
      </c>
    </row>
    <row r="576" spans="2:15" x14ac:dyDescent="0.25">
      <c r="B576" s="90">
        <v>12442975000</v>
      </c>
      <c r="C576" s="90">
        <v>-12.832727</v>
      </c>
      <c r="N576" s="90">
        <v>12442975000</v>
      </c>
      <c r="O576" s="90">
        <v>-12.518651999999999</v>
      </c>
    </row>
    <row r="577" spans="2:15" x14ac:dyDescent="0.25">
      <c r="B577" s="90">
        <v>12522020000</v>
      </c>
      <c r="C577" s="90">
        <v>-13.285121999999999</v>
      </c>
      <c r="N577" s="90">
        <v>12522020000</v>
      </c>
      <c r="O577" s="90">
        <v>-14.346314</v>
      </c>
    </row>
    <row r="578" spans="2:15" x14ac:dyDescent="0.25">
      <c r="B578" s="90">
        <v>12601065000</v>
      </c>
      <c r="C578" s="90">
        <v>-13.747745999999999</v>
      </c>
      <c r="N578" s="90">
        <v>12601065000</v>
      </c>
      <c r="O578" s="90">
        <v>-18.236384999999999</v>
      </c>
    </row>
    <row r="579" spans="2:15" x14ac:dyDescent="0.25">
      <c r="B579" s="90">
        <v>12680110000</v>
      </c>
      <c r="C579" s="90">
        <v>-14.219357</v>
      </c>
      <c r="N579" s="90">
        <v>12680110000</v>
      </c>
      <c r="O579" s="90">
        <v>-22.948710999999999</v>
      </c>
    </row>
    <row r="580" spans="2:15" x14ac:dyDescent="0.25">
      <c r="B580" s="90">
        <v>12759155000</v>
      </c>
      <c r="C580" s="90">
        <v>-14.726525000000001</v>
      </c>
      <c r="N580" s="90">
        <v>12759155000</v>
      </c>
      <c r="O580" s="90">
        <v>-28.07987</v>
      </c>
    </row>
    <row r="581" spans="2:15" x14ac:dyDescent="0.25">
      <c r="B581" s="90">
        <v>12838200000</v>
      </c>
      <c r="C581" s="90">
        <v>-15.262691999999999</v>
      </c>
      <c r="N581" s="90">
        <v>12838200000</v>
      </c>
      <c r="O581" s="90">
        <v>-35.867725</v>
      </c>
    </row>
    <row r="582" spans="2:15" x14ac:dyDescent="0.25">
      <c r="B582" s="90">
        <v>12917245000</v>
      </c>
      <c r="C582" s="90">
        <v>-15.789524999999999</v>
      </c>
      <c r="N582" s="90">
        <v>12917245000</v>
      </c>
      <c r="O582" s="90">
        <v>-43.069794000000002</v>
      </c>
    </row>
    <row r="583" spans="2:15" x14ac:dyDescent="0.25">
      <c r="B583" s="90">
        <v>12996290000</v>
      </c>
      <c r="C583" s="90">
        <v>-16.348789</v>
      </c>
      <c r="N583" s="90">
        <v>12996290000</v>
      </c>
      <c r="O583" s="90">
        <v>-48.38335</v>
      </c>
    </row>
    <row r="584" spans="2:15" x14ac:dyDescent="0.25">
      <c r="B584" s="90">
        <v>13075335000</v>
      </c>
      <c r="C584" s="90">
        <v>-16.926973</v>
      </c>
      <c r="N584" s="90">
        <v>13075335000</v>
      </c>
      <c r="O584" s="90">
        <v>-53.002715999999999</v>
      </c>
    </row>
    <row r="585" spans="2:15" x14ac:dyDescent="0.25">
      <c r="B585" s="90">
        <v>13154380000</v>
      </c>
      <c r="C585" s="90">
        <v>-17.506278999999999</v>
      </c>
      <c r="N585" s="90">
        <v>13154380000</v>
      </c>
      <c r="O585" s="90">
        <v>-56.966220999999997</v>
      </c>
    </row>
    <row r="586" spans="2:15" x14ac:dyDescent="0.25">
      <c r="B586" s="90">
        <v>13233425000</v>
      </c>
      <c r="C586" s="90">
        <v>-18.080159999999999</v>
      </c>
      <c r="N586" s="90">
        <v>13233425000</v>
      </c>
      <c r="O586" s="90">
        <v>-58.359119</v>
      </c>
    </row>
    <row r="587" spans="2:15" x14ac:dyDescent="0.25">
      <c r="B587" s="90">
        <v>13312470000</v>
      </c>
      <c r="C587" s="90">
        <v>-18.688086999999999</v>
      </c>
      <c r="N587" s="90">
        <v>13312470000</v>
      </c>
      <c r="O587" s="90">
        <v>-59.520198999999998</v>
      </c>
    </row>
    <row r="588" spans="2:15" x14ac:dyDescent="0.25">
      <c r="B588" s="90">
        <v>13391515000</v>
      </c>
      <c r="C588" s="90">
        <v>-19.292994</v>
      </c>
      <c r="N588" s="90">
        <v>13391515000</v>
      </c>
      <c r="O588" s="90">
        <v>-60.732303999999999</v>
      </c>
    </row>
    <row r="589" spans="2:15" x14ac:dyDescent="0.25">
      <c r="B589" s="90">
        <v>13470560000</v>
      </c>
      <c r="C589" s="90">
        <v>-19.908936000000001</v>
      </c>
      <c r="N589" s="90">
        <v>13470560000</v>
      </c>
      <c r="O589" s="90">
        <v>-61.783729999999998</v>
      </c>
    </row>
    <row r="590" spans="2:15" x14ac:dyDescent="0.25">
      <c r="B590" s="90">
        <v>13549605000</v>
      </c>
      <c r="C590" s="90">
        <v>-20.545601000000001</v>
      </c>
      <c r="N590" s="90">
        <v>13549605000</v>
      </c>
      <c r="O590" s="90">
        <v>-63.276336999999998</v>
      </c>
    </row>
    <row r="591" spans="2:15" x14ac:dyDescent="0.25">
      <c r="B591" s="90">
        <v>13628650000</v>
      </c>
      <c r="C591" s="90">
        <v>-21.196552000000001</v>
      </c>
      <c r="N591" s="90">
        <v>13628650000</v>
      </c>
      <c r="O591" s="90">
        <v>-64.765099000000006</v>
      </c>
    </row>
    <row r="592" spans="2:15" x14ac:dyDescent="0.25">
      <c r="B592" s="90">
        <v>13707695000</v>
      </c>
      <c r="C592" s="90">
        <v>-21.856836000000001</v>
      </c>
      <c r="N592" s="90">
        <v>13707695000</v>
      </c>
      <c r="O592" s="90">
        <v>-71.028450000000007</v>
      </c>
    </row>
    <row r="593" spans="2:15" x14ac:dyDescent="0.25">
      <c r="B593" s="90">
        <v>13786740000</v>
      </c>
      <c r="C593" s="90">
        <v>-22.528448000000001</v>
      </c>
      <c r="N593" s="90">
        <v>13786740000</v>
      </c>
      <c r="O593" s="90">
        <v>-75.522278</v>
      </c>
    </row>
    <row r="594" spans="2:15" x14ac:dyDescent="0.25">
      <c r="B594" s="90">
        <v>13865785000</v>
      </c>
      <c r="C594" s="90">
        <v>-23.171617999999999</v>
      </c>
      <c r="N594" s="90">
        <v>13865785000</v>
      </c>
      <c r="O594" s="90">
        <v>-77.255065999999999</v>
      </c>
    </row>
    <row r="595" spans="2:15" x14ac:dyDescent="0.25">
      <c r="B595" s="90">
        <v>13944830000</v>
      </c>
      <c r="C595" s="90">
        <v>-23.763351</v>
      </c>
      <c r="N595" s="90">
        <v>13944830000</v>
      </c>
      <c r="O595" s="90">
        <v>-78.846359000000007</v>
      </c>
    </row>
    <row r="596" spans="2:15" x14ac:dyDescent="0.25">
      <c r="B596" s="90">
        <v>14023875000</v>
      </c>
      <c r="C596" s="90">
        <v>-24.281041999999999</v>
      </c>
      <c r="N596" s="90">
        <v>14023875000</v>
      </c>
      <c r="O596" s="90">
        <v>-79.399658000000002</v>
      </c>
    </row>
    <row r="597" spans="2:15" x14ac:dyDescent="0.25">
      <c r="B597" s="90">
        <v>14102920000</v>
      </c>
      <c r="C597" s="90">
        <v>-24.640041</v>
      </c>
      <c r="N597" s="90">
        <v>14102920000</v>
      </c>
      <c r="O597" s="90">
        <v>-74.405640000000005</v>
      </c>
    </row>
    <row r="598" spans="2:15" x14ac:dyDescent="0.25">
      <c r="B598" s="90">
        <v>14181965000</v>
      </c>
      <c r="C598" s="90">
        <v>-24.901661000000001</v>
      </c>
      <c r="N598" s="90">
        <v>14181965000</v>
      </c>
      <c r="O598" s="90">
        <v>-71.006111000000004</v>
      </c>
    </row>
    <row r="599" spans="2:15" x14ac:dyDescent="0.25">
      <c r="B599" s="90">
        <v>14261010000</v>
      </c>
      <c r="C599" s="90">
        <v>-25.109096999999998</v>
      </c>
      <c r="N599" s="90">
        <v>14261010000</v>
      </c>
      <c r="O599" s="90">
        <v>-69.456244999999996</v>
      </c>
    </row>
    <row r="600" spans="2:15" x14ac:dyDescent="0.25">
      <c r="B600" s="90">
        <v>14340055000</v>
      </c>
      <c r="C600" s="90">
        <v>-25.216329999999999</v>
      </c>
      <c r="N600" s="90">
        <v>14340055000</v>
      </c>
      <c r="O600" s="90">
        <v>-69.056274000000002</v>
      </c>
    </row>
    <row r="601" spans="2:15" x14ac:dyDescent="0.25">
      <c r="B601" s="90">
        <v>14419100000</v>
      </c>
      <c r="C601" s="90">
        <v>-25.283318999999999</v>
      </c>
      <c r="N601" s="90">
        <v>14419100000</v>
      </c>
      <c r="O601" s="90">
        <v>-68.179253000000003</v>
      </c>
    </row>
    <row r="602" spans="2:15" x14ac:dyDescent="0.25">
      <c r="B602" s="90">
        <v>14498145000</v>
      </c>
      <c r="C602" s="90">
        <v>-25.415763999999999</v>
      </c>
      <c r="N602" s="90">
        <v>14498145000</v>
      </c>
      <c r="O602" s="90">
        <v>-68.650306999999998</v>
      </c>
    </row>
    <row r="603" spans="2:15" x14ac:dyDescent="0.25">
      <c r="B603" s="90">
        <v>14577190000</v>
      </c>
      <c r="C603" s="90">
        <v>-25.400020999999999</v>
      </c>
      <c r="N603" s="90">
        <v>14577190000</v>
      </c>
      <c r="O603" s="90">
        <v>-69.064728000000002</v>
      </c>
    </row>
    <row r="604" spans="2:15" x14ac:dyDescent="0.25">
      <c r="B604" s="90">
        <v>14656235000</v>
      </c>
      <c r="C604" s="90">
        <v>-25.257619999999999</v>
      </c>
      <c r="N604" s="90">
        <v>14656235000</v>
      </c>
      <c r="O604" s="90">
        <v>-71.664406</v>
      </c>
    </row>
    <row r="605" spans="2:15" x14ac:dyDescent="0.25">
      <c r="B605" s="90">
        <v>14735280000</v>
      </c>
      <c r="C605" s="90">
        <v>-24.944544</v>
      </c>
      <c r="N605" s="90">
        <v>14735280000</v>
      </c>
      <c r="O605" s="90">
        <v>-72.711806999999993</v>
      </c>
    </row>
    <row r="606" spans="2:15" x14ac:dyDescent="0.25">
      <c r="B606" s="90">
        <v>14814325000</v>
      </c>
      <c r="C606" s="90">
        <v>-24.496769</v>
      </c>
      <c r="N606" s="90">
        <v>14814325000</v>
      </c>
      <c r="O606" s="90">
        <v>-73.933266000000003</v>
      </c>
    </row>
    <row r="607" spans="2:15" x14ac:dyDescent="0.25">
      <c r="B607" s="90">
        <v>14893370000</v>
      </c>
      <c r="C607" s="90">
        <v>-23.879953</v>
      </c>
      <c r="N607" s="90">
        <v>14893370000</v>
      </c>
      <c r="O607" s="90">
        <v>-73.796959000000001</v>
      </c>
    </row>
    <row r="608" spans="2:15" x14ac:dyDescent="0.25">
      <c r="B608" s="90">
        <v>14972415000</v>
      </c>
      <c r="C608" s="90">
        <v>-23.664864000000001</v>
      </c>
      <c r="N608" s="90">
        <v>14972415000</v>
      </c>
      <c r="O608" s="90">
        <v>-73.073868000000004</v>
      </c>
    </row>
    <row r="609" spans="2:15" x14ac:dyDescent="0.25">
      <c r="B609" s="90">
        <v>15051460000</v>
      </c>
      <c r="C609" s="90">
        <v>-23.797934999999999</v>
      </c>
      <c r="N609" s="90">
        <v>15051460000</v>
      </c>
      <c r="O609" s="90">
        <v>-70.377692999999994</v>
      </c>
    </row>
    <row r="610" spans="2:15" x14ac:dyDescent="0.25">
      <c r="B610" s="90">
        <v>15130505000</v>
      </c>
      <c r="C610" s="90">
        <v>-24.352964</v>
      </c>
      <c r="N610" s="90">
        <v>15130505000</v>
      </c>
      <c r="O610" s="90">
        <v>-66.991791000000006</v>
      </c>
    </row>
    <row r="611" spans="2:15" x14ac:dyDescent="0.25">
      <c r="B611" s="90">
        <v>15209550000</v>
      </c>
      <c r="C611" s="90">
        <v>-26.346036999999999</v>
      </c>
      <c r="N611" s="90">
        <v>15209550000</v>
      </c>
      <c r="O611" s="90">
        <v>-64.768203999999997</v>
      </c>
    </row>
    <row r="612" spans="2:15" x14ac:dyDescent="0.25">
      <c r="B612" s="90">
        <v>15288595000</v>
      </c>
      <c r="C612" s="90">
        <v>-30.417359999999999</v>
      </c>
      <c r="N612" s="90">
        <v>15288595000</v>
      </c>
      <c r="O612" s="90">
        <v>-60.202229000000003</v>
      </c>
    </row>
    <row r="613" spans="2:15" x14ac:dyDescent="0.25">
      <c r="B613" s="90">
        <v>15367640000</v>
      </c>
      <c r="C613" s="90">
        <v>-35.400993</v>
      </c>
      <c r="N613" s="90">
        <v>15367640000</v>
      </c>
      <c r="O613" s="90">
        <v>-54.285767</v>
      </c>
    </row>
    <row r="614" spans="2:15" x14ac:dyDescent="0.25">
      <c r="B614" s="90">
        <v>15446685000</v>
      </c>
      <c r="C614" s="90">
        <v>-41.754845000000003</v>
      </c>
      <c r="N614" s="90">
        <v>15446685000</v>
      </c>
      <c r="O614" s="90">
        <v>-47.600006</v>
      </c>
    </row>
    <row r="615" spans="2:15" x14ac:dyDescent="0.25">
      <c r="B615" s="90">
        <v>15525730000</v>
      </c>
      <c r="C615" s="90">
        <v>-47.929625999999999</v>
      </c>
      <c r="N615" s="90">
        <v>15525730000</v>
      </c>
      <c r="O615" s="90">
        <v>-40.223548999999998</v>
      </c>
    </row>
    <row r="616" spans="2:15" x14ac:dyDescent="0.25">
      <c r="B616" s="90">
        <v>15604775000</v>
      </c>
      <c r="C616" s="90">
        <v>-53.189292999999999</v>
      </c>
      <c r="N616" s="90">
        <v>15604775000</v>
      </c>
      <c r="O616" s="90">
        <v>-32.320988</v>
      </c>
    </row>
    <row r="617" spans="2:15" x14ac:dyDescent="0.25">
      <c r="B617" s="90">
        <v>15683820000</v>
      </c>
      <c r="C617" s="90">
        <v>-56.587059000000004</v>
      </c>
      <c r="N617" s="90">
        <v>15683820000</v>
      </c>
      <c r="O617" s="90">
        <v>-27.571289</v>
      </c>
    </row>
    <row r="618" spans="2:15" x14ac:dyDescent="0.25">
      <c r="B618" s="90">
        <v>15762865000</v>
      </c>
      <c r="C618" s="90">
        <v>-59.109993000000003</v>
      </c>
      <c r="N618" s="90">
        <v>15762865000</v>
      </c>
      <c r="O618" s="90">
        <v>-24.773022000000001</v>
      </c>
    </row>
    <row r="619" spans="2:15" x14ac:dyDescent="0.25">
      <c r="B619" s="90">
        <v>15841910000</v>
      </c>
      <c r="C619" s="90">
        <v>-59.779411000000003</v>
      </c>
      <c r="N619" s="90">
        <v>15841910000</v>
      </c>
      <c r="O619" s="90">
        <v>-23.54607</v>
      </c>
    </row>
    <row r="620" spans="2:15" x14ac:dyDescent="0.25">
      <c r="B620" s="90">
        <v>15920955000</v>
      </c>
      <c r="C620" s="90">
        <v>-60.390037999999997</v>
      </c>
      <c r="N620" s="90">
        <v>15920955000</v>
      </c>
      <c r="O620" s="90">
        <v>-23.739391000000001</v>
      </c>
    </row>
    <row r="621" spans="2:15" x14ac:dyDescent="0.25">
      <c r="B621" s="90">
        <v>16000000000</v>
      </c>
      <c r="C621" s="90">
        <v>-60.591178999999997</v>
      </c>
      <c r="N621" s="90">
        <v>16000000000</v>
      </c>
      <c r="O621" s="90">
        <v>-24.114346999999999</v>
      </c>
    </row>
    <row r="622" spans="2:15" x14ac:dyDescent="0.25">
      <c r="B622" s="90" t="s">
        <v>21</v>
      </c>
      <c r="C622" s="90"/>
      <c r="N622" s="90" t="s">
        <v>21</v>
      </c>
      <c r="O622" s="90"/>
    </row>
    <row r="623" spans="2:15" x14ac:dyDescent="0.25">
      <c r="B623" s="90"/>
      <c r="C623" s="90"/>
      <c r="N623" s="90"/>
      <c r="O623" s="90"/>
    </row>
    <row r="624" spans="2:15" x14ac:dyDescent="0.25">
      <c r="B624" s="90"/>
      <c r="C624" s="90"/>
      <c r="N624" s="90"/>
      <c r="O624" s="90"/>
    </row>
    <row r="625" spans="2:15" x14ac:dyDescent="0.25">
      <c r="B625" s="90" t="s">
        <v>23</v>
      </c>
      <c r="C625" s="90"/>
      <c r="N625" s="90" t="s">
        <v>23</v>
      </c>
      <c r="O625" s="90"/>
    </row>
    <row r="626" spans="2:15" x14ac:dyDescent="0.25">
      <c r="B626" s="90" t="s">
        <v>19</v>
      </c>
      <c r="C626" s="90" t="s">
        <v>265</v>
      </c>
      <c r="N626" s="90" t="s">
        <v>19</v>
      </c>
      <c r="O626" s="90" t="s">
        <v>265</v>
      </c>
    </row>
    <row r="627" spans="2:15" x14ac:dyDescent="0.25">
      <c r="B627" s="90">
        <v>191000000</v>
      </c>
      <c r="C627" s="90">
        <v>-72.958243999999993</v>
      </c>
      <c r="N627" s="90">
        <v>191000000</v>
      </c>
      <c r="O627" s="90">
        <v>-86.213988999999998</v>
      </c>
    </row>
    <row r="628" spans="2:15" x14ac:dyDescent="0.25">
      <c r="B628" s="90">
        <v>270045000</v>
      </c>
      <c r="C628" s="90">
        <v>-75.224731000000006</v>
      </c>
      <c r="N628" s="90">
        <v>270045000</v>
      </c>
      <c r="O628" s="90">
        <v>-85.924796999999998</v>
      </c>
    </row>
    <row r="629" spans="2:15" x14ac:dyDescent="0.25">
      <c r="B629" s="90">
        <v>349090000</v>
      </c>
      <c r="C629" s="90">
        <v>-79.005927999999997</v>
      </c>
      <c r="N629" s="90">
        <v>349090000</v>
      </c>
      <c r="O629" s="90">
        <v>-83.028519000000003</v>
      </c>
    </row>
    <row r="630" spans="2:15" x14ac:dyDescent="0.25">
      <c r="B630" s="90">
        <v>428135000</v>
      </c>
      <c r="C630" s="90">
        <v>-81.198006000000007</v>
      </c>
      <c r="N630" s="90">
        <v>428135000</v>
      </c>
      <c r="O630" s="90">
        <v>-80.561333000000005</v>
      </c>
    </row>
    <row r="631" spans="2:15" x14ac:dyDescent="0.25">
      <c r="B631" s="90">
        <v>507180000</v>
      </c>
      <c r="C631" s="90">
        <v>-81.179030999999995</v>
      </c>
      <c r="N631" s="90">
        <v>507180000</v>
      </c>
      <c r="O631" s="90">
        <v>-81.969077999999996</v>
      </c>
    </row>
    <row r="632" spans="2:15" x14ac:dyDescent="0.25">
      <c r="B632" s="90">
        <v>586225000</v>
      </c>
      <c r="C632" s="90">
        <v>-80.418304000000006</v>
      </c>
      <c r="N632" s="90">
        <v>586225000</v>
      </c>
      <c r="O632" s="90">
        <v>-77.660454000000001</v>
      </c>
    </row>
    <row r="633" spans="2:15" x14ac:dyDescent="0.25">
      <c r="B633" s="90">
        <v>665270000</v>
      </c>
      <c r="C633" s="90">
        <v>-79.027901</v>
      </c>
      <c r="N633" s="90">
        <v>665270000</v>
      </c>
      <c r="O633" s="90">
        <v>-76.120048999999995</v>
      </c>
    </row>
    <row r="634" spans="2:15" x14ac:dyDescent="0.25">
      <c r="B634" s="90">
        <v>744315000</v>
      </c>
      <c r="C634" s="90">
        <v>-74.817368000000002</v>
      </c>
      <c r="N634" s="90">
        <v>744315000</v>
      </c>
      <c r="O634" s="90">
        <v>-76.638641000000007</v>
      </c>
    </row>
    <row r="635" spans="2:15" x14ac:dyDescent="0.25">
      <c r="B635" s="90">
        <v>823360000</v>
      </c>
      <c r="C635" s="90">
        <v>-72.679451</v>
      </c>
      <c r="N635" s="90">
        <v>823360000</v>
      </c>
      <c r="O635" s="90">
        <v>-75.357765000000001</v>
      </c>
    </row>
    <row r="636" spans="2:15" x14ac:dyDescent="0.25">
      <c r="B636" s="90">
        <v>902405000</v>
      </c>
      <c r="C636" s="90">
        <v>-71.171997000000005</v>
      </c>
      <c r="N636" s="90">
        <v>902405000</v>
      </c>
      <c r="O636" s="90">
        <v>-73.796798999999993</v>
      </c>
    </row>
    <row r="637" spans="2:15" x14ac:dyDescent="0.25">
      <c r="B637" s="90">
        <v>981450000</v>
      </c>
      <c r="C637" s="90">
        <v>-66.742332000000005</v>
      </c>
      <c r="N637" s="90">
        <v>981450000</v>
      </c>
      <c r="O637" s="90">
        <v>-74.298186999999999</v>
      </c>
    </row>
    <row r="638" spans="2:15" x14ac:dyDescent="0.25">
      <c r="B638" s="90">
        <v>1060495000</v>
      </c>
      <c r="C638" s="90">
        <v>-63.632477000000002</v>
      </c>
      <c r="N638" s="90">
        <v>1060495000</v>
      </c>
      <c r="O638" s="90">
        <v>-71.850112999999993</v>
      </c>
    </row>
    <row r="639" spans="2:15" x14ac:dyDescent="0.25">
      <c r="B639" s="90">
        <v>1139540000</v>
      </c>
      <c r="C639" s="90">
        <v>-58.683613000000001</v>
      </c>
      <c r="N639" s="90">
        <v>1139540000</v>
      </c>
      <c r="O639" s="90">
        <v>-70.095146</v>
      </c>
    </row>
    <row r="640" spans="2:15" x14ac:dyDescent="0.25">
      <c r="B640" s="90">
        <v>1218585000</v>
      </c>
      <c r="C640" s="90">
        <v>-53.795914000000003</v>
      </c>
      <c r="N640" s="90">
        <v>1218585000</v>
      </c>
      <c r="O640" s="90">
        <v>-69.093024999999997</v>
      </c>
    </row>
    <row r="641" spans="2:15" x14ac:dyDescent="0.25">
      <c r="B641" s="90">
        <v>1297630000</v>
      </c>
      <c r="C641" s="90">
        <v>-47.312626000000002</v>
      </c>
      <c r="N641" s="90">
        <v>1297630000</v>
      </c>
      <c r="O641" s="90">
        <v>-66.847397000000001</v>
      </c>
    </row>
    <row r="642" spans="2:15" x14ac:dyDescent="0.25">
      <c r="B642" s="90">
        <v>1376675000</v>
      </c>
      <c r="C642" s="90">
        <v>-41.766167000000003</v>
      </c>
      <c r="N642" s="90">
        <v>1376675000</v>
      </c>
      <c r="O642" s="90">
        <v>-63.269722000000002</v>
      </c>
    </row>
    <row r="643" spans="2:15" x14ac:dyDescent="0.25">
      <c r="B643" s="90">
        <v>1455720000</v>
      </c>
      <c r="C643" s="90">
        <v>-34.886929000000002</v>
      </c>
      <c r="N643" s="90">
        <v>1455720000</v>
      </c>
      <c r="O643" s="90">
        <v>-54.340912000000003</v>
      </c>
    </row>
    <row r="644" spans="2:15" x14ac:dyDescent="0.25">
      <c r="B644" s="90">
        <v>1534765000</v>
      </c>
      <c r="C644" s="90">
        <v>-31.446601999999999</v>
      </c>
      <c r="N644" s="90">
        <v>1534765000</v>
      </c>
      <c r="O644" s="90">
        <v>-44.817169</v>
      </c>
    </row>
    <row r="645" spans="2:15" x14ac:dyDescent="0.25">
      <c r="B645" s="90">
        <v>1613810000</v>
      </c>
      <c r="C645" s="90">
        <v>-26.129791000000001</v>
      </c>
      <c r="N645" s="90">
        <v>1613810000</v>
      </c>
      <c r="O645" s="90">
        <v>-35.454318999999998</v>
      </c>
    </row>
    <row r="646" spans="2:15" x14ac:dyDescent="0.25">
      <c r="B646" s="90">
        <v>1692855000</v>
      </c>
      <c r="C646" s="90">
        <v>-23.325094</v>
      </c>
      <c r="N646" s="90">
        <v>1692855000</v>
      </c>
      <c r="O646" s="90">
        <v>-25.643104999999998</v>
      </c>
    </row>
    <row r="647" spans="2:15" x14ac:dyDescent="0.25">
      <c r="B647" s="90">
        <v>1771900000</v>
      </c>
      <c r="C647" s="90">
        <v>-20.227761999999998</v>
      </c>
      <c r="N647" s="90">
        <v>1771900000</v>
      </c>
      <c r="O647" s="90">
        <v>-17.402781000000001</v>
      </c>
    </row>
    <row r="648" spans="2:15" x14ac:dyDescent="0.25">
      <c r="B648" s="90">
        <v>1850945000</v>
      </c>
      <c r="C648" s="90">
        <v>-17.331721999999999</v>
      </c>
      <c r="N648" s="90">
        <v>1850945000</v>
      </c>
      <c r="O648" s="90">
        <v>-15.54837</v>
      </c>
    </row>
    <row r="649" spans="2:15" x14ac:dyDescent="0.25">
      <c r="B649" s="90">
        <v>1929990000</v>
      </c>
      <c r="C649" s="90">
        <v>-13.752126000000001</v>
      </c>
      <c r="N649" s="90">
        <v>1929990000</v>
      </c>
      <c r="O649" s="90">
        <v>-13.848936</v>
      </c>
    </row>
    <row r="650" spans="2:15" x14ac:dyDescent="0.25">
      <c r="B650" s="90">
        <v>2009035000</v>
      </c>
      <c r="C650" s="90">
        <v>-11.446144</v>
      </c>
      <c r="N650" s="90">
        <v>2009035000</v>
      </c>
      <c r="O650" s="90">
        <v>-12.519485</v>
      </c>
    </row>
    <row r="651" spans="2:15" x14ac:dyDescent="0.25">
      <c r="B651" s="90">
        <v>2088080000</v>
      </c>
      <c r="C651" s="90">
        <v>-9.1493759000000008</v>
      </c>
      <c r="N651" s="90">
        <v>2088080000</v>
      </c>
      <c r="O651" s="90">
        <v>-11.464364</v>
      </c>
    </row>
    <row r="652" spans="2:15" x14ac:dyDescent="0.25">
      <c r="B652" s="90">
        <v>2167125000</v>
      </c>
      <c r="C652" s="90">
        <v>-7.6442990000000002</v>
      </c>
      <c r="N652" s="90">
        <v>2167125000</v>
      </c>
      <c r="O652" s="90">
        <v>-10.509264</v>
      </c>
    </row>
    <row r="653" spans="2:15" x14ac:dyDescent="0.25">
      <c r="B653" s="90">
        <v>2246170000</v>
      </c>
      <c r="C653" s="90">
        <v>-7.4950538</v>
      </c>
      <c r="N653" s="90">
        <v>2246170000</v>
      </c>
      <c r="O653" s="90">
        <v>-9.7084332</v>
      </c>
    </row>
    <row r="654" spans="2:15" x14ac:dyDescent="0.25">
      <c r="B654" s="90">
        <v>2325215000</v>
      </c>
      <c r="C654" s="90">
        <v>-7.7708491999999998</v>
      </c>
      <c r="N654" s="90">
        <v>2325215000</v>
      </c>
      <c r="O654" s="90">
        <v>-9.1499013999999992</v>
      </c>
    </row>
    <row r="655" spans="2:15" x14ac:dyDescent="0.25">
      <c r="B655" s="90">
        <v>2404260000</v>
      </c>
      <c r="C655" s="90">
        <v>-8.1270018000000004</v>
      </c>
      <c r="N655" s="90">
        <v>2404260000</v>
      </c>
      <c r="O655" s="90">
        <v>-8.6567240000000005</v>
      </c>
    </row>
    <row r="656" spans="2:15" x14ac:dyDescent="0.25">
      <c r="B656" s="90">
        <v>2483305000</v>
      </c>
      <c r="C656" s="90">
        <v>-8.3873987000000003</v>
      </c>
      <c r="N656" s="90">
        <v>2483305000</v>
      </c>
      <c r="O656" s="90">
        <v>-8.3333645000000001</v>
      </c>
    </row>
    <row r="657" spans="2:15" x14ac:dyDescent="0.25">
      <c r="B657" s="90">
        <v>2562350000</v>
      </c>
      <c r="C657" s="90">
        <v>-8.5595140000000001</v>
      </c>
      <c r="N657" s="90">
        <v>2562350000</v>
      </c>
      <c r="O657" s="90">
        <v>-8.0775737999999997</v>
      </c>
    </row>
    <row r="658" spans="2:15" x14ac:dyDescent="0.25">
      <c r="B658" s="90">
        <v>2641395000</v>
      </c>
      <c r="C658" s="90">
        <v>-8.5954905000000004</v>
      </c>
      <c r="N658" s="90">
        <v>2641395000</v>
      </c>
      <c r="O658" s="90">
        <v>-7.9552950999999998</v>
      </c>
    </row>
    <row r="659" spans="2:15" x14ac:dyDescent="0.25">
      <c r="B659" s="90">
        <v>2720440000</v>
      </c>
      <c r="C659" s="90">
        <v>-8.6224308000000001</v>
      </c>
      <c r="N659" s="90">
        <v>2720440000</v>
      </c>
      <c r="O659" s="90">
        <v>-7.8738465</v>
      </c>
    </row>
    <row r="660" spans="2:15" x14ac:dyDescent="0.25">
      <c r="B660" s="90">
        <v>2799485000</v>
      </c>
      <c r="C660" s="90">
        <v>-8.6301240999999997</v>
      </c>
      <c r="N660" s="90">
        <v>2799485000</v>
      </c>
      <c r="O660" s="90">
        <v>-7.8065372000000002</v>
      </c>
    </row>
    <row r="661" spans="2:15" x14ac:dyDescent="0.25">
      <c r="B661" s="90">
        <v>2878530000</v>
      </c>
      <c r="C661" s="90">
        <v>-8.6774292000000006</v>
      </c>
      <c r="N661" s="90">
        <v>2878530000</v>
      </c>
      <c r="O661" s="90">
        <v>-7.7888479000000004</v>
      </c>
    </row>
    <row r="662" spans="2:15" x14ac:dyDescent="0.25">
      <c r="B662" s="90">
        <v>2957575000</v>
      </c>
      <c r="C662" s="90">
        <v>-8.6852684</v>
      </c>
      <c r="N662" s="90">
        <v>2957575000</v>
      </c>
      <c r="O662" s="90">
        <v>-7.8126736000000001</v>
      </c>
    </row>
    <row r="663" spans="2:15" x14ac:dyDescent="0.25">
      <c r="B663" s="90">
        <v>3036620000</v>
      </c>
      <c r="C663" s="90">
        <v>-8.6811828999999996</v>
      </c>
      <c r="N663" s="90">
        <v>3036620000</v>
      </c>
      <c r="O663" s="90">
        <v>-7.8573564999999999</v>
      </c>
    </row>
    <row r="664" spans="2:15" x14ac:dyDescent="0.25">
      <c r="B664" s="90">
        <v>3115665000</v>
      </c>
      <c r="C664" s="90">
        <v>-8.6666603000000002</v>
      </c>
      <c r="N664" s="90">
        <v>3115665000</v>
      </c>
      <c r="O664" s="90">
        <v>-7.9150739000000003</v>
      </c>
    </row>
    <row r="665" spans="2:15" x14ac:dyDescent="0.25">
      <c r="B665" s="90">
        <v>3194710000</v>
      </c>
      <c r="C665" s="90">
        <v>-8.6956129000000004</v>
      </c>
      <c r="N665" s="90">
        <v>3194710000</v>
      </c>
      <c r="O665" s="90">
        <v>-8.0292806999999993</v>
      </c>
    </row>
    <row r="666" spans="2:15" x14ac:dyDescent="0.25">
      <c r="B666" s="90">
        <v>3273755000</v>
      </c>
      <c r="C666" s="90">
        <v>-8.7008810000000008</v>
      </c>
      <c r="N666" s="90">
        <v>3273755000</v>
      </c>
      <c r="O666" s="90">
        <v>-8.1488704999999992</v>
      </c>
    </row>
    <row r="667" spans="2:15" x14ac:dyDescent="0.25">
      <c r="B667" s="90">
        <v>3352800000</v>
      </c>
      <c r="C667" s="90">
        <v>-8.7095155999999996</v>
      </c>
      <c r="N667" s="90">
        <v>3352800000</v>
      </c>
      <c r="O667" s="90">
        <v>-8.2483062999999994</v>
      </c>
    </row>
    <row r="668" spans="2:15" x14ac:dyDescent="0.25">
      <c r="B668" s="90">
        <v>3431845000</v>
      </c>
      <c r="C668" s="90">
        <v>-8.6970262999999992</v>
      </c>
      <c r="N668" s="90">
        <v>3431845000</v>
      </c>
      <c r="O668" s="90">
        <v>-8.3204451000000006</v>
      </c>
    </row>
    <row r="669" spans="2:15" x14ac:dyDescent="0.25">
      <c r="B669" s="90">
        <v>3510890000</v>
      </c>
      <c r="C669" s="90">
        <v>-8.6404381000000008</v>
      </c>
      <c r="N669" s="90">
        <v>3510890000</v>
      </c>
      <c r="O669" s="90">
        <v>-8.3908328999999995</v>
      </c>
    </row>
    <row r="670" spans="2:15" x14ac:dyDescent="0.25">
      <c r="B670" s="90">
        <v>3589935000</v>
      </c>
      <c r="C670" s="90">
        <v>-8.5269040999999994</v>
      </c>
      <c r="N670" s="90">
        <v>3589935000</v>
      </c>
      <c r="O670" s="90">
        <v>-8.4292469000000008</v>
      </c>
    </row>
    <row r="671" spans="2:15" x14ac:dyDescent="0.25">
      <c r="B671" s="90">
        <v>3668980000</v>
      </c>
      <c r="C671" s="90">
        <v>-8.4447612999999997</v>
      </c>
      <c r="N671" s="90">
        <v>3668980000</v>
      </c>
      <c r="O671" s="90">
        <v>-8.4596815000000003</v>
      </c>
    </row>
    <row r="672" spans="2:15" x14ac:dyDescent="0.25">
      <c r="B672" s="90">
        <v>3748025000</v>
      </c>
      <c r="C672" s="90">
        <v>-8.3812455999999997</v>
      </c>
      <c r="N672" s="90">
        <v>3748025000</v>
      </c>
      <c r="O672" s="90">
        <v>-8.4834470999999994</v>
      </c>
    </row>
    <row r="673" spans="2:15" x14ac:dyDescent="0.25">
      <c r="B673" s="90">
        <v>3827070000</v>
      </c>
      <c r="C673" s="90">
        <v>-8.3323078000000006</v>
      </c>
      <c r="N673" s="90">
        <v>3827070000</v>
      </c>
      <c r="O673" s="90">
        <v>-8.5328797999999999</v>
      </c>
    </row>
    <row r="674" spans="2:15" x14ac:dyDescent="0.25">
      <c r="B674" s="90">
        <v>3906115000</v>
      </c>
      <c r="C674" s="90">
        <v>-8.3185243999999994</v>
      </c>
      <c r="N674" s="90">
        <v>3906115000</v>
      </c>
      <c r="O674" s="90">
        <v>-8.5977039000000008</v>
      </c>
    </row>
    <row r="675" spans="2:15" x14ac:dyDescent="0.25">
      <c r="B675" s="90">
        <v>3985160000</v>
      </c>
      <c r="C675" s="90">
        <v>-8.2908316000000006</v>
      </c>
      <c r="N675" s="90">
        <v>3985160000</v>
      </c>
      <c r="O675" s="90">
        <v>-8.6343364999999999</v>
      </c>
    </row>
    <row r="676" spans="2:15" x14ac:dyDescent="0.25">
      <c r="B676" s="90">
        <v>4064205000</v>
      </c>
      <c r="C676" s="90">
        <v>-8.2300825</v>
      </c>
      <c r="N676" s="90">
        <v>4064205000</v>
      </c>
      <c r="O676" s="90">
        <v>-8.6789026000000007</v>
      </c>
    </row>
    <row r="677" spans="2:15" x14ac:dyDescent="0.25">
      <c r="B677" s="90">
        <v>4143250000</v>
      </c>
      <c r="C677" s="90">
        <v>-8.1735764</v>
      </c>
      <c r="N677" s="90">
        <v>4143250000</v>
      </c>
      <c r="O677" s="90">
        <v>-8.7345580999999992</v>
      </c>
    </row>
    <row r="678" spans="2:15" x14ac:dyDescent="0.25">
      <c r="B678" s="90">
        <v>4222295000</v>
      </c>
      <c r="C678" s="90">
        <v>-8.1466989999999999</v>
      </c>
      <c r="N678" s="90">
        <v>4222295000</v>
      </c>
      <c r="O678" s="90">
        <v>-8.7867031000000004</v>
      </c>
    </row>
    <row r="679" spans="2:15" x14ac:dyDescent="0.25">
      <c r="B679" s="90">
        <v>4301340000</v>
      </c>
      <c r="C679" s="90">
        <v>-8.1120367000000009</v>
      </c>
      <c r="N679" s="90">
        <v>4301340000</v>
      </c>
      <c r="O679" s="90">
        <v>-8.8273610999999992</v>
      </c>
    </row>
    <row r="680" spans="2:15" x14ac:dyDescent="0.25">
      <c r="B680" s="90">
        <v>4380385000</v>
      </c>
      <c r="C680" s="90">
        <v>-8.1128806999999998</v>
      </c>
      <c r="N680" s="90">
        <v>4380385000</v>
      </c>
      <c r="O680" s="90">
        <v>-8.8896055</v>
      </c>
    </row>
    <row r="681" spans="2:15" x14ac:dyDescent="0.25">
      <c r="B681" s="90">
        <v>4459430000</v>
      </c>
      <c r="C681" s="90">
        <v>-8.1133670999999996</v>
      </c>
      <c r="N681" s="90">
        <v>4459430000</v>
      </c>
      <c r="O681" s="90">
        <v>-8.9160079999999997</v>
      </c>
    </row>
    <row r="682" spans="2:15" x14ac:dyDescent="0.25">
      <c r="B682" s="90">
        <v>4538475000</v>
      </c>
      <c r="C682" s="90">
        <v>-8.0965051999999993</v>
      </c>
      <c r="N682" s="90">
        <v>4538475000</v>
      </c>
      <c r="O682" s="90">
        <v>-8.9707775000000005</v>
      </c>
    </row>
    <row r="683" spans="2:15" x14ac:dyDescent="0.25">
      <c r="B683" s="90">
        <v>4617520000</v>
      </c>
      <c r="C683" s="90">
        <v>-8.0674180999999994</v>
      </c>
      <c r="N683" s="90">
        <v>4617520000</v>
      </c>
      <c r="O683" s="90">
        <v>-9.0622434999999992</v>
      </c>
    </row>
    <row r="684" spans="2:15" x14ac:dyDescent="0.25">
      <c r="B684" s="90">
        <v>4696565000</v>
      </c>
      <c r="C684" s="90">
        <v>-8.0650195999999994</v>
      </c>
      <c r="N684" s="90">
        <v>4696565000</v>
      </c>
      <c r="O684" s="90">
        <v>-9.1767473000000006</v>
      </c>
    </row>
    <row r="685" spans="2:15" x14ac:dyDescent="0.25">
      <c r="B685" s="90">
        <v>4775610000</v>
      </c>
      <c r="C685" s="90">
        <v>-8.0287808999999992</v>
      </c>
      <c r="N685" s="90">
        <v>4775610000</v>
      </c>
      <c r="O685" s="90">
        <v>-9.2619065999999997</v>
      </c>
    </row>
    <row r="686" spans="2:15" x14ac:dyDescent="0.25">
      <c r="B686" s="90">
        <v>4854655000</v>
      </c>
      <c r="C686" s="90">
        <v>-8.0090646999999997</v>
      </c>
      <c r="N686" s="90">
        <v>4854655000</v>
      </c>
      <c r="O686" s="90">
        <v>-9.3891840000000002</v>
      </c>
    </row>
    <row r="687" spans="2:15" x14ac:dyDescent="0.25">
      <c r="B687" s="90">
        <v>4933700000</v>
      </c>
      <c r="C687" s="90">
        <v>-8.0551100000000009</v>
      </c>
      <c r="N687" s="90">
        <v>4933700000</v>
      </c>
      <c r="O687" s="90">
        <v>-9.5325068999999996</v>
      </c>
    </row>
    <row r="688" spans="2:15" x14ac:dyDescent="0.25">
      <c r="B688" s="90">
        <v>5012745000</v>
      </c>
      <c r="C688" s="90">
        <v>-8.1052599000000001</v>
      </c>
      <c r="N688" s="90">
        <v>5012745000</v>
      </c>
      <c r="O688" s="90">
        <v>-9.6064729999999994</v>
      </c>
    </row>
    <row r="689" spans="2:15" x14ac:dyDescent="0.25">
      <c r="B689" s="90">
        <v>5091790000</v>
      </c>
      <c r="C689" s="90">
        <v>-8.1394043000000007</v>
      </c>
      <c r="N689" s="90">
        <v>5091790000</v>
      </c>
      <c r="O689" s="90">
        <v>-9.6348438000000005</v>
      </c>
    </row>
    <row r="690" spans="2:15" x14ac:dyDescent="0.25">
      <c r="B690" s="90">
        <v>5170835000</v>
      </c>
      <c r="C690" s="90">
        <v>-8.2370043000000006</v>
      </c>
      <c r="N690" s="90">
        <v>5170835000</v>
      </c>
      <c r="O690" s="90">
        <v>-9.6807709000000006</v>
      </c>
    </row>
    <row r="691" spans="2:15" x14ac:dyDescent="0.25">
      <c r="B691" s="90">
        <v>5249880000</v>
      </c>
      <c r="C691" s="90">
        <v>-8.3828945000000008</v>
      </c>
      <c r="N691" s="90">
        <v>5249880000</v>
      </c>
      <c r="O691" s="90">
        <v>-9.6743773999999991</v>
      </c>
    </row>
    <row r="692" spans="2:15" x14ac:dyDescent="0.25">
      <c r="B692" s="90">
        <v>5328925000</v>
      </c>
      <c r="C692" s="90">
        <v>-8.5359812000000002</v>
      </c>
      <c r="N692" s="90">
        <v>5328925000</v>
      </c>
      <c r="O692" s="90">
        <v>-9.6367521000000007</v>
      </c>
    </row>
    <row r="693" spans="2:15" x14ac:dyDescent="0.25">
      <c r="B693" s="90">
        <v>5407970000</v>
      </c>
      <c r="C693" s="90">
        <v>-8.7169466</v>
      </c>
      <c r="N693" s="90">
        <v>5407970000</v>
      </c>
      <c r="O693" s="90">
        <v>-9.6377963999999992</v>
      </c>
    </row>
    <row r="694" spans="2:15" x14ac:dyDescent="0.25">
      <c r="B694" s="90">
        <v>5487015000</v>
      </c>
      <c r="C694" s="90">
        <v>-8.9009514000000003</v>
      </c>
      <c r="N694" s="90">
        <v>5487015000</v>
      </c>
      <c r="O694" s="90">
        <v>-9.6832056000000009</v>
      </c>
    </row>
    <row r="695" spans="2:15" x14ac:dyDescent="0.25">
      <c r="B695" s="90">
        <v>5566060000</v>
      </c>
      <c r="C695" s="90">
        <v>-9.0499611000000009</v>
      </c>
      <c r="N695" s="90">
        <v>5566060000</v>
      </c>
      <c r="O695" s="90">
        <v>-9.7570371999999992</v>
      </c>
    </row>
    <row r="696" spans="2:15" x14ac:dyDescent="0.25">
      <c r="B696" s="90">
        <v>5645105000</v>
      </c>
      <c r="C696" s="90">
        <v>-9.1862192</v>
      </c>
      <c r="N696" s="90">
        <v>5645105000</v>
      </c>
      <c r="O696" s="90">
        <v>-9.8528900000000004</v>
      </c>
    </row>
    <row r="697" spans="2:15" x14ac:dyDescent="0.25">
      <c r="B697" s="90">
        <v>5724150000</v>
      </c>
      <c r="C697" s="90">
        <v>-9.3005742999999992</v>
      </c>
      <c r="N697" s="90">
        <v>5724150000</v>
      </c>
      <c r="O697" s="90">
        <v>-9.9351883000000001</v>
      </c>
    </row>
    <row r="698" spans="2:15" x14ac:dyDescent="0.25">
      <c r="B698" s="90">
        <v>5803195000</v>
      </c>
      <c r="C698" s="90">
        <v>-9.3814583000000002</v>
      </c>
      <c r="N698" s="90">
        <v>5803195000</v>
      </c>
      <c r="O698" s="90">
        <v>-10.012915</v>
      </c>
    </row>
    <row r="699" spans="2:15" x14ac:dyDescent="0.25">
      <c r="B699" s="90">
        <v>5882240000</v>
      </c>
      <c r="C699" s="90">
        <v>-9.4445399999999999</v>
      </c>
      <c r="N699" s="90">
        <v>5882240000</v>
      </c>
      <c r="O699" s="90">
        <v>-10.062424999999999</v>
      </c>
    </row>
    <row r="700" spans="2:15" x14ac:dyDescent="0.25">
      <c r="B700" s="90">
        <v>5961285000</v>
      </c>
      <c r="C700" s="90">
        <v>-9.5073232999999995</v>
      </c>
      <c r="N700" s="90">
        <v>5961285000</v>
      </c>
      <c r="O700" s="90">
        <v>-10.115940999999999</v>
      </c>
    </row>
    <row r="701" spans="2:15" x14ac:dyDescent="0.25">
      <c r="B701" s="90">
        <v>6040330000</v>
      </c>
      <c r="C701" s="90">
        <v>-9.5503511000000003</v>
      </c>
      <c r="N701" s="90">
        <v>6040330000</v>
      </c>
      <c r="O701" s="90">
        <v>-10.194405</v>
      </c>
    </row>
    <row r="702" spans="2:15" x14ac:dyDescent="0.25">
      <c r="B702" s="90">
        <v>6119375000</v>
      </c>
      <c r="C702" s="90">
        <v>-9.5714387999999992</v>
      </c>
      <c r="N702" s="90">
        <v>6119375000</v>
      </c>
      <c r="O702" s="90">
        <v>-10.262594</v>
      </c>
    </row>
    <row r="703" spans="2:15" x14ac:dyDescent="0.25">
      <c r="B703" s="90">
        <v>6198420000</v>
      </c>
      <c r="C703" s="90">
        <v>-9.5928936</v>
      </c>
      <c r="N703" s="90">
        <v>6198420000</v>
      </c>
      <c r="O703" s="90">
        <v>-10.317183</v>
      </c>
    </row>
    <row r="704" spans="2:15" x14ac:dyDescent="0.25">
      <c r="B704" s="90">
        <v>6277465000</v>
      </c>
      <c r="C704" s="90">
        <v>-9.6192522</v>
      </c>
      <c r="N704" s="90">
        <v>6277465000</v>
      </c>
      <c r="O704" s="90">
        <v>-10.361737</v>
      </c>
    </row>
    <row r="705" spans="2:15" x14ac:dyDescent="0.25">
      <c r="B705" s="90">
        <v>6356510000</v>
      </c>
      <c r="C705" s="90">
        <v>-9.5962381000000008</v>
      </c>
      <c r="N705" s="90">
        <v>6356510000</v>
      </c>
      <c r="O705" s="90">
        <v>-10.365254</v>
      </c>
    </row>
    <row r="706" spans="2:15" x14ac:dyDescent="0.25">
      <c r="B706" s="90">
        <v>6435555000</v>
      </c>
      <c r="C706" s="90">
        <v>-9.5321979999999993</v>
      </c>
      <c r="N706" s="90">
        <v>6435555000</v>
      </c>
      <c r="O706" s="90">
        <v>-10.354061</v>
      </c>
    </row>
    <row r="707" spans="2:15" x14ac:dyDescent="0.25">
      <c r="B707" s="90">
        <v>6514600000</v>
      </c>
      <c r="C707" s="90">
        <v>-9.5106114999999996</v>
      </c>
      <c r="N707" s="90">
        <v>6514600000</v>
      </c>
      <c r="O707" s="90">
        <v>-10.391550000000001</v>
      </c>
    </row>
    <row r="708" spans="2:15" x14ac:dyDescent="0.25">
      <c r="B708" s="90">
        <v>6593645000</v>
      </c>
      <c r="C708" s="90">
        <v>-9.5383891999999992</v>
      </c>
      <c r="N708" s="90">
        <v>6593645000</v>
      </c>
      <c r="O708" s="90">
        <v>-10.437899</v>
      </c>
    </row>
    <row r="709" spans="2:15" x14ac:dyDescent="0.25">
      <c r="B709" s="90">
        <v>6672690000</v>
      </c>
      <c r="C709" s="90">
        <v>-9.5862616999999997</v>
      </c>
      <c r="N709" s="90">
        <v>6672690000</v>
      </c>
      <c r="O709" s="90">
        <v>-10.469999</v>
      </c>
    </row>
    <row r="710" spans="2:15" x14ac:dyDescent="0.25">
      <c r="B710" s="90">
        <v>6751735000</v>
      </c>
      <c r="C710" s="90">
        <v>-9.6196766</v>
      </c>
      <c r="N710" s="90">
        <v>6751735000</v>
      </c>
      <c r="O710" s="90">
        <v>-10.495471999999999</v>
      </c>
    </row>
    <row r="711" spans="2:15" x14ac:dyDescent="0.25">
      <c r="B711" s="90">
        <v>6830780000</v>
      </c>
      <c r="C711" s="90">
        <v>-9.6575851000000004</v>
      </c>
      <c r="N711" s="90">
        <v>6830780000</v>
      </c>
      <c r="O711" s="90">
        <v>-10.558123</v>
      </c>
    </row>
    <row r="712" spans="2:15" x14ac:dyDescent="0.25">
      <c r="B712" s="90">
        <v>6909825000</v>
      </c>
      <c r="C712" s="90">
        <v>-9.7168770000000002</v>
      </c>
      <c r="N712" s="90">
        <v>6909825000</v>
      </c>
      <c r="O712" s="90">
        <v>-10.600595999999999</v>
      </c>
    </row>
    <row r="713" spans="2:15" x14ac:dyDescent="0.25">
      <c r="B713" s="90">
        <v>6988870000</v>
      </c>
      <c r="C713" s="90">
        <v>-9.7673883000000004</v>
      </c>
      <c r="N713" s="90">
        <v>6988870000</v>
      </c>
      <c r="O713" s="90">
        <v>-10.633806</v>
      </c>
    </row>
    <row r="714" spans="2:15" x14ac:dyDescent="0.25">
      <c r="B714" s="90">
        <v>7067915000</v>
      </c>
      <c r="C714" s="90">
        <v>-9.7905482999999993</v>
      </c>
      <c r="N714" s="90">
        <v>7067915000</v>
      </c>
      <c r="O714" s="90">
        <v>-10.682193</v>
      </c>
    </row>
    <row r="715" spans="2:15" x14ac:dyDescent="0.25">
      <c r="B715" s="90">
        <v>7146960000</v>
      </c>
      <c r="C715" s="90">
        <v>-9.8705596999999994</v>
      </c>
      <c r="N715" s="90">
        <v>7146960000</v>
      </c>
      <c r="O715" s="90">
        <v>-10.753151000000001</v>
      </c>
    </row>
    <row r="716" spans="2:15" x14ac:dyDescent="0.25">
      <c r="B716" s="90">
        <v>7226005000</v>
      </c>
      <c r="C716" s="90">
        <v>-9.9319161999999999</v>
      </c>
      <c r="N716" s="90">
        <v>7226005000</v>
      </c>
      <c r="O716" s="90">
        <v>-10.753411</v>
      </c>
    </row>
    <row r="717" spans="2:15" x14ac:dyDescent="0.25">
      <c r="B717" s="90">
        <v>7305050000</v>
      </c>
      <c r="C717" s="90">
        <v>-9.9544829999999997</v>
      </c>
      <c r="N717" s="90">
        <v>7305050000</v>
      </c>
      <c r="O717" s="90">
        <v>-10.769714</v>
      </c>
    </row>
    <row r="718" spans="2:15" x14ac:dyDescent="0.25">
      <c r="B718" s="90">
        <v>7384095000</v>
      </c>
      <c r="C718" s="90">
        <v>-10.023638</v>
      </c>
      <c r="N718" s="90">
        <v>7384095000</v>
      </c>
      <c r="O718" s="90">
        <v>-10.809131000000001</v>
      </c>
    </row>
    <row r="719" spans="2:15" x14ac:dyDescent="0.25">
      <c r="B719" s="90">
        <v>7463140000</v>
      </c>
      <c r="C719" s="90">
        <v>-10.049664</v>
      </c>
      <c r="N719" s="90">
        <v>7463140000</v>
      </c>
      <c r="O719" s="90">
        <v>-10.819858999999999</v>
      </c>
    </row>
    <row r="720" spans="2:15" x14ac:dyDescent="0.25">
      <c r="B720" s="90">
        <v>7542185000</v>
      </c>
      <c r="C720" s="90">
        <v>-10.079693000000001</v>
      </c>
      <c r="N720" s="90">
        <v>7542185000</v>
      </c>
      <c r="O720" s="90">
        <v>-10.844671</v>
      </c>
    </row>
    <row r="721" spans="2:15" x14ac:dyDescent="0.25">
      <c r="B721" s="90">
        <v>7621230000</v>
      </c>
      <c r="C721" s="90">
        <v>-10.225044</v>
      </c>
      <c r="N721" s="90">
        <v>7621230000</v>
      </c>
      <c r="O721" s="90">
        <v>-10.88302</v>
      </c>
    </row>
    <row r="722" spans="2:15" x14ac:dyDescent="0.25">
      <c r="B722" s="90">
        <v>7700275000</v>
      </c>
      <c r="C722" s="90">
        <v>-10.341086000000001</v>
      </c>
      <c r="N722" s="90">
        <v>7700275000</v>
      </c>
      <c r="O722" s="90">
        <v>-10.841390000000001</v>
      </c>
    </row>
    <row r="723" spans="2:15" x14ac:dyDescent="0.25">
      <c r="B723" s="90">
        <v>7779320000</v>
      </c>
      <c r="C723" s="90">
        <v>-10.276275</v>
      </c>
      <c r="N723" s="90">
        <v>7779320000</v>
      </c>
      <c r="O723" s="90">
        <v>-10.783853000000001</v>
      </c>
    </row>
    <row r="724" spans="2:15" x14ac:dyDescent="0.25">
      <c r="B724" s="90">
        <v>7858365000</v>
      </c>
      <c r="C724" s="90">
        <v>-10.301023000000001</v>
      </c>
      <c r="N724" s="90">
        <v>7858365000</v>
      </c>
      <c r="O724" s="90">
        <v>-10.801772</v>
      </c>
    </row>
    <row r="725" spans="2:15" x14ac:dyDescent="0.25">
      <c r="B725" s="90">
        <v>7937410000</v>
      </c>
      <c r="C725" s="90">
        <v>-10.507954</v>
      </c>
      <c r="N725" s="90">
        <v>7937410000</v>
      </c>
      <c r="O725" s="90">
        <v>-10.851003</v>
      </c>
    </row>
    <row r="726" spans="2:15" x14ac:dyDescent="0.25">
      <c r="B726" s="90">
        <v>8016455000</v>
      </c>
      <c r="C726" s="90">
        <v>-10.583473</v>
      </c>
      <c r="N726" s="90">
        <v>8016455000</v>
      </c>
      <c r="O726" s="90">
        <v>-10.856790999999999</v>
      </c>
    </row>
    <row r="727" spans="2:15" x14ac:dyDescent="0.25">
      <c r="B727" s="90">
        <v>8095500000</v>
      </c>
      <c r="C727" s="90">
        <v>-10.686662</v>
      </c>
      <c r="N727" s="90">
        <v>8095500000</v>
      </c>
      <c r="O727" s="90">
        <v>-10.933289</v>
      </c>
    </row>
    <row r="728" spans="2:15" x14ac:dyDescent="0.25">
      <c r="B728" s="90">
        <v>8174545000</v>
      </c>
      <c r="C728" s="90">
        <v>-10.954838000000001</v>
      </c>
      <c r="N728" s="90">
        <v>8174545000</v>
      </c>
      <c r="O728" s="90">
        <v>-11.0281</v>
      </c>
    </row>
    <row r="729" spans="2:15" x14ac:dyDescent="0.25">
      <c r="B729" s="90">
        <v>8253590000</v>
      </c>
      <c r="C729" s="90">
        <v>-11.115107999999999</v>
      </c>
      <c r="N729" s="90">
        <v>8253590000</v>
      </c>
      <c r="O729" s="90">
        <v>-11.108542</v>
      </c>
    </row>
    <row r="730" spans="2:15" x14ac:dyDescent="0.25">
      <c r="B730" s="90">
        <v>8332635000</v>
      </c>
      <c r="C730" s="90">
        <v>-11.284945</v>
      </c>
      <c r="N730" s="90">
        <v>8332635000</v>
      </c>
      <c r="O730" s="90">
        <v>-11.257367</v>
      </c>
    </row>
    <row r="731" spans="2:15" x14ac:dyDescent="0.25">
      <c r="B731" s="90">
        <v>8411680000</v>
      </c>
      <c r="C731" s="90">
        <v>-11.698525</v>
      </c>
      <c r="N731" s="90">
        <v>8411680000</v>
      </c>
      <c r="O731" s="90">
        <v>-11.432145999999999</v>
      </c>
    </row>
    <row r="732" spans="2:15" x14ac:dyDescent="0.25">
      <c r="B732" s="90">
        <v>8490725000</v>
      </c>
      <c r="C732" s="90">
        <v>-11.936866999999999</v>
      </c>
      <c r="N732" s="90">
        <v>8490725000</v>
      </c>
      <c r="O732" s="90">
        <v>-11.59374</v>
      </c>
    </row>
    <row r="733" spans="2:15" x14ac:dyDescent="0.25">
      <c r="B733" s="90">
        <v>8569770000</v>
      </c>
      <c r="C733" s="90">
        <v>-12.097129000000001</v>
      </c>
      <c r="N733" s="90">
        <v>8569770000</v>
      </c>
      <c r="O733" s="90">
        <v>-11.734387999999999</v>
      </c>
    </row>
    <row r="734" spans="2:15" x14ac:dyDescent="0.25">
      <c r="B734" s="90">
        <v>8648815000</v>
      </c>
      <c r="C734" s="90">
        <v>-12.426425</v>
      </c>
      <c r="N734" s="90">
        <v>8648815000</v>
      </c>
      <c r="O734" s="90">
        <v>-11.857442000000001</v>
      </c>
    </row>
    <row r="735" spans="2:15" x14ac:dyDescent="0.25">
      <c r="B735" s="90">
        <v>8727860000</v>
      </c>
      <c r="C735" s="90">
        <v>-12.463476</v>
      </c>
      <c r="N735" s="90">
        <v>8727860000</v>
      </c>
      <c r="O735" s="90">
        <v>-11.859004000000001</v>
      </c>
    </row>
    <row r="736" spans="2:15" x14ac:dyDescent="0.25">
      <c r="B736" s="90">
        <v>8806905000</v>
      </c>
      <c r="C736" s="90">
        <v>-12.292021999999999</v>
      </c>
      <c r="N736" s="90">
        <v>8806905000</v>
      </c>
      <c r="O736" s="90">
        <v>-11.890452</v>
      </c>
    </row>
    <row r="737" spans="2:15" x14ac:dyDescent="0.25">
      <c r="B737" s="90">
        <v>8885950000</v>
      </c>
      <c r="C737" s="90">
        <v>-12.479279</v>
      </c>
      <c r="N737" s="90">
        <v>8885950000</v>
      </c>
      <c r="O737" s="90">
        <v>-11.931848</v>
      </c>
    </row>
    <row r="738" spans="2:15" x14ac:dyDescent="0.25">
      <c r="B738" s="90">
        <v>8964995000</v>
      </c>
      <c r="C738" s="90">
        <v>-12.638166999999999</v>
      </c>
      <c r="N738" s="90">
        <v>8964995000</v>
      </c>
      <c r="O738" s="90">
        <v>-11.926095</v>
      </c>
    </row>
    <row r="739" spans="2:15" x14ac:dyDescent="0.25">
      <c r="B739" s="90">
        <v>9044040000</v>
      </c>
      <c r="C739" s="90">
        <v>-12.439854</v>
      </c>
      <c r="N739" s="90">
        <v>9044040000</v>
      </c>
      <c r="O739" s="90">
        <v>-11.900565</v>
      </c>
    </row>
    <row r="740" spans="2:15" x14ac:dyDescent="0.25">
      <c r="B740" s="90">
        <v>9123085000</v>
      </c>
      <c r="C740" s="90">
        <v>-12.464181</v>
      </c>
      <c r="N740" s="90">
        <v>9123085000</v>
      </c>
      <c r="O740" s="90">
        <v>-11.922658</v>
      </c>
    </row>
    <row r="741" spans="2:15" x14ac:dyDescent="0.25">
      <c r="B741" s="90">
        <v>9202130000</v>
      </c>
      <c r="C741" s="90">
        <v>-12.612451999999999</v>
      </c>
      <c r="N741" s="90">
        <v>9202130000</v>
      </c>
      <c r="O741" s="90">
        <v>-11.889783</v>
      </c>
    </row>
    <row r="742" spans="2:15" x14ac:dyDescent="0.25">
      <c r="B742" s="90">
        <v>9281175000</v>
      </c>
      <c r="C742" s="90">
        <v>-12.343641</v>
      </c>
      <c r="N742" s="90">
        <v>9281175000</v>
      </c>
      <c r="O742" s="90">
        <v>-11.826879</v>
      </c>
    </row>
    <row r="743" spans="2:15" x14ac:dyDescent="0.25">
      <c r="B743" s="90">
        <v>9360220000</v>
      </c>
      <c r="C743" s="90">
        <v>-12.155388</v>
      </c>
      <c r="N743" s="90">
        <v>9360220000</v>
      </c>
      <c r="O743" s="90">
        <v>-11.813573</v>
      </c>
    </row>
    <row r="744" spans="2:15" x14ac:dyDescent="0.25">
      <c r="B744" s="90">
        <v>9439265000</v>
      </c>
      <c r="C744" s="90">
        <v>-12.369668000000001</v>
      </c>
      <c r="N744" s="90">
        <v>9439265000</v>
      </c>
      <c r="O744" s="90">
        <v>-11.784349000000001</v>
      </c>
    </row>
    <row r="745" spans="2:15" x14ac:dyDescent="0.25">
      <c r="B745" s="90">
        <v>9518310000</v>
      </c>
      <c r="C745" s="90">
        <v>-12.165108</v>
      </c>
      <c r="N745" s="90">
        <v>9518310000</v>
      </c>
      <c r="O745" s="90">
        <v>-11.695848</v>
      </c>
    </row>
    <row r="746" spans="2:15" x14ac:dyDescent="0.25">
      <c r="B746" s="90">
        <v>9597355000</v>
      </c>
      <c r="C746" s="90">
        <v>-11.894216</v>
      </c>
      <c r="N746" s="90">
        <v>9597355000</v>
      </c>
      <c r="O746" s="90">
        <v>-11.632368</v>
      </c>
    </row>
    <row r="747" spans="2:15" x14ac:dyDescent="0.25">
      <c r="B747" s="90">
        <v>9676400000</v>
      </c>
      <c r="C747" s="90">
        <v>-12.015577</v>
      </c>
      <c r="N747" s="90">
        <v>9676400000</v>
      </c>
      <c r="O747" s="90">
        <v>-11.600389</v>
      </c>
    </row>
    <row r="748" spans="2:15" x14ac:dyDescent="0.25">
      <c r="B748" s="90">
        <v>9755445000</v>
      </c>
      <c r="C748" s="90">
        <v>-11.871967</v>
      </c>
      <c r="N748" s="90">
        <v>9755445000</v>
      </c>
      <c r="O748" s="90">
        <v>-11.517341999999999</v>
      </c>
    </row>
    <row r="749" spans="2:15" x14ac:dyDescent="0.25">
      <c r="B749" s="90">
        <v>9834490000</v>
      </c>
      <c r="C749" s="90">
        <v>-11.546373000000001</v>
      </c>
      <c r="N749" s="90">
        <v>9834490000</v>
      </c>
      <c r="O749" s="90">
        <v>-11.451174999999999</v>
      </c>
    </row>
    <row r="750" spans="2:15" x14ac:dyDescent="0.25">
      <c r="B750" s="90">
        <v>9913535000</v>
      </c>
      <c r="C750" s="90">
        <v>-11.717259</v>
      </c>
      <c r="N750" s="90">
        <v>9913535000</v>
      </c>
      <c r="O750" s="90">
        <v>-11.405540999999999</v>
      </c>
    </row>
    <row r="751" spans="2:15" x14ac:dyDescent="0.25">
      <c r="B751" s="90">
        <v>9992580000</v>
      </c>
      <c r="C751" s="90">
        <v>-11.649241</v>
      </c>
      <c r="N751" s="90">
        <v>9992580000</v>
      </c>
      <c r="O751" s="90">
        <v>-11.327374000000001</v>
      </c>
    </row>
    <row r="752" spans="2:15" x14ac:dyDescent="0.25">
      <c r="B752" s="90">
        <v>10071625000</v>
      </c>
      <c r="C752" s="90">
        <v>-11.311256</v>
      </c>
      <c r="N752" s="90">
        <v>10071625000</v>
      </c>
      <c r="O752" s="90">
        <v>-11.224539</v>
      </c>
    </row>
    <row r="753" spans="2:15" x14ac:dyDescent="0.25">
      <c r="B753" s="90">
        <v>10150670000</v>
      </c>
      <c r="C753" s="90">
        <v>-11.394973</v>
      </c>
      <c r="N753" s="90">
        <v>10150670000</v>
      </c>
      <c r="O753" s="90">
        <v>-11.179292999999999</v>
      </c>
    </row>
    <row r="754" spans="2:15" x14ac:dyDescent="0.25">
      <c r="B754" s="90">
        <v>10229715000</v>
      </c>
      <c r="C754" s="90">
        <v>-11.500832000000001</v>
      </c>
      <c r="N754" s="90">
        <v>10229715000</v>
      </c>
      <c r="O754" s="90">
        <v>-11.140898</v>
      </c>
    </row>
    <row r="755" spans="2:15" x14ac:dyDescent="0.25">
      <c r="B755" s="90">
        <v>10308760000</v>
      </c>
      <c r="C755" s="90">
        <v>-11.208449999999999</v>
      </c>
      <c r="N755" s="90">
        <v>10308760000</v>
      </c>
      <c r="O755" s="90">
        <v>-11.066125</v>
      </c>
    </row>
    <row r="756" spans="2:15" x14ac:dyDescent="0.25">
      <c r="B756" s="90">
        <v>10387805000</v>
      </c>
      <c r="C756" s="90">
        <v>-11.228056</v>
      </c>
      <c r="N756" s="90">
        <v>10387805000</v>
      </c>
      <c r="O756" s="90">
        <v>-11.040303</v>
      </c>
    </row>
    <row r="757" spans="2:15" x14ac:dyDescent="0.25">
      <c r="B757" s="90">
        <v>10466850000</v>
      </c>
      <c r="C757" s="90">
        <v>-11.380319</v>
      </c>
      <c r="N757" s="90">
        <v>10466850000</v>
      </c>
      <c r="O757" s="90">
        <v>-11.026965000000001</v>
      </c>
    </row>
    <row r="758" spans="2:15" x14ac:dyDescent="0.25">
      <c r="B758" s="90">
        <v>10545895000</v>
      </c>
      <c r="C758" s="90">
        <v>-11.209248000000001</v>
      </c>
      <c r="N758" s="90">
        <v>10545895000</v>
      </c>
      <c r="O758" s="90">
        <v>-11.009331</v>
      </c>
    </row>
    <row r="759" spans="2:15" x14ac:dyDescent="0.25">
      <c r="B759" s="90">
        <v>10624940000</v>
      </c>
      <c r="C759" s="90">
        <v>-11.06542</v>
      </c>
      <c r="N759" s="90">
        <v>10624940000</v>
      </c>
      <c r="O759" s="90">
        <v>-10.998877</v>
      </c>
    </row>
    <row r="760" spans="2:15" x14ac:dyDescent="0.25">
      <c r="B760" s="90">
        <v>10703985000</v>
      </c>
      <c r="C760" s="90">
        <v>-11.135168</v>
      </c>
      <c r="N760" s="90">
        <v>10703985000</v>
      </c>
      <c r="O760" s="90">
        <v>-11.034893</v>
      </c>
    </row>
    <row r="761" spans="2:15" x14ac:dyDescent="0.25">
      <c r="B761" s="90">
        <v>10783030000</v>
      </c>
      <c r="C761" s="90">
        <v>-11.031158</v>
      </c>
      <c r="N761" s="90">
        <v>10783030000</v>
      </c>
      <c r="O761" s="90">
        <v>-11.047395</v>
      </c>
    </row>
    <row r="762" spans="2:15" x14ac:dyDescent="0.25">
      <c r="B762" s="90">
        <v>10862075000</v>
      </c>
      <c r="C762" s="90">
        <v>-10.898395000000001</v>
      </c>
      <c r="N762" s="90">
        <v>10862075000</v>
      </c>
      <c r="O762" s="90">
        <v>-11.03698</v>
      </c>
    </row>
    <row r="763" spans="2:15" x14ac:dyDescent="0.25">
      <c r="B763" s="90">
        <v>10941120000</v>
      </c>
      <c r="C763" s="90">
        <v>-10.929762</v>
      </c>
      <c r="N763" s="90">
        <v>10941120000</v>
      </c>
      <c r="O763" s="90">
        <v>-11.071567999999999</v>
      </c>
    </row>
    <row r="764" spans="2:15" x14ac:dyDescent="0.25">
      <c r="B764" s="90">
        <v>11020165000</v>
      </c>
      <c r="C764" s="90">
        <v>-10.852494</v>
      </c>
      <c r="N764" s="90">
        <v>11020165000</v>
      </c>
      <c r="O764" s="90">
        <v>-11.048957</v>
      </c>
    </row>
    <row r="765" spans="2:15" x14ac:dyDescent="0.25">
      <c r="B765" s="90">
        <v>11099210000</v>
      </c>
      <c r="C765" s="90">
        <v>-10.774300999999999</v>
      </c>
      <c r="N765" s="90">
        <v>11099210000</v>
      </c>
      <c r="O765" s="90">
        <v>-11.021418000000001</v>
      </c>
    </row>
    <row r="766" spans="2:15" x14ac:dyDescent="0.25">
      <c r="B766" s="90">
        <v>11178255000</v>
      </c>
      <c r="C766" s="90">
        <v>-10.793475000000001</v>
      </c>
      <c r="N766" s="90">
        <v>11178255000</v>
      </c>
      <c r="O766" s="90">
        <v>-11.018174</v>
      </c>
    </row>
    <row r="767" spans="2:15" x14ac:dyDescent="0.25">
      <c r="B767" s="90">
        <v>11257300000</v>
      </c>
      <c r="C767" s="90">
        <v>-10.753394999999999</v>
      </c>
      <c r="N767" s="90">
        <v>11257300000</v>
      </c>
      <c r="O767" s="90">
        <v>-10.999696999999999</v>
      </c>
    </row>
    <row r="768" spans="2:15" x14ac:dyDescent="0.25">
      <c r="B768" s="90">
        <v>11336345000</v>
      </c>
      <c r="C768" s="90">
        <v>-10.679212</v>
      </c>
      <c r="N768" s="90">
        <v>11336345000</v>
      </c>
      <c r="O768" s="90">
        <v>-10.942966999999999</v>
      </c>
    </row>
    <row r="769" spans="2:15" x14ac:dyDescent="0.25">
      <c r="B769" s="90">
        <v>11415390000</v>
      </c>
      <c r="C769" s="90">
        <v>-10.720164</v>
      </c>
      <c r="N769" s="90">
        <v>11415390000</v>
      </c>
      <c r="O769" s="90">
        <v>-10.925687999999999</v>
      </c>
    </row>
    <row r="770" spans="2:15" x14ac:dyDescent="0.25">
      <c r="B770" s="90">
        <v>11494435000</v>
      </c>
      <c r="C770" s="90">
        <v>-10.77661</v>
      </c>
      <c r="N770" s="90">
        <v>11494435000</v>
      </c>
      <c r="O770" s="90">
        <v>-10.931839</v>
      </c>
    </row>
    <row r="771" spans="2:15" x14ac:dyDescent="0.25">
      <c r="B771" s="90">
        <v>11573480000</v>
      </c>
      <c r="C771" s="90">
        <v>-10.758932</v>
      </c>
      <c r="N771" s="90">
        <v>11573480000</v>
      </c>
      <c r="O771" s="90">
        <v>-10.911953</v>
      </c>
    </row>
    <row r="772" spans="2:15" x14ac:dyDescent="0.25">
      <c r="B772" s="90">
        <v>11652525000</v>
      </c>
      <c r="C772" s="90">
        <v>-10.830736</v>
      </c>
      <c r="N772" s="90">
        <v>11652525000</v>
      </c>
      <c r="O772" s="90">
        <v>-10.933768000000001</v>
      </c>
    </row>
    <row r="773" spans="2:15" x14ac:dyDescent="0.25">
      <c r="B773" s="90">
        <v>11731570000</v>
      </c>
      <c r="C773" s="90">
        <v>-10.962730000000001</v>
      </c>
      <c r="N773" s="90">
        <v>11731570000</v>
      </c>
      <c r="O773" s="90">
        <v>-10.990762</v>
      </c>
    </row>
    <row r="774" spans="2:15" x14ac:dyDescent="0.25">
      <c r="B774" s="90">
        <v>11810615000</v>
      </c>
      <c r="C774" s="90">
        <v>-11.075975</v>
      </c>
      <c r="N774" s="90">
        <v>11810615000</v>
      </c>
      <c r="O774" s="90">
        <v>-11.087488</v>
      </c>
    </row>
    <row r="775" spans="2:15" x14ac:dyDescent="0.25">
      <c r="B775" s="90">
        <v>11889660000</v>
      </c>
      <c r="C775" s="90">
        <v>-11.208454</v>
      </c>
      <c r="N775" s="90">
        <v>11889660000</v>
      </c>
      <c r="O775" s="90">
        <v>-11.234207</v>
      </c>
    </row>
    <row r="776" spans="2:15" x14ac:dyDescent="0.25">
      <c r="B776" s="90">
        <v>11968705000</v>
      </c>
      <c r="C776" s="90">
        <v>-11.457017</v>
      </c>
      <c r="N776" s="90">
        <v>11968705000</v>
      </c>
      <c r="O776" s="90">
        <v>-11.535845</v>
      </c>
    </row>
    <row r="777" spans="2:15" x14ac:dyDescent="0.25">
      <c r="B777" s="90">
        <v>12047750000</v>
      </c>
      <c r="C777" s="90">
        <v>-11.71209</v>
      </c>
      <c r="N777" s="90">
        <v>12047750000</v>
      </c>
      <c r="O777" s="90">
        <v>-12.08536</v>
      </c>
    </row>
    <row r="778" spans="2:15" x14ac:dyDescent="0.25">
      <c r="B778" s="90">
        <v>12126795000</v>
      </c>
      <c r="C778" s="90">
        <v>-11.96088</v>
      </c>
      <c r="N778" s="90">
        <v>12126795000</v>
      </c>
      <c r="O778" s="90">
        <v>-12.992824000000001</v>
      </c>
    </row>
    <row r="779" spans="2:15" x14ac:dyDescent="0.25">
      <c r="B779" s="90">
        <v>12205840000</v>
      </c>
      <c r="C779" s="90">
        <v>-12.281669000000001</v>
      </c>
      <c r="N779" s="90">
        <v>12205840000</v>
      </c>
      <c r="O779" s="90">
        <v>-14.496384000000001</v>
      </c>
    </row>
    <row r="780" spans="2:15" x14ac:dyDescent="0.25">
      <c r="B780" s="90">
        <v>12284885000</v>
      </c>
      <c r="C780" s="90">
        <v>-12.644593</v>
      </c>
      <c r="N780" s="90">
        <v>12284885000</v>
      </c>
      <c r="O780" s="90">
        <v>-17.219652</v>
      </c>
    </row>
    <row r="781" spans="2:15" x14ac:dyDescent="0.25">
      <c r="B781" s="90">
        <v>12363930000</v>
      </c>
      <c r="C781" s="90">
        <v>-13.014499000000001</v>
      </c>
      <c r="N781" s="90">
        <v>12363930000</v>
      </c>
      <c r="O781" s="90">
        <v>-21.537794000000002</v>
      </c>
    </row>
    <row r="782" spans="2:15" x14ac:dyDescent="0.25">
      <c r="B782" s="90">
        <v>12442975000</v>
      </c>
      <c r="C782" s="90">
        <v>-13.423881</v>
      </c>
      <c r="N782" s="90">
        <v>12442975000</v>
      </c>
      <c r="O782" s="90">
        <v>-26.840530000000001</v>
      </c>
    </row>
    <row r="783" spans="2:15" x14ac:dyDescent="0.25">
      <c r="B783" s="90">
        <v>12522020000</v>
      </c>
      <c r="C783" s="90">
        <v>-13.87321</v>
      </c>
      <c r="N783" s="90">
        <v>12522020000</v>
      </c>
      <c r="O783" s="90">
        <v>-33.309466999999998</v>
      </c>
    </row>
    <row r="784" spans="2:15" x14ac:dyDescent="0.25">
      <c r="B784" s="90">
        <v>12601065000</v>
      </c>
      <c r="C784" s="90">
        <v>-14.343374000000001</v>
      </c>
      <c r="N784" s="90">
        <v>12601065000</v>
      </c>
      <c r="O784" s="90">
        <v>-40.516888000000002</v>
      </c>
    </row>
    <row r="785" spans="2:15" x14ac:dyDescent="0.25">
      <c r="B785" s="90">
        <v>12680110000</v>
      </c>
      <c r="C785" s="90">
        <v>-14.825357</v>
      </c>
      <c r="N785" s="90">
        <v>12680110000</v>
      </c>
      <c r="O785" s="90">
        <v>-46.554813000000003</v>
      </c>
    </row>
    <row r="786" spans="2:15" x14ac:dyDescent="0.25">
      <c r="B786" s="90">
        <v>12759155000</v>
      </c>
      <c r="C786" s="90">
        <v>-15.328199</v>
      </c>
      <c r="N786" s="90">
        <v>12759155000</v>
      </c>
      <c r="O786" s="90">
        <v>-51.158130999999997</v>
      </c>
    </row>
    <row r="787" spans="2:15" x14ac:dyDescent="0.25">
      <c r="B787" s="90">
        <v>12838200000</v>
      </c>
      <c r="C787" s="90">
        <v>-15.882756000000001</v>
      </c>
      <c r="N787" s="90">
        <v>12838200000</v>
      </c>
      <c r="O787" s="90">
        <v>-54.460064000000003</v>
      </c>
    </row>
    <row r="788" spans="2:15" x14ac:dyDescent="0.25">
      <c r="B788" s="90">
        <v>12917245000</v>
      </c>
      <c r="C788" s="90">
        <v>-16.439122999999999</v>
      </c>
      <c r="N788" s="90">
        <v>12917245000</v>
      </c>
      <c r="O788" s="90">
        <v>-56.475250000000003</v>
      </c>
    </row>
    <row r="789" spans="2:15" x14ac:dyDescent="0.25">
      <c r="B789" s="90">
        <v>12996290000</v>
      </c>
      <c r="C789" s="90">
        <v>-16.994019000000002</v>
      </c>
      <c r="N789" s="90">
        <v>12996290000</v>
      </c>
      <c r="O789" s="90">
        <v>-57.390686000000002</v>
      </c>
    </row>
    <row r="790" spans="2:15" x14ac:dyDescent="0.25">
      <c r="B790" s="90">
        <v>13075335000</v>
      </c>
      <c r="C790" s="90">
        <v>-17.577396</v>
      </c>
      <c r="N790" s="90">
        <v>13075335000</v>
      </c>
      <c r="O790" s="90">
        <v>-58.489784</v>
      </c>
    </row>
    <row r="791" spans="2:15" x14ac:dyDescent="0.25">
      <c r="B791" s="90">
        <v>13154380000</v>
      </c>
      <c r="C791" s="90">
        <v>-18.190263999999999</v>
      </c>
      <c r="N791" s="90">
        <v>13154380000</v>
      </c>
      <c r="O791" s="90">
        <v>-59.565044</v>
      </c>
    </row>
    <row r="792" spans="2:15" x14ac:dyDescent="0.25">
      <c r="B792" s="90">
        <v>13233425000</v>
      </c>
      <c r="C792" s="90">
        <v>-18.765778000000001</v>
      </c>
      <c r="N792" s="90">
        <v>13233425000</v>
      </c>
      <c r="O792" s="90">
        <v>-60.577854000000002</v>
      </c>
    </row>
    <row r="793" spans="2:15" x14ac:dyDescent="0.25">
      <c r="B793" s="90">
        <v>13312470000</v>
      </c>
      <c r="C793" s="90">
        <v>-19.381847</v>
      </c>
      <c r="N793" s="90">
        <v>13312470000</v>
      </c>
      <c r="O793" s="90">
        <v>-61.733024999999998</v>
      </c>
    </row>
    <row r="794" spans="2:15" x14ac:dyDescent="0.25">
      <c r="B794" s="90">
        <v>13391515000</v>
      </c>
      <c r="C794" s="90">
        <v>-20.037474</v>
      </c>
      <c r="N794" s="90">
        <v>13391515000</v>
      </c>
      <c r="O794" s="90">
        <v>-62.333537999999997</v>
      </c>
    </row>
    <row r="795" spans="2:15" x14ac:dyDescent="0.25">
      <c r="B795" s="90">
        <v>13470560000</v>
      </c>
      <c r="C795" s="90">
        <v>-20.677206000000002</v>
      </c>
      <c r="N795" s="90">
        <v>13470560000</v>
      </c>
      <c r="O795" s="90">
        <v>-63.329700000000003</v>
      </c>
    </row>
    <row r="796" spans="2:15" x14ac:dyDescent="0.25">
      <c r="B796" s="90">
        <v>13549605000</v>
      </c>
      <c r="C796" s="90">
        <v>-21.344397000000001</v>
      </c>
      <c r="N796" s="90">
        <v>13549605000</v>
      </c>
      <c r="O796" s="90">
        <v>-64.710312000000002</v>
      </c>
    </row>
    <row r="797" spans="2:15" x14ac:dyDescent="0.25">
      <c r="B797" s="90">
        <v>13628650000</v>
      </c>
      <c r="C797" s="90">
        <v>-22.04748</v>
      </c>
      <c r="N797" s="90">
        <v>13628650000</v>
      </c>
      <c r="O797" s="90">
        <v>-66.784926999999996</v>
      </c>
    </row>
    <row r="798" spans="2:15" x14ac:dyDescent="0.25">
      <c r="B798" s="90">
        <v>13707695000</v>
      </c>
      <c r="C798" s="90">
        <v>-22.742851000000002</v>
      </c>
      <c r="N798" s="90">
        <v>13707695000</v>
      </c>
      <c r="O798" s="90">
        <v>-67.768371999999999</v>
      </c>
    </row>
    <row r="799" spans="2:15" x14ac:dyDescent="0.25">
      <c r="B799" s="90">
        <v>13786740000</v>
      </c>
      <c r="C799" s="90">
        <v>-23.455898000000001</v>
      </c>
      <c r="N799" s="90">
        <v>13786740000</v>
      </c>
      <c r="O799" s="90">
        <v>-70.012321</v>
      </c>
    </row>
    <row r="800" spans="2:15" x14ac:dyDescent="0.25">
      <c r="B800" s="90">
        <v>13865785000</v>
      </c>
      <c r="C800" s="90">
        <v>-24.176214000000002</v>
      </c>
      <c r="N800" s="90">
        <v>13865785000</v>
      </c>
      <c r="O800" s="90">
        <v>-72.102997000000002</v>
      </c>
    </row>
    <row r="801" spans="2:15" x14ac:dyDescent="0.25">
      <c r="B801" s="90">
        <v>13944830000</v>
      </c>
      <c r="C801" s="90">
        <v>-24.864712000000001</v>
      </c>
      <c r="N801" s="90">
        <v>13944830000</v>
      </c>
      <c r="O801" s="90">
        <v>-73.514961</v>
      </c>
    </row>
    <row r="802" spans="2:15" x14ac:dyDescent="0.25">
      <c r="B802" s="90">
        <v>14023875000</v>
      </c>
      <c r="C802" s="90">
        <v>-25.496117000000002</v>
      </c>
      <c r="N802" s="90">
        <v>14023875000</v>
      </c>
      <c r="O802" s="90">
        <v>-75.157234000000003</v>
      </c>
    </row>
    <row r="803" spans="2:15" x14ac:dyDescent="0.25">
      <c r="B803" s="90">
        <v>14102920000</v>
      </c>
      <c r="C803" s="90">
        <v>-26.106252999999999</v>
      </c>
      <c r="N803" s="90">
        <v>14102920000</v>
      </c>
      <c r="O803" s="90">
        <v>-74.300026000000003</v>
      </c>
    </row>
    <row r="804" spans="2:15" x14ac:dyDescent="0.25">
      <c r="B804" s="90">
        <v>14181965000</v>
      </c>
      <c r="C804" s="90">
        <v>-26.943166999999999</v>
      </c>
      <c r="N804" s="90">
        <v>14181965000</v>
      </c>
      <c r="O804" s="90">
        <v>-72.865371999999994</v>
      </c>
    </row>
    <row r="805" spans="2:15" x14ac:dyDescent="0.25">
      <c r="B805" s="90">
        <v>14261010000</v>
      </c>
      <c r="C805" s="90">
        <v>-28.244461000000001</v>
      </c>
      <c r="N805" s="90">
        <v>14261010000</v>
      </c>
      <c r="O805" s="90">
        <v>-71.100914000000003</v>
      </c>
    </row>
    <row r="806" spans="2:15" x14ac:dyDescent="0.25">
      <c r="B806" s="90">
        <v>14340055000</v>
      </c>
      <c r="C806" s="90">
        <v>-29.755768</v>
      </c>
      <c r="N806" s="90">
        <v>14340055000</v>
      </c>
      <c r="O806" s="90">
        <v>-69.713631000000007</v>
      </c>
    </row>
    <row r="807" spans="2:15" x14ac:dyDescent="0.25">
      <c r="B807" s="90">
        <v>14419100000</v>
      </c>
      <c r="C807" s="90">
        <v>-31.685797000000001</v>
      </c>
      <c r="N807" s="90">
        <v>14419100000</v>
      </c>
      <c r="O807" s="90">
        <v>-67.515022000000002</v>
      </c>
    </row>
    <row r="808" spans="2:15" x14ac:dyDescent="0.25">
      <c r="B808" s="90">
        <v>14498145000</v>
      </c>
      <c r="C808" s="90">
        <v>-34.853969999999997</v>
      </c>
      <c r="N808" s="90">
        <v>14498145000</v>
      </c>
      <c r="O808" s="90">
        <v>-68.211394999999996</v>
      </c>
    </row>
    <row r="809" spans="2:15" x14ac:dyDescent="0.25">
      <c r="B809" s="90">
        <v>14577190000</v>
      </c>
      <c r="C809" s="90">
        <v>-37.456603999999999</v>
      </c>
      <c r="N809" s="90">
        <v>14577190000</v>
      </c>
      <c r="O809" s="90">
        <v>-69.877135999999993</v>
      </c>
    </row>
    <row r="810" spans="2:15" x14ac:dyDescent="0.25">
      <c r="B810" s="90">
        <v>14656235000</v>
      </c>
      <c r="C810" s="90">
        <v>-39.869953000000002</v>
      </c>
      <c r="N810" s="90">
        <v>14656235000</v>
      </c>
      <c r="O810" s="90">
        <v>-72.005356000000006</v>
      </c>
    </row>
    <row r="811" spans="2:15" x14ac:dyDescent="0.25">
      <c r="B811" s="90">
        <v>14735280000</v>
      </c>
      <c r="C811" s="90">
        <v>-41.724556</v>
      </c>
      <c r="N811" s="90">
        <v>14735280000</v>
      </c>
      <c r="O811" s="90">
        <v>-73.867180000000005</v>
      </c>
    </row>
    <row r="812" spans="2:15" x14ac:dyDescent="0.25">
      <c r="B812" s="90">
        <v>14814325000</v>
      </c>
      <c r="C812" s="90">
        <v>-43.131790000000002</v>
      </c>
      <c r="N812" s="90">
        <v>14814325000</v>
      </c>
      <c r="O812" s="90">
        <v>-76.228454999999997</v>
      </c>
    </row>
    <row r="813" spans="2:15" x14ac:dyDescent="0.25">
      <c r="B813" s="90">
        <v>14893370000</v>
      </c>
      <c r="C813" s="90">
        <v>-43.144362999999998</v>
      </c>
      <c r="N813" s="90">
        <v>14893370000</v>
      </c>
      <c r="O813" s="90">
        <v>-77.149604999999994</v>
      </c>
    </row>
    <row r="814" spans="2:15" x14ac:dyDescent="0.25">
      <c r="B814" s="90">
        <v>14972415000</v>
      </c>
      <c r="C814" s="90">
        <v>-44.556266999999998</v>
      </c>
      <c r="N814" s="90">
        <v>14972415000</v>
      </c>
      <c r="O814" s="90">
        <v>-75.707436000000001</v>
      </c>
    </row>
    <row r="815" spans="2:15" x14ac:dyDescent="0.25">
      <c r="B815" s="90">
        <v>15051460000</v>
      </c>
      <c r="C815" s="90">
        <v>-46.083488000000003</v>
      </c>
      <c r="N815" s="90">
        <v>15051460000</v>
      </c>
      <c r="O815" s="90">
        <v>-72.599174000000005</v>
      </c>
    </row>
    <row r="816" spans="2:15" x14ac:dyDescent="0.25">
      <c r="B816" s="90">
        <v>15130505000</v>
      </c>
      <c r="C816" s="90">
        <v>-47.906548000000001</v>
      </c>
      <c r="N816" s="90">
        <v>15130505000</v>
      </c>
      <c r="O816" s="90">
        <v>-70.515388000000002</v>
      </c>
    </row>
    <row r="817" spans="2:15" x14ac:dyDescent="0.25">
      <c r="B817" s="90">
        <v>15209550000</v>
      </c>
      <c r="C817" s="90">
        <v>-51.363827000000001</v>
      </c>
      <c r="N817" s="90">
        <v>15209550000</v>
      </c>
      <c r="O817" s="90">
        <v>-66.904633000000004</v>
      </c>
    </row>
    <row r="818" spans="2:15" x14ac:dyDescent="0.25">
      <c r="B818" s="90">
        <v>15288595000</v>
      </c>
      <c r="C818" s="90">
        <v>-54.733649999999997</v>
      </c>
      <c r="N818" s="90">
        <v>15288595000</v>
      </c>
      <c r="O818" s="90">
        <v>-64.861755000000002</v>
      </c>
    </row>
    <row r="819" spans="2:15" x14ac:dyDescent="0.25">
      <c r="B819" s="90">
        <v>15367640000</v>
      </c>
      <c r="C819" s="90">
        <v>-56.693908999999998</v>
      </c>
      <c r="N819" s="90">
        <v>15367640000</v>
      </c>
      <c r="O819" s="90">
        <v>-64.434585999999996</v>
      </c>
    </row>
    <row r="820" spans="2:15" x14ac:dyDescent="0.25">
      <c r="B820" s="90">
        <v>15446685000</v>
      </c>
      <c r="C820" s="90">
        <v>-58.124039000000003</v>
      </c>
      <c r="N820" s="90">
        <v>15446685000</v>
      </c>
      <c r="O820" s="90">
        <v>-64.663651000000002</v>
      </c>
    </row>
    <row r="821" spans="2:15" x14ac:dyDescent="0.25">
      <c r="B821" s="90">
        <v>15525730000</v>
      </c>
      <c r="C821" s="90">
        <v>-60.029400000000003</v>
      </c>
      <c r="N821" s="90">
        <v>15525730000</v>
      </c>
      <c r="O821" s="90">
        <v>-60.260193000000001</v>
      </c>
    </row>
    <row r="822" spans="2:15" x14ac:dyDescent="0.25">
      <c r="B822" s="90">
        <v>15604775000</v>
      </c>
      <c r="C822" s="90">
        <v>-60.515022000000002</v>
      </c>
      <c r="N822" s="90">
        <v>15604775000</v>
      </c>
      <c r="O822" s="90">
        <v>-55.280574999999999</v>
      </c>
    </row>
    <row r="823" spans="2:15" x14ac:dyDescent="0.25">
      <c r="B823" s="90">
        <v>15683820000</v>
      </c>
      <c r="C823" s="90">
        <v>-61.695683000000002</v>
      </c>
      <c r="N823" s="90">
        <v>15683820000</v>
      </c>
      <c r="O823" s="90">
        <v>-49.704841999999999</v>
      </c>
    </row>
    <row r="824" spans="2:15" x14ac:dyDescent="0.25">
      <c r="B824" s="90">
        <v>15762865000</v>
      </c>
      <c r="C824" s="90">
        <v>-63.083396999999998</v>
      </c>
      <c r="N824" s="90">
        <v>15762865000</v>
      </c>
      <c r="O824" s="90">
        <v>-42.771225000000001</v>
      </c>
    </row>
    <row r="825" spans="2:15" x14ac:dyDescent="0.25">
      <c r="B825" s="90">
        <v>15841910000</v>
      </c>
      <c r="C825" s="90">
        <v>-64.080405999999996</v>
      </c>
      <c r="N825" s="90">
        <v>15841910000</v>
      </c>
      <c r="O825" s="90">
        <v>-36.230167000000002</v>
      </c>
    </row>
    <row r="826" spans="2:15" x14ac:dyDescent="0.25">
      <c r="B826" s="90">
        <v>15920955000</v>
      </c>
      <c r="C826" s="90">
        <v>-64.527946</v>
      </c>
      <c r="N826" s="90">
        <v>15920955000</v>
      </c>
      <c r="O826" s="90">
        <v>-33.215781999999997</v>
      </c>
    </row>
    <row r="827" spans="2:15" x14ac:dyDescent="0.25">
      <c r="B827" s="90">
        <v>16000000000</v>
      </c>
      <c r="C827" s="90">
        <v>-64.695801000000003</v>
      </c>
      <c r="N827" s="90">
        <v>16000000000</v>
      </c>
      <c r="O827" s="90">
        <v>-31.7971</v>
      </c>
    </row>
    <row r="828" spans="2:15" x14ac:dyDescent="0.25">
      <c r="B828" s="90" t="s">
        <v>21</v>
      </c>
      <c r="C828" s="90"/>
      <c r="N828" s="90" t="s">
        <v>21</v>
      </c>
      <c r="O828" s="90"/>
    </row>
    <row r="829" spans="2:15" x14ac:dyDescent="0.25">
      <c r="B829" s="90"/>
      <c r="C829" s="90"/>
      <c r="N829" s="90"/>
      <c r="O829" s="90"/>
    </row>
    <row r="830" spans="2:15" x14ac:dyDescent="0.25">
      <c r="B830" s="90"/>
      <c r="C830" s="90"/>
      <c r="N830" s="90"/>
      <c r="O830" s="90"/>
    </row>
    <row r="831" spans="2:15" x14ac:dyDescent="0.25">
      <c r="B831" s="90" t="s">
        <v>24</v>
      </c>
      <c r="C831" s="90"/>
      <c r="N831" s="90" t="s">
        <v>24</v>
      </c>
      <c r="O831" s="90"/>
    </row>
    <row r="832" spans="2:15" x14ac:dyDescent="0.25">
      <c r="B832" s="90" t="s">
        <v>19</v>
      </c>
      <c r="C832" s="90" t="s">
        <v>278</v>
      </c>
      <c r="N832" s="90" t="s">
        <v>19</v>
      </c>
      <c r="O832" s="90" t="s">
        <v>278</v>
      </c>
    </row>
    <row r="833" spans="2:15" x14ac:dyDescent="0.25">
      <c r="B833" s="90">
        <v>191000000</v>
      </c>
      <c r="C833" s="90">
        <v>-67.652411999999998</v>
      </c>
      <c r="N833" s="90">
        <v>191000000</v>
      </c>
      <c r="O833" s="90">
        <v>-74.006118999999998</v>
      </c>
    </row>
    <row r="834" spans="2:15" x14ac:dyDescent="0.25">
      <c r="B834" s="90">
        <v>270045000</v>
      </c>
      <c r="C834" s="90">
        <v>-92.908569</v>
      </c>
      <c r="N834" s="90">
        <v>270045000</v>
      </c>
      <c r="O834" s="90">
        <v>-85.726348999999999</v>
      </c>
    </row>
    <row r="835" spans="2:15" x14ac:dyDescent="0.25">
      <c r="B835" s="90">
        <v>349090000</v>
      </c>
      <c r="C835" s="90">
        <v>-76.872642999999997</v>
      </c>
      <c r="N835" s="90">
        <v>349090000</v>
      </c>
      <c r="O835" s="90">
        <v>-81.332260000000005</v>
      </c>
    </row>
    <row r="836" spans="2:15" x14ac:dyDescent="0.25">
      <c r="B836" s="90">
        <v>428135000</v>
      </c>
      <c r="C836" s="90">
        <v>-83.296906000000007</v>
      </c>
      <c r="N836" s="90">
        <v>428135000</v>
      </c>
      <c r="O836" s="90">
        <v>-84.062691000000001</v>
      </c>
    </row>
    <row r="837" spans="2:15" x14ac:dyDescent="0.25">
      <c r="B837" s="90">
        <v>507180000</v>
      </c>
      <c r="C837" s="90">
        <v>-79.916556999999997</v>
      </c>
      <c r="N837" s="90">
        <v>507180000</v>
      </c>
      <c r="O837" s="90">
        <v>-82.988868999999994</v>
      </c>
    </row>
    <row r="838" spans="2:15" x14ac:dyDescent="0.25">
      <c r="B838" s="90">
        <v>586225000</v>
      </c>
      <c r="C838" s="90">
        <v>-71.889481000000004</v>
      </c>
      <c r="N838" s="90">
        <v>586225000</v>
      </c>
      <c r="O838" s="90">
        <v>-81.088104000000001</v>
      </c>
    </row>
    <row r="839" spans="2:15" x14ac:dyDescent="0.25">
      <c r="B839" s="90">
        <v>665270000</v>
      </c>
      <c r="C839" s="90">
        <v>-80.321280999999999</v>
      </c>
      <c r="N839" s="90">
        <v>665270000</v>
      </c>
      <c r="O839" s="90">
        <v>-79.022354000000007</v>
      </c>
    </row>
    <row r="840" spans="2:15" x14ac:dyDescent="0.25">
      <c r="B840" s="90">
        <v>744315000</v>
      </c>
      <c r="C840" s="90">
        <v>-77.389931000000004</v>
      </c>
      <c r="N840" s="90">
        <v>744315000</v>
      </c>
      <c r="O840" s="90">
        <v>-75.764587000000006</v>
      </c>
    </row>
    <row r="841" spans="2:15" x14ac:dyDescent="0.25">
      <c r="B841" s="90">
        <v>823360000</v>
      </c>
      <c r="C841" s="90">
        <v>-74.896659999999997</v>
      </c>
      <c r="N841" s="90">
        <v>823360000</v>
      </c>
      <c r="O841" s="90">
        <v>-77.187316999999993</v>
      </c>
    </row>
    <row r="842" spans="2:15" x14ac:dyDescent="0.25">
      <c r="B842" s="90">
        <v>902405000</v>
      </c>
      <c r="C842" s="90">
        <v>-74.913757000000004</v>
      </c>
      <c r="N842" s="90">
        <v>902405000</v>
      </c>
      <c r="O842" s="90">
        <v>-82.199325999999999</v>
      </c>
    </row>
    <row r="843" spans="2:15" x14ac:dyDescent="0.25">
      <c r="B843" s="90">
        <v>981450000</v>
      </c>
      <c r="C843" s="90">
        <v>-73.223183000000006</v>
      </c>
      <c r="N843" s="90">
        <v>981450000</v>
      </c>
      <c r="O843" s="90">
        <v>-74.678528</v>
      </c>
    </row>
    <row r="844" spans="2:15" x14ac:dyDescent="0.25">
      <c r="B844" s="90">
        <v>1060495000</v>
      </c>
      <c r="C844" s="90">
        <v>-70.599052</v>
      </c>
      <c r="N844" s="90">
        <v>1060495000</v>
      </c>
      <c r="O844" s="90">
        <v>-76.651077000000001</v>
      </c>
    </row>
    <row r="845" spans="2:15" x14ac:dyDescent="0.25">
      <c r="B845" s="90">
        <v>1139540000</v>
      </c>
      <c r="C845" s="90">
        <v>-66.396133000000006</v>
      </c>
      <c r="N845" s="90">
        <v>1139540000</v>
      </c>
      <c r="O845" s="90">
        <v>-68.803673000000003</v>
      </c>
    </row>
    <row r="846" spans="2:15" x14ac:dyDescent="0.25">
      <c r="B846" s="90">
        <v>1218585000</v>
      </c>
      <c r="C846" s="90">
        <v>-68.513740999999996</v>
      </c>
      <c r="N846" s="90">
        <v>1218585000</v>
      </c>
      <c r="O846" s="90">
        <v>-71.154433999999995</v>
      </c>
    </row>
    <row r="847" spans="2:15" x14ac:dyDescent="0.25">
      <c r="B847" s="90">
        <v>1297630000</v>
      </c>
      <c r="C847" s="90">
        <v>-64.511566000000002</v>
      </c>
      <c r="N847" s="90">
        <v>1297630000</v>
      </c>
      <c r="O847" s="90">
        <v>-68.029624999999996</v>
      </c>
    </row>
    <row r="848" spans="2:15" x14ac:dyDescent="0.25">
      <c r="B848" s="90">
        <v>1376675000</v>
      </c>
      <c r="C848" s="90">
        <v>-63.765697000000003</v>
      </c>
      <c r="N848" s="90">
        <v>1376675000</v>
      </c>
      <c r="O848" s="90">
        <v>-65.790756000000002</v>
      </c>
    </row>
    <row r="849" spans="2:15" x14ac:dyDescent="0.25">
      <c r="B849" s="90">
        <v>1455720000</v>
      </c>
      <c r="C849" s="90">
        <v>-59.083961000000002</v>
      </c>
      <c r="N849" s="90">
        <v>1455720000</v>
      </c>
      <c r="O849" s="90">
        <v>-65.227608000000004</v>
      </c>
    </row>
    <row r="850" spans="2:15" x14ac:dyDescent="0.25">
      <c r="B850" s="90">
        <v>1534765000</v>
      </c>
      <c r="C850" s="90">
        <v>-57.956532000000003</v>
      </c>
      <c r="N850" s="90">
        <v>1534765000</v>
      </c>
      <c r="O850" s="90">
        <v>-61.818516000000002</v>
      </c>
    </row>
    <row r="851" spans="2:15" x14ac:dyDescent="0.25">
      <c r="B851" s="90">
        <v>1613810000</v>
      </c>
      <c r="C851" s="90">
        <v>-48.994315999999998</v>
      </c>
      <c r="N851" s="90">
        <v>1613810000</v>
      </c>
      <c r="O851" s="90">
        <v>-46.662888000000002</v>
      </c>
    </row>
    <row r="852" spans="2:15" x14ac:dyDescent="0.25">
      <c r="B852" s="90">
        <v>1692855000</v>
      </c>
      <c r="C852" s="90">
        <v>-49.744838999999999</v>
      </c>
      <c r="N852" s="90">
        <v>1692855000</v>
      </c>
      <c r="O852" s="90">
        <v>-30.123743000000001</v>
      </c>
    </row>
    <row r="853" spans="2:15" x14ac:dyDescent="0.25">
      <c r="B853" s="90">
        <v>1771900000</v>
      </c>
      <c r="C853" s="90">
        <v>-24.140533000000001</v>
      </c>
      <c r="N853" s="90">
        <v>1771900000</v>
      </c>
      <c r="O853" s="90">
        <v>-19.917335999999999</v>
      </c>
    </row>
    <row r="854" spans="2:15" x14ac:dyDescent="0.25">
      <c r="B854" s="90">
        <v>1850945000</v>
      </c>
      <c r="C854" s="90">
        <v>-26.457606999999999</v>
      </c>
      <c r="N854" s="90">
        <v>1850945000</v>
      </c>
      <c r="O854" s="90">
        <v>-17.554842000000001</v>
      </c>
    </row>
    <row r="855" spans="2:15" x14ac:dyDescent="0.25">
      <c r="B855" s="90">
        <v>1929990000</v>
      </c>
      <c r="C855" s="90">
        <v>-22.584084000000001</v>
      </c>
      <c r="N855" s="90">
        <v>1929990000</v>
      </c>
      <c r="O855" s="90">
        <v>-15.682644</v>
      </c>
    </row>
    <row r="856" spans="2:15" x14ac:dyDescent="0.25">
      <c r="B856" s="90">
        <v>2009035000</v>
      </c>
      <c r="C856" s="90">
        <v>-13.176347</v>
      </c>
      <c r="N856" s="90">
        <v>2009035000</v>
      </c>
      <c r="O856" s="90">
        <v>-13.776562</v>
      </c>
    </row>
    <row r="857" spans="2:15" x14ac:dyDescent="0.25">
      <c r="B857" s="90">
        <v>2088080000</v>
      </c>
      <c r="C857" s="90">
        <v>-9.4972372000000007</v>
      </c>
      <c r="N857" s="90">
        <v>2088080000</v>
      </c>
      <c r="O857" s="90">
        <v>-12.168856999999999</v>
      </c>
    </row>
    <row r="858" spans="2:15" x14ac:dyDescent="0.25">
      <c r="B858" s="90">
        <v>2167125000</v>
      </c>
      <c r="C858" s="90">
        <v>-8.8689774999999997</v>
      </c>
      <c r="N858" s="90">
        <v>2167125000</v>
      </c>
      <c r="O858" s="90">
        <v>-11.513966999999999</v>
      </c>
    </row>
    <row r="859" spans="2:15" x14ac:dyDescent="0.25">
      <c r="B859" s="90">
        <v>2246170000</v>
      </c>
      <c r="C859" s="90">
        <v>-8.5030564999999996</v>
      </c>
      <c r="N859" s="90">
        <v>2246170000</v>
      </c>
      <c r="O859" s="90">
        <v>-10.306464</v>
      </c>
    </row>
    <row r="860" spans="2:15" x14ac:dyDescent="0.25">
      <c r="B860" s="90">
        <v>2325215000</v>
      </c>
      <c r="C860" s="90">
        <v>-8.7161913000000002</v>
      </c>
      <c r="N860" s="90">
        <v>2325215000</v>
      </c>
      <c r="O860" s="90">
        <v>-9.8830872000000003</v>
      </c>
    </row>
    <row r="861" spans="2:15" x14ac:dyDescent="0.25">
      <c r="B861" s="90">
        <v>2404260000</v>
      </c>
      <c r="C861" s="90">
        <v>-9.1875810999999992</v>
      </c>
      <c r="N861" s="90">
        <v>2404260000</v>
      </c>
      <c r="O861" s="90">
        <v>-8.9872464999999995</v>
      </c>
    </row>
    <row r="862" spans="2:15" x14ac:dyDescent="0.25">
      <c r="B862" s="90">
        <v>2483305000</v>
      </c>
      <c r="C862" s="90">
        <v>-9.3886757000000003</v>
      </c>
      <c r="N862" s="90">
        <v>2483305000</v>
      </c>
      <c r="O862" s="90">
        <v>-8.7000694000000003</v>
      </c>
    </row>
    <row r="863" spans="2:15" x14ac:dyDescent="0.25">
      <c r="B863" s="90">
        <v>2562350000</v>
      </c>
      <c r="C863" s="90">
        <v>-9.4040680000000005</v>
      </c>
      <c r="N863" s="90">
        <v>2562350000</v>
      </c>
      <c r="O863" s="90">
        <v>-8.5410413999999992</v>
      </c>
    </row>
    <row r="864" spans="2:15" x14ac:dyDescent="0.25">
      <c r="B864" s="90">
        <v>2641395000</v>
      </c>
      <c r="C864" s="90">
        <v>-9.1688185000000004</v>
      </c>
      <c r="N864" s="90">
        <v>2641395000</v>
      </c>
      <c r="O864" s="90">
        <v>-8.3754272000000007</v>
      </c>
    </row>
    <row r="865" spans="2:15" x14ac:dyDescent="0.25">
      <c r="B865" s="90">
        <v>2720440000</v>
      </c>
      <c r="C865" s="90">
        <v>-9.1470965999999994</v>
      </c>
      <c r="N865" s="90">
        <v>2720440000</v>
      </c>
      <c r="O865" s="90">
        <v>-8.2539501000000008</v>
      </c>
    </row>
    <row r="866" spans="2:15" x14ac:dyDescent="0.25">
      <c r="B866" s="90">
        <v>2799485000</v>
      </c>
      <c r="C866" s="90">
        <v>-9.1106081000000003</v>
      </c>
      <c r="N866" s="90">
        <v>2799485000</v>
      </c>
      <c r="O866" s="90">
        <v>-8.1649361000000003</v>
      </c>
    </row>
    <row r="867" spans="2:15" x14ac:dyDescent="0.25">
      <c r="B867" s="90">
        <v>2878530000</v>
      </c>
      <c r="C867" s="90">
        <v>-9.2158756000000004</v>
      </c>
      <c r="N867" s="90">
        <v>2878530000</v>
      </c>
      <c r="O867" s="90">
        <v>-8.1057129000000003</v>
      </c>
    </row>
    <row r="868" spans="2:15" x14ac:dyDescent="0.25">
      <c r="B868" s="90">
        <v>2957575000</v>
      </c>
      <c r="C868" s="90">
        <v>-9.1898432000000003</v>
      </c>
      <c r="N868" s="90">
        <v>2957575000</v>
      </c>
      <c r="O868" s="90">
        <v>-8.0236558999999996</v>
      </c>
    </row>
    <row r="869" spans="2:15" x14ac:dyDescent="0.25">
      <c r="B869" s="90">
        <v>3036620000</v>
      </c>
      <c r="C869" s="90">
        <v>-9.2298211999999999</v>
      </c>
      <c r="N869" s="90">
        <v>3036620000</v>
      </c>
      <c r="O869" s="90">
        <v>-8.1940994000000007</v>
      </c>
    </row>
    <row r="870" spans="2:15" x14ac:dyDescent="0.25">
      <c r="B870" s="90">
        <v>3115665000</v>
      </c>
      <c r="C870" s="90">
        <v>-9.0466490000000004</v>
      </c>
      <c r="N870" s="90">
        <v>3115665000</v>
      </c>
      <c r="O870" s="90">
        <v>-8.3359976000000007</v>
      </c>
    </row>
    <row r="871" spans="2:15" x14ac:dyDescent="0.25">
      <c r="B871" s="90">
        <v>3194710000</v>
      </c>
      <c r="C871" s="90">
        <v>-9.0396546999999998</v>
      </c>
      <c r="N871" s="90">
        <v>3194710000</v>
      </c>
      <c r="O871" s="90">
        <v>-8.4356489000000003</v>
      </c>
    </row>
    <row r="872" spans="2:15" x14ac:dyDescent="0.25">
      <c r="B872" s="90">
        <v>3273755000</v>
      </c>
      <c r="C872" s="90">
        <v>-9.0459546999999993</v>
      </c>
      <c r="N872" s="90">
        <v>3273755000</v>
      </c>
      <c r="O872" s="90">
        <v>-8.4265509000000005</v>
      </c>
    </row>
    <row r="873" spans="2:15" x14ac:dyDescent="0.25">
      <c r="B873" s="90">
        <v>3352800000</v>
      </c>
      <c r="C873" s="90">
        <v>-9.2535696000000005</v>
      </c>
      <c r="N873" s="90">
        <v>3352800000</v>
      </c>
      <c r="O873" s="90">
        <v>-8.6630029999999998</v>
      </c>
    </row>
    <row r="874" spans="2:15" x14ac:dyDescent="0.25">
      <c r="B874" s="90">
        <v>3431845000</v>
      </c>
      <c r="C874" s="90">
        <v>-9.1148662999999992</v>
      </c>
      <c r="N874" s="90">
        <v>3431845000</v>
      </c>
      <c r="O874" s="90">
        <v>-8.8279628999999993</v>
      </c>
    </row>
    <row r="875" spans="2:15" x14ac:dyDescent="0.25">
      <c r="B875" s="90">
        <v>3510890000</v>
      </c>
      <c r="C875" s="90">
        <v>-9.0302658000000005</v>
      </c>
      <c r="N875" s="90">
        <v>3510890000</v>
      </c>
      <c r="O875" s="90">
        <v>-8.9086294000000006</v>
      </c>
    </row>
    <row r="876" spans="2:15" x14ac:dyDescent="0.25">
      <c r="B876" s="90">
        <v>3589935000</v>
      </c>
      <c r="C876" s="90">
        <v>-8.8622064999999992</v>
      </c>
      <c r="N876" s="90">
        <v>3589935000</v>
      </c>
      <c r="O876" s="90">
        <v>-8.7674952000000008</v>
      </c>
    </row>
    <row r="877" spans="2:15" x14ac:dyDescent="0.25">
      <c r="B877" s="90">
        <v>3668980000</v>
      </c>
      <c r="C877" s="90">
        <v>-8.7599429999999998</v>
      </c>
      <c r="N877" s="90">
        <v>3668980000</v>
      </c>
      <c r="O877" s="90">
        <v>-8.7556677000000001</v>
      </c>
    </row>
    <row r="878" spans="2:15" x14ac:dyDescent="0.25">
      <c r="B878" s="90">
        <v>3748025000</v>
      </c>
      <c r="C878" s="90">
        <v>-8.6831455000000002</v>
      </c>
      <c r="N878" s="90">
        <v>3748025000</v>
      </c>
      <c r="O878" s="90">
        <v>-8.8442744999999992</v>
      </c>
    </row>
    <row r="879" spans="2:15" x14ac:dyDescent="0.25">
      <c r="B879" s="90">
        <v>3827070000</v>
      </c>
      <c r="C879" s="90">
        <v>-8.7836055999999996</v>
      </c>
      <c r="N879" s="90">
        <v>3827070000</v>
      </c>
      <c r="O879" s="90">
        <v>-9.0472716999999996</v>
      </c>
    </row>
    <row r="880" spans="2:15" x14ac:dyDescent="0.25">
      <c r="B880" s="90">
        <v>3906115000</v>
      </c>
      <c r="C880" s="90">
        <v>-8.7772264</v>
      </c>
      <c r="N880" s="90">
        <v>3906115000</v>
      </c>
      <c r="O880" s="90">
        <v>-9.0019378999999997</v>
      </c>
    </row>
    <row r="881" spans="2:15" x14ac:dyDescent="0.25">
      <c r="B881" s="90">
        <v>3985160000</v>
      </c>
      <c r="C881" s="90">
        <v>-8.7243452000000001</v>
      </c>
      <c r="N881" s="90">
        <v>3985160000</v>
      </c>
      <c r="O881" s="90">
        <v>-9.0191584000000002</v>
      </c>
    </row>
    <row r="882" spans="2:15" x14ac:dyDescent="0.25">
      <c r="B882" s="90">
        <v>4064205000</v>
      </c>
      <c r="C882" s="90">
        <v>-8.7893124</v>
      </c>
      <c r="N882" s="90">
        <v>4064205000</v>
      </c>
      <c r="O882" s="90">
        <v>-9.1057444000000007</v>
      </c>
    </row>
    <row r="883" spans="2:15" x14ac:dyDescent="0.25">
      <c r="B883" s="90">
        <v>4143250000</v>
      </c>
      <c r="C883" s="90">
        <v>-8.7232838000000008</v>
      </c>
      <c r="N883" s="90">
        <v>4143250000</v>
      </c>
      <c r="O883" s="90">
        <v>-9.0564383999999993</v>
      </c>
    </row>
    <row r="884" spans="2:15" x14ac:dyDescent="0.25">
      <c r="B884" s="90">
        <v>4222295000</v>
      </c>
      <c r="C884" s="90">
        <v>-8.6137419000000008</v>
      </c>
      <c r="N884" s="90">
        <v>4222295000</v>
      </c>
      <c r="O884" s="90">
        <v>-9.2589035000000006</v>
      </c>
    </row>
    <row r="885" spans="2:15" x14ac:dyDescent="0.25">
      <c r="B885" s="90">
        <v>4301340000</v>
      </c>
      <c r="C885" s="90">
        <v>-8.6096076999999998</v>
      </c>
      <c r="N885" s="90">
        <v>4301340000</v>
      </c>
      <c r="O885" s="90">
        <v>-9.3967627999999994</v>
      </c>
    </row>
    <row r="886" spans="2:15" x14ac:dyDescent="0.25">
      <c r="B886" s="90">
        <v>4380385000</v>
      </c>
      <c r="C886" s="90">
        <v>-8.7256745999999996</v>
      </c>
      <c r="N886" s="90">
        <v>4380385000</v>
      </c>
      <c r="O886" s="90">
        <v>-9.3234385999999994</v>
      </c>
    </row>
    <row r="887" spans="2:15" x14ac:dyDescent="0.25">
      <c r="B887" s="90">
        <v>4459430000</v>
      </c>
      <c r="C887" s="90">
        <v>-8.7154865000000008</v>
      </c>
      <c r="N887" s="90">
        <v>4459430000</v>
      </c>
      <c r="O887" s="90">
        <v>-9.4280472</v>
      </c>
    </row>
    <row r="888" spans="2:15" x14ac:dyDescent="0.25">
      <c r="B888" s="90">
        <v>4538475000</v>
      </c>
      <c r="C888" s="90">
        <v>-8.8787822999999992</v>
      </c>
      <c r="N888" s="90">
        <v>4538475000</v>
      </c>
      <c r="O888" s="90">
        <v>-9.572298</v>
      </c>
    </row>
    <row r="889" spans="2:15" x14ac:dyDescent="0.25">
      <c r="B889" s="90">
        <v>4617520000</v>
      </c>
      <c r="C889" s="90">
        <v>-8.8207865000000005</v>
      </c>
      <c r="N889" s="90">
        <v>4617520000</v>
      </c>
      <c r="O889" s="90">
        <v>-9.5429478000000003</v>
      </c>
    </row>
    <row r="890" spans="2:15" x14ac:dyDescent="0.25">
      <c r="B890" s="90">
        <v>4696565000</v>
      </c>
      <c r="C890" s="90">
        <v>-8.6962642999999993</v>
      </c>
      <c r="N890" s="90">
        <v>4696565000</v>
      </c>
      <c r="O890" s="90">
        <v>-9.8568400999999994</v>
      </c>
    </row>
    <row r="891" spans="2:15" x14ac:dyDescent="0.25">
      <c r="B891" s="90">
        <v>4775610000</v>
      </c>
      <c r="C891" s="90">
        <v>-8.7960682000000006</v>
      </c>
      <c r="N891" s="90">
        <v>4775610000</v>
      </c>
      <c r="O891" s="90">
        <v>-10.128111000000001</v>
      </c>
    </row>
    <row r="892" spans="2:15" x14ac:dyDescent="0.25">
      <c r="B892" s="90">
        <v>4854655000</v>
      </c>
      <c r="C892" s="90">
        <v>-9.0172366999999998</v>
      </c>
      <c r="N892" s="90">
        <v>4854655000</v>
      </c>
      <c r="O892" s="90">
        <v>-10.188869</v>
      </c>
    </row>
    <row r="893" spans="2:15" x14ac:dyDescent="0.25">
      <c r="B893" s="90">
        <v>4933700000</v>
      </c>
      <c r="C893" s="90">
        <v>-8.8679676000000001</v>
      </c>
      <c r="N893" s="90">
        <v>4933700000</v>
      </c>
      <c r="O893" s="90">
        <v>-10.114374</v>
      </c>
    </row>
    <row r="894" spans="2:15" x14ac:dyDescent="0.25">
      <c r="B894" s="90">
        <v>5012745000</v>
      </c>
      <c r="C894" s="90">
        <v>-8.8844785999999996</v>
      </c>
      <c r="N894" s="90">
        <v>5012745000</v>
      </c>
      <c r="O894" s="90">
        <v>-10.36553</v>
      </c>
    </row>
    <row r="895" spans="2:15" x14ac:dyDescent="0.25">
      <c r="B895" s="90">
        <v>5091790000</v>
      </c>
      <c r="C895" s="90">
        <v>-9.2374267999999997</v>
      </c>
      <c r="N895" s="90">
        <v>5091790000</v>
      </c>
      <c r="O895" s="90">
        <v>-10.630364</v>
      </c>
    </row>
    <row r="896" spans="2:15" x14ac:dyDescent="0.25">
      <c r="B896" s="90">
        <v>5170835000</v>
      </c>
      <c r="C896" s="90">
        <v>-9.4721078999999992</v>
      </c>
      <c r="N896" s="90">
        <v>5170835000</v>
      </c>
      <c r="O896" s="90">
        <v>-10.510035</v>
      </c>
    </row>
    <row r="897" spans="2:15" x14ac:dyDescent="0.25">
      <c r="B897" s="90">
        <v>5249880000</v>
      </c>
      <c r="C897" s="90">
        <v>-9.6120005000000006</v>
      </c>
      <c r="N897" s="90">
        <v>5249880000</v>
      </c>
      <c r="O897" s="90">
        <v>-10.413883999999999</v>
      </c>
    </row>
    <row r="898" spans="2:15" x14ac:dyDescent="0.25">
      <c r="B898" s="90">
        <v>5328925000</v>
      </c>
      <c r="C898" s="90">
        <v>-9.9650364000000007</v>
      </c>
      <c r="N898" s="90">
        <v>5328925000</v>
      </c>
      <c r="O898" s="90">
        <v>-10.417204</v>
      </c>
    </row>
    <row r="899" spans="2:15" x14ac:dyDescent="0.25">
      <c r="B899" s="90">
        <v>5407970000</v>
      </c>
      <c r="C899" s="90">
        <v>-10.342862</v>
      </c>
      <c r="N899" s="90">
        <v>5407970000</v>
      </c>
      <c r="O899" s="90">
        <v>-10.320568</v>
      </c>
    </row>
    <row r="900" spans="2:15" x14ac:dyDescent="0.25">
      <c r="B900" s="90">
        <v>5487015000</v>
      </c>
      <c r="C900" s="90">
        <v>-10.765663999999999</v>
      </c>
      <c r="N900" s="90">
        <v>5487015000</v>
      </c>
      <c r="O900" s="90">
        <v>-10.543773</v>
      </c>
    </row>
    <row r="901" spans="2:15" x14ac:dyDescent="0.25">
      <c r="B901" s="90">
        <v>5566060000</v>
      </c>
      <c r="C901" s="90">
        <v>-11.202904999999999</v>
      </c>
      <c r="N901" s="90">
        <v>5566060000</v>
      </c>
      <c r="O901" s="90">
        <v>-10.571694000000001</v>
      </c>
    </row>
    <row r="902" spans="2:15" x14ac:dyDescent="0.25">
      <c r="B902" s="90">
        <v>5645105000</v>
      </c>
      <c r="C902" s="90">
        <v>-11.092551</v>
      </c>
      <c r="N902" s="90">
        <v>5645105000</v>
      </c>
      <c r="O902" s="90">
        <v>-10.642611</v>
      </c>
    </row>
    <row r="903" spans="2:15" x14ac:dyDescent="0.25">
      <c r="B903" s="90">
        <v>5724150000</v>
      </c>
      <c r="C903" s="90">
        <v>-10.878719</v>
      </c>
      <c r="N903" s="90">
        <v>5724150000</v>
      </c>
      <c r="O903" s="90">
        <v>-10.968680000000001</v>
      </c>
    </row>
    <row r="904" spans="2:15" x14ac:dyDescent="0.25">
      <c r="B904" s="90">
        <v>5803195000</v>
      </c>
      <c r="C904" s="90">
        <v>-11.225241</v>
      </c>
      <c r="N904" s="90">
        <v>5803195000</v>
      </c>
      <c r="O904" s="90">
        <v>-11.121115</v>
      </c>
    </row>
    <row r="905" spans="2:15" x14ac:dyDescent="0.25">
      <c r="B905" s="90">
        <v>5882240000</v>
      </c>
      <c r="C905" s="90">
        <v>-11.380779</v>
      </c>
      <c r="N905" s="90">
        <v>5882240000</v>
      </c>
      <c r="O905" s="90">
        <v>-11.142168</v>
      </c>
    </row>
    <row r="906" spans="2:15" x14ac:dyDescent="0.25">
      <c r="B906" s="90">
        <v>5961285000</v>
      </c>
      <c r="C906" s="90">
        <v>-11.342192000000001</v>
      </c>
      <c r="N906" s="90">
        <v>5961285000</v>
      </c>
      <c r="O906" s="90">
        <v>-11.178927</v>
      </c>
    </row>
    <row r="907" spans="2:15" x14ac:dyDescent="0.25">
      <c r="B907" s="90">
        <v>6040330000</v>
      </c>
      <c r="C907" s="90">
        <v>-11.780008</v>
      </c>
      <c r="N907" s="90">
        <v>6040330000</v>
      </c>
      <c r="O907" s="90">
        <v>-11.051252</v>
      </c>
    </row>
    <row r="908" spans="2:15" x14ac:dyDescent="0.25">
      <c r="B908" s="90">
        <v>6119375000</v>
      </c>
      <c r="C908" s="90">
        <v>-11.582705000000001</v>
      </c>
      <c r="N908" s="90">
        <v>6119375000</v>
      </c>
      <c r="O908" s="90">
        <v>-11.062305</v>
      </c>
    </row>
    <row r="909" spans="2:15" x14ac:dyDescent="0.25">
      <c r="B909" s="90">
        <v>6198420000</v>
      </c>
      <c r="C909" s="90">
        <v>-11.276593</v>
      </c>
      <c r="N909" s="90">
        <v>6198420000</v>
      </c>
      <c r="O909" s="90">
        <v>-11.172340999999999</v>
      </c>
    </row>
    <row r="910" spans="2:15" x14ac:dyDescent="0.25">
      <c r="B910" s="90">
        <v>6277465000</v>
      </c>
      <c r="C910" s="90">
        <v>-11.369975999999999</v>
      </c>
      <c r="N910" s="90">
        <v>6277465000</v>
      </c>
      <c r="O910" s="90">
        <v>-11.233909000000001</v>
      </c>
    </row>
    <row r="911" spans="2:15" x14ac:dyDescent="0.25">
      <c r="B911" s="90">
        <v>6356510000</v>
      </c>
      <c r="C911" s="90">
        <v>-11.897109</v>
      </c>
      <c r="N911" s="90">
        <v>6356510000</v>
      </c>
      <c r="O911" s="90">
        <v>-11.233954000000001</v>
      </c>
    </row>
    <row r="912" spans="2:15" x14ac:dyDescent="0.25">
      <c r="B912" s="90">
        <v>6435555000</v>
      </c>
      <c r="C912" s="90">
        <v>-12.479480000000001</v>
      </c>
      <c r="N912" s="90">
        <v>6435555000</v>
      </c>
      <c r="O912" s="90">
        <v>-11.093019999999999</v>
      </c>
    </row>
    <row r="913" spans="2:15" x14ac:dyDescent="0.25">
      <c r="B913" s="90">
        <v>6514600000</v>
      </c>
      <c r="C913" s="90">
        <v>-11.673401999999999</v>
      </c>
      <c r="N913" s="90">
        <v>6514600000</v>
      </c>
      <c r="O913" s="90">
        <v>-11.037713999999999</v>
      </c>
    </row>
    <row r="914" spans="2:15" x14ac:dyDescent="0.25">
      <c r="B914" s="90">
        <v>6593645000</v>
      </c>
      <c r="C914" s="90">
        <v>-11.539272</v>
      </c>
      <c r="N914" s="90">
        <v>6593645000</v>
      </c>
      <c r="O914" s="90">
        <v>-11.241159</v>
      </c>
    </row>
    <row r="915" spans="2:15" x14ac:dyDescent="0.25">
      <c r="B915" s="90">
        <v>6672690000</v>
      </c>
      <c r="C915" s="90">
        <v>-11.801569000000001</v>
      </c>
      <c r="N915" s="90">
        <v>6672690000</v>
      </c>
      <c r="O915" s="90">
        <v>-11.603134000000001</v>
      </c>
    </row>
    <row r="916" spans="2:15" x14ac:dyDescent="0.25">
      <c r="B916" s="90">
        <v>6751735000</v>
      </c>
      <c r="C916" s="90">
        <v>-12.414254</v>
      </c>
      <c r="N916" s="90">
        <v>6751735000</v>
      </c>
      <c r="O916" s="90">
        <v>-11.819813999999999</v>
      </c>
    </row>
    <row r="917" spans="2:15" x14ac:dyDescent="0.25">
      <c r="B917" s="90">
        <v>6830780000</v>
      </c>
      <c r="C917" s="90">
        <v>-14.872881</v>
      </c>
      <c r="N917" s="90">
        <v>6830780000</v>
      </c>
      <c r="O917" s="90">
        <v>-11.575005000000001</v>
      </c>
    </row>
    <row r="918" spans="2:15" x14ac:dyDescent="0.25">
      <c r="B918" s="90">
        <v>6909825000</v>
      </c>
      <c r="C918" s="90">
        <v>-13.207857000000001</v>
      </c>
      <c r="N918" s="90">
        <v>6909825000</v>
      </c>
      <c r="O918" s="90">
        <v>-11.258509999999999</v>
      </c>
    </row>
    <row r="919" spans="2:15" x14ac:dyDescent="0.25">
      <c r="B919" s="90">
        <v>6988870000</v>
      </c>
      <c r="C919" s="90">
        <v>-12.48565</v>
      </c>
      <c r="N919" s="90">
        <v>6988870000</v>
      </c>
      <c r="O919" s="90">
        <v>-11.80057</v>
      </c>
    </row>
    <row r="920" spans="2:15" x14ac:dyDescent="0.25">
      <c r="B920" s="90">
        <v>7067915000</v>
      </c>
      <c r="C920" s="90">
        <v>-16.872896000000001</v>
      </c>
      <c r="N920" s="90">
        <v>7067915000</v>
      </c>
      <c r="O920" s="90">
        <v>-12.312352000000001</v>
      </c>
    </row>
    <row r="921" spans="2:15" x14ac:dyDescent="0.25">
      <c r="B921" s="90">
        <v>7146960000</v>
      </c>
      <c r="C921" s="90">
        <v>-17.096105999999999</v>
      </c>
      <c r="N921" s="90">
        <v>7146960000</v>
      </c>
      <c r="O921" s="90">
        <v>-11.824195</v>
      </c>
    </row>
    <row r="922" spans="2:15" x14ac:dyDescent="0.25">
      <c r="B922" s="90">
        <v>7226005000</v>
      </c>
      <c r="C922" s="90">
        <v>-16.023108000000001</v>
      </c>
      <c r="N922" s="90">
        <v>7226005000</v>
      </c>
      <c r="O922" s="90">
        <v>-11.818830999999999</v>
      </c>
    </row>
    <row r="923" spans="2:15" x14ac:dyDescent="0.25">
      <c r="B923" s="90">
        <v>7305050000</v>
      </c>
      <c r="C923" s="90">
        <v>-18.082512000000001</v>
      </c>
      <c r="N923" s="90">
        <v>7305050000</v>
      </c>
      <c r="O923" s="90">
        <v>-11.950309000000001</v>
      </c>
    </row>
    <row r="924" spans="2:15" x14ac:dyDescent="0.25">
      <c r="B924" s="90">
        <v>7384095000</v>
      </c>
      <c r="C924" s="90">
        <v>-18.038378000000002</v>
      </c>
      <c r="N924" s="90">
        <v>7384095000</v>
      </c>
      <c r="O924" s="90">
        <v>-11.829723</v>
      </c>
    </row>
    <row r="925" spans="2:15" x14ac:dyDescent="0.25">
      <c r="B925" s="90">
        <v>7463140000</v>
      </c>
      <c r="C925" s="90">
        <v>-20.299952000000001</v>
      </c>
      <c r="N925" s="90">
        <v>7463140000</v>
      </c>
      <c r="O925" s="90">
        <v>-12.475465</v>
      </c>
    </row>
    <row r="926" spans="2:15" x14ac:dyDescent="0.25">
      <c r="B926" s="90">
        <v>7542185000</v>
      </c>
      <c r="C926" s="90">
        <v>-23.850403</v>
      </c>
      <c r="N926" s="90">
        <v>7542185000</v>
      </c>
      <c r="O926" s="90">
        <v>-12.37311</v>
      </c>
    </row>
    <row r="927" spans="2:15" x14ac:dyDescent="0.25">
      <c r="B927" s="90">
        <v>7621230000</v>
      </c>
      <c r="C927" s="90">
        <v>-20.485759999999999</v>
      </c>
      <c r="N927" s="90">
        <v>7621230000</v>
      </c>
      <c r="O927" s="90">
        <v>-11.772157999999999</v>
      </c>
    </row>
    <row r="928" spans="2:15" x14ac:dyDescent="0.25">
      <c r="B928" s="90">
        <v>7700275000</v>
      </c>
      <c r="C928" s="90">
        <v>-20.131516999999999</v>
      </c>
      <c r="N928" s="90">
        <v>7700275000</v>
      </c>
      <c r="O928" s="90">
        <v>-12.140060999999999</v>
      </c>
    </row>
    <row r="929" spans="2:15" x14ac:dyDescent="0.25">
      <c r="B929" s="90">
        <v>7779320000</v>
      </c>
      <c r="C929" s="90">
        <v>-25.911133</v>
      </c>
      <c r="N929" s="90">
        <v>7779320000</v>
      </c>
      <c r="O929" s="90">
        <v>-12.889882999999999</v>
      </c>
    </row>
    <row r="930" spans="2:15" x14ac:dyDescent="0.25">
      <c r="B930" s="90">
        <v>7858365000</v>
      </c>
      <c r="C930" s="90">
        <v>-27.560600000000001</v>
      </c>
      <c r="N930" s="90">
        <v>7858365000</v>
      </c>
      <c r="O930" s="90">
        <v>-12.253633000000001</v>
      </c>
    </row>
    <row r="931" spans="2:15" x14ac:dyDescent="0.25">
      <c r="B931" s="90">
        <v>7937410000</v>
      </c>
      <c r="C931" s="90">
        <v>-23.352774</v>
      </c>
      <c r="N931" s="90">
        <v>7937410000</v>
      </c>
      <c r="O931" s="90">
        <v>-11.768895000000001</v>
      </c>
    </row>
    <row r="932" spans="2:15" x14ac:dyDescent="0.25">
      <c r="B932" s="90">
        <v>8016455000</v>
      </c>
      <c r="C932" s="90">
        <v>-23.776695</v>
      </c>
      <c r="N932" s="90">
        <v>8016455000</v>
      </c>
      <c r="O932" s="90">
        <v>-12.298807999999999</v>
      </c>
    </row>
    <row r="933" spans="2:15" x14ac:dyDescent="0.25">
      <c r="B933" s="90">
        <v>8095500000</v>
      </c>
      <c r="C933" s="90">
        <v>-29.468478999999999</v>
      </c>
      <c r="N933" s="90">
        <v>8095500000</v>
      </c>
      <c r="O933" s="90">
        <v>-13.111302999999999</v>
      </c>
    </row>
    <row r="934" spans="2:15" x14ac:dyDescent="0.25">
      <c r="B934" s="90">
        <v>8174545000</v>
      </c>
      <c r="C934" s="90">
        <v>-28.639576000000002</v>
      </c>
      <c r="N934" s="90">
        <v>8174545000</v>
      </c>
      <c r="O934" s="90">
        <v>-12.557592</v>
      </c>
    </row>
    <row r="935" spans="2:15" x14ac:dyDescent="0.25">
      <c r="B935" s="90">
        <v>8253590000</v>
      </c>
      <c r="C935" s="90">
        <v>-29.386133000000001</v>
      </c>
      <c r="N935" s="90">
        <v>8253590000</v>
      </c>
      <c r="O935" s="90">
        <v>-12.873002</v>
      </c>
    </row>
    <row r="936" spans="2:15" x14ac:dyDescent="0.25">
      <c r="B936" s="90">
        <v>8332635000</v>
      </c>
      <c r="C936" s="90">
        <v>-31.362297000000002</v>
      </c>
      <c r="N936" s="90">
        <v>8332635000</v>
      </c>
      <c r="O936" s="90">
        <v>-12.974785000000001</v>
      </c>
    </row>
    <row r="937" spans="2:15" x14ac:dyDescent="0.25">
      <c r="B937" s="90">
        <v>8411680000</v>
      </c>
      <c r="C937" s="90">
        <v>-28.302659999999999</v>
      </c>
      <c r="N937" s="90">
        <v>8411680000</v>
      </c>
      <c r="O937" s="90">
        <v>-12.823804000000001</v>
      </c>
    </row>
    <row r="938" spans="2:15" x14ac:dyDescent="0.25">
      <c r="B938" s="90">
        <v>8490725000</v>
      </c>
      <c r="C938" s="90">
        <v>-31.620799999999999</v>
      </c>
      <c r="N938" s="90">
        <v>8490725000</v>
      </c>
      <c r="O938" s="90">
        <v>-13.836607000000001</v>
      </c>
    </row>
    <row r="939" spans="2:15" x14ac:dyDescent="0.25">
      <c r="B939" s="90">
        <v>8569770000</v>
      </c>
      <c r="C939" s="90">
        <v>-35.546146</v>
      </c>
      <c r="N939" s="90">
        <v>8569770000</v>
      </c>
      <c r="O939" s="90">
        <v>-13.956402000000001</v>
      </c>
    </row>
    <row r="940" spans="2:15" x14ac:dyDescent="0.25">
      <c r="B940" s="90">
        <v>8648815000</v>
      </c>
      <c r="C940" s="90">
        <v>-32.991504999999997</v>
      </c>
      <c r="N940" s="90">
        <v>8648815000</v>
      </c>
      <c r="O940" s="90">
        <v>-13.537381</v>
      </c>
    </row>
    <row r="941" spans="2:15" x14ac:dyDescent="0.25">
      <c r="B941" s="90">
        <v>8727860000</v>
      </c>
      <c r="C941" s="90">
        <v>-33.278488000000003</v>
      </c>
      <c r="N941" s="90">
        <v>8727860000</v>
      </c>
      <c r="O941" s="90">
        <v>-13.552572</v>
      </c>
    </row>
    <row r="942" spans="2:15" x14ac:dyDescent="0.25">
      <c r="B942" s="90">
        <v>8806905000</v>
      </c>
      <c r="C942" s="90">
        <v>-35.738734999999998</v>
      </c>
      <c r="N942" s="90">
        <v>8806905000</v>
      </c>
      <c r="O942" s="90">
        <v>-13.740743999999999</v>
      </c>
    </row>
    <row r="943" spans="2:15" x14ac:dyDescent="0.25">
      <c r="B943" s="90">
        <v>8885950000</v>
      </c>
      <c r="C943" s="90">
        <v>-33.456673000000002</v>
      </c>
      <c r="N943" s="90">
        <v>8885950000</v>
      </c>
      <c r="O943" s="90">
        <v>-13.353484999999999</v>
      </c>
    </row>
    <row r="944" spans="2:15" x14ac:dyDescent="0.25">
      <c r="B944" s="90">
        <v>8964995000</v>
      </c>
      <c r="C944" s="90">
        <v>-32.510899000000002</v>
      </c>
      <c r="N944" s="90">
        <v>8964995000</v>
      </c>
      <c r="O944" s="90">
        <v>-13.349689</v>
      </c>
    </row>
    <row r="945" spans="2:15" x14ac:dyDescent="0.25">
      <c r="B945" s="90">
        <v>9044040000</v>
      </c>
      <c r="C945" s="90">
        <v>-37.146918999999997</v>
      </c>
      <c r="N945" s="90">
        <v>9044040000</v>
      </c>
      <c r="O945" s="90">
        <v>-13.967904000000001</v>
      </c>
    </row>
    <row r="946" spans="2:15" x14ac:dyDescent="0.25">
      <c r="B946" s="90">
        <v>9123085000</v>
      </c>
      <c r="C946" s="90">
        <v>-37.701996000000001</v>
      </c>
      <c r="N946" s="90">
        <v>9123085000</v>
      </c>
      <c r="O946" s="90">
        <v>-13.484487</v>
      </c>
    </row>
    <row r="947" spans="2:15" x14ac:dyDescent="0.25">
      <c r="B947" s="90">
        <v>9202130000</v>
      </c>
      <c r="C947" s="90">
        <v>-32.735222</v>
      </c>
      <c r="N947" s="90">
        <v>9202130000</v>
      </c>
      <c r="O947" s="90">
        <v>-12.949495000000001</v>
      </c>
    </row>
    <row r="948" spans="2:15" x14ac:dyDescent="0.25">
      <c r="B948" s="90">
        <v>9281175000</v>
      </c>
      <c r="C948" s="90">
        <v>-34.764481000000004</v>
      </c>
      <c r="N948" s="90">
        <v>9281175000</v>
      </c>
      <c r="O948" s="90">
        <v>-13.388571000000001</v>
      </c>
    </row>
    <row r="949" spans="2:15" x14ac:dyDescent="0.25">
      <c r="B949" s="90">
        <v>9360220000</v>
      </c>
      <c r="C949" s="90">
        <v>-36.935101000000003</v>
      </c>
      <c r="N949" s="90">
        <v>9360220000</v>
      </c>
      <c r="O949" s="90">
        <v>-13.345371999999999</v>
      </c>
    </row>
    <row r="950" spans="2:15" x14ac:dyDescent="0.25">
      <c r="B950" s="90">
        <v>9439265000</v>
      </c>
      <c r="C950" s="90">
        <v>-33.196510000000004</v>
      </c>
      <c r="N950" s="90">
        <v>9439265000</v>
      </c>
      <c r="O950" s="90">
        <v>-12.998412999999999</v>
      </c>
    </row>
    <row r="951" spans="2:15" x14ac:dyDescent="0.25">
      <c r="B951" s="90">
        <v>9518310000</v>
      </c>
      <c r="C951" s="90">
        <v>-34.224612999999998</v>
      </c>
      <c r="N951" s="90">
        <v>9518310000</v>
      </c>
      <c r="O951" s="90">
        <v>-13.119149</v>
      </c>
    </row>
    <row r="952" spans="2:15" x14ac:dyDescent="0.25">
      <c r="B952" s="90">
        <v>9597355000</v>
      </c>
      <c r="C952" s="90">
        <v>-37.679324999999999</v>
      </c>
      <c r="N952" s="90">
        <v>9597355000</v>
      </c>
      <c r="O952" s="90">
        <v>-13.229672000000001</v>
      </c>
    </row>
    <row r="953" spans="2:15" x14ac:dyDescent="0.25">
      <c r="B953" s="90">
        <v>9676400000</v>
      </c>
      <c r="C953" s="90">
        <v>-32.074387000000002</v>
      </c>
      <c r="N953" s="90">
        <v>9676400000</v>
      </c>
      <c r="O953" s="90">
        <v>-12.697736000000001</v>
      </c>
    </row>
    <row r="954" spans="2:15" x14ac:dyDescent="0.25">
      <c r="B954" s="90">
        <v>9755445000</v>
      </c>
      <c r="C954" s="90">
        <v>-32.342723999999997</v>
      </c>
      <c r="N954" s="90">
        <v>9755445000</v>
      </c>
      <c r="O954" s="90">
        <v>-12.733285</v>
      </c>
    </row>
    <row r="955" spans="2:15" x14ac:dyDescent="0.25">
      <c r="B955" s="90">
        <v>9834490000</v>
      </c>
      <c r="C955" s="90">
        <v>-36.117049999999999</v>
      </c>
      <c r="N955" s="90">
        <v>9834490000</v>
      </c>
      <c r="O955" s="90">
        <v>-13.238775</v>
      </c>
    </row>
    <row r="956" spans="2:15" x14ac:dyDescent="0.25">
      <c r="B956" s="90">
        <v>9913535000</v>
      </c>
      <c r="C956" s="90">
        <v>-31.675754999999999</v>
      </c>
      <c r="N956" s="90">
        <v>9913535000</v>
      </c>
      <c r="O956" s="90">
        <v>-12.635403</v>
      </c>
    </row>
    <row r="957" spans="2:15" x14ac:dyDescent="0.25">
      <c r="B957" s="90">
        <v>9992580000</v>
      </c>
      <c r="C957" s="90">
        <v>-31.07967</v>
      </c>
      <c r="N957" s="90">
        <v>9992580000</v>
      </c>
      <c r="O957" s="90">
        <v>-12.589319</v>
      </c>
    </row>
    <row r="958" spans="2:15" x14ac:dyDescent="0.25">
      <c r="B958" s="90">
        <v>10071625000</v>
      </c>
      <c r="C958" s="90">
        <v>-35.840252</v>
      </c>
      <c r="N958" s="90">
        <v>10071625000</v>
      </c>
      <c r="O958" s="90">
        <v>-13.153069</v>
      </c>
    </row>
    <row r="959" spans="2:15" x14ac:dyDescent="0.25">
      <c r="B959" s="90">
        <v>10150670000</v>
      </c>
      <c r="C959" s="90">
        <v>-31.303709000000001</v>
      </c>
      <c r="N959" s="90">
        <v>10150670000</v>
      </c>
      <c r="O959" s="90">
        <v>-12.533068999999999</v>
      </c>
    </row>
    <row r="960" spans="2:15" x14ac:dyDescent="0.25">
      <c r="B960" s="90">
        <v>10229715000</v>
      </c>
      <c r="C960" s="90">
        <v>-27.153122</v>
      </c>
      <c r="N960" s="90">
        <v>10229715000</v>
      </c>
      <c r="O960" s="90">
        <v>-12.367965999999999</v>
      </c>
    </row>
    <row r="961" spans="2:15" x14ac:dyDescent="0.25">
      <c r="B961" s="90">
        <v>10308760000</v>
      </c>
      <c r="C961" s="90">
        <v>-32.710360999999999</v>
      </c>
      <c r="N961" s="90">
        <v>10308760000</v>
      </c>
      <c r="O961" s="90">
        <v>-13.075562</v>
      </c>
    </row>
    <row r="962" spans="2:15" x14ac:dyDescent="0.25">
      <c r="B962" s="90">
        <v>10387805000</v>
      </c>
      <c r="C962" s="90">
        <v>-32.496017000000002</v>
      </c>
      <c r="N962" s="90">
        <v>10387805000</v>
      </c>
      <c r="O962" s="90">
        <v>-13.204466</v>
      </c>
    </row>
    <row r="963" spans="2:15" x14ac:dyDescent="0.25">
      <c r="B963" s="90">
        <v>10466850000</v>
      </c>
      <c r="C963" s="90">
        <v>-25.872123999999999</v>
      </c>
      <c r="N963" s="90">
        <v>10466850000</v>
      </c>
      <c r="O963" s="90">
        <v>-12.475348</v>
      </c>
    </row>
    <row r="964" spans="2:15" x14ac:dyDescent="0.25">
      <c r="B964" s="90">
        <v>10545895000</v>
      </c>
      <c r="C964" s="90">
        <v>-29.105281999999999</v>
      </c>
      <c r="N964" s="90">
        <v>10545895000</v>
      </c>
      <c r="O964" s="90">
        <v>-13.092281</v>
      </c>
    </row>
    <row r="965" spans="2:15" x14ac:dyDescent="0.25">
      <c r="B965" s="90">
        <v>10624940000</v>
      </c>
      <c r="C965" s="90">
        <v>-30.308105000000001</v>
      </c>
      <c r="N965" s="90">
        <v>10624940000</v>
      </c>
      <c r="O965" s="90">
        <v>-13.63832</v>
      </c>
    </row>
    <row r="966" spans="2:15" x14ac:dyDescent="0.25">
      <c r="B966" s="90">
        <v>10703985000</v>
      </c>
      <c r="C966" s="90">
        <v>-24.980961000000001</v>
      </c>
      <c r="N966" s="90">
        <v>10703985000</v>
      </c>
      <c r="O966" s="90">
        <v>-12.931602</v>
      </c>
    </row>
    <row r="967" spans="2:15" x14ac:dyDescent="0.25">
      <c r="B967" s="90">
        <v>10783030000</v>
      </c>
      <c r="C967" s="90">
        <v>-25.774975000000001</v>
      </c>
      <c r="N967" s="90">
        <v>10783030000</v>
      </c>
      <c r="O967" s="90">
        <v>-13.125368</v>
      </c>
    </row>
    <row r="968" spans="2:15" x14ac:dyDescent="0.25">
      <c r="B968" s="90">
        <v>10862075000</v>
      </c>
      <c r="C968" s="90">
        <v>-26.126804</v>
      </c>
      <c r="N968" s="90">
        <v>10862075000</v>
      </c>
      <c r="O968" s="90">
        <v>-13.409110999999999</v>
      </c>
    </row>
    <row r="969" spans="2:15" x14ac:dyDescent="0.25">
      <c r="B969" s="90">
        <v>10941120000</v>
      </c>
      <c r="C969" s="90">
        <v>-23.256080999999998</v>
      </c>
      <c r="N969" s="90">
        <v>10941120000</v>
      </c>
      <c r="O969" s="90">
        <v>-12.997313</v>
      </c>
    </row>
    <row r="970" spans="2:15" x14ac:dyDescent="0.25">
      <c r="B970" s="90">
        <v>11020165000</v>
      </c>
      <c r="C970" s="90">
        <v>-24.403887000000001</v>
      </c>
      <c r="N970" s="90">
        <v>11020165000</v>
      </c>
      <c r="O970" s="90">
        <v>-13.321971</v>
      </c>
    </row>
    <row r="971" spans="2:15" x14ac:dyDescent="0.25">
      <c r="B971" s="90">
        <v>11099210000</v>
      </c>
      <c r="C971" s="90">
        <v>-24.153849000000001</v>
      </c>
      <c r="N971" s="90">
        <v>11099210000</v>
      </c>
      <c r="O971" s="90">
        <v>-13.716004999999999</v>
      </c>
    </row>
    <row r="972" spans="2:15" x14ac:dyDescent="0.25">
      <c r="B972" s="90">
        <v>11178255000</v>
      </c>
      <c r="C972" s="90">
        <v>-20.064129000000001</v>
      </c>
      <c r="N972" s="90">
        <v>11178255000</v>
      </c>
      <c r="O972" s="90">
        <v>-12.964197</v>
      </c>
    </row>
    <row r="973" spans="2:15" x14ac:dyDescent="0.25">
      <c r="B973" s="90">
        <v>11257300000</v>
      </c>
      <c r="C973" s="90">
        <v>-20.181177000000002</v>
      </c>
      <c r="N973" s="90">
        <v>11257300000</v>
      </c>
      <c r="O973" s="90">
        <v>-13.161807</v>
      </c>
    </row>
    <row r="974" spans="2:15" x14ac:dyDescent="0.25">
      <c r="B974" s="90">
        <v>11336345000</v>
      </c>
      <c r="C974" s="90">
        <v>-21.872945999999999</v>
      </c>
      <c r="N974" s="90">
        <v>11336345000</v>
      </c>
      <c r="O974" s="90">
        <v>-13.819889999999999</v>
      </c>
    </row>
    <row r="975" spans="2:15" x14ac:dyDescent="0.25">
      <c r="B975" s="90">
        <v>11415390000</v>
      </c>
      <c r="C975" s="90">
        <v>-19.218769000000002</v>
      </c>
      <c r="N975" s="90">
        <v>11415390000</v>
      </c>
      <c r="O975" s="90">
        <v>-13.574487</v>
      </c>
    </row>
    <row r="976" spans="2:15" x14ac:dyDescent="0.25">
      <c r="B976" s="90">
        <v>11494435000</v>
      </c>
      <c r="C976" s="90">
        <v>-17.408677999999998</v>
      </c>
      <c r="N976" s="90">
        <v>11494435000</v>
      </c>
      <c r="O976" s="90">
        <v>-13.512914</v>
      </c>
    </row>
    <row r="977" spans="2:15" x14ac:dyDescent="0.25">
      <c r="B977" s="90">
        <v>11573480000</v>
      </c>
      <c r="C977" s="90">
        <v>-19.376289</v>
      </c>
      <c r="N977" s="90">
        <v>11573480000</v>
      </c>
      <c r="O977" s="90">
        <v>-14.581704999999999</v>
      </c>
    </row>
    <row r="978" spans="2:15" x14ac:dyDescent="0.25">
      <c r="B978" s="90">
        <v>11652525000</v>
      </c>
      <c r="C978" s="90">
        <v>-17.742799999999999</v>
      </c>
      <c r="N978" s="90">
        <v>11652525000</v>
      </c>
      <c r="O978" s="90">
        <v>-14.835107000000001</v>
      </c>
    </row>
    <row r="979" spans="2:15" x14ac:dyDescent="0.25">
      <c r="B979" s="90">
        <v>11731570000</v>
      </c>
      <c r="C979" s="90">
        <v>-14.967501</v>
      </c>
      <c r="N979" s="90">
        <v>11731570000</v>
      </c>
      <c r="O979" s="90">
        <v>-14.608452</v>
      </c>
    </row>
    <row r="980" spans="2:15" x14ac:dyDescent="0.25">
      <c r="B980" s="90">
        <v>11810615000</v>
      </c>
      <c r="C980" s="90">
        <v>-16.558218</v>
      </c>
      <c r="N980" s="90">
        <v>11810615000</v>
      </c>
      <c r="O980" s="90">
        <v>-16.637121</v>
      </c>
    </row>
    <row r="981" spans="2:15" x14ac:dyDescent="0.25">
      <c r="B981" s="90">
        <v>11889660000</v>
      </c>
      <c r="C981" s="90">
        <v>-17.141784999999999</v>
      </c>
      <c r="N981" s="90">
        <v>11889660000</v>
      </c>
      <c r="O981" s="90">
        <v>-18.227243000000001</v>
      </c>
    </row>
    <row r="982" spans="2:15" x14ac:dyDescent="0.25">
      <c r="B982" s="90">
        <v>11968705000</v>
      </c>
      <c r="C982" s="90">
        <v>-15.251091000000001</v>
      </c>
      <c r="N982" s="90">
        <v>11968705000</v>
      </c>
      <c r="O982" s="90">
        <v>-19.826891</v>
      </c>
    </row>
    <row r="983" spans="2:15" x14ac:dyDescent="0.25">
      <c r="B983" s="90">
        <v>12047750000</v>
      </c>
      <c r="C983" s="90">
        <v>-15.908329</v>
      </c>
      <c r="N983" s="90">
        <v>12047750000</v>
      </c>
      <c r="O983" s="90">
        <v>-24.270344000000001</v>
      </c>
    </row>
    <row r="984" spans="2:15" x14ac:dyDescent="0.25">
      <c r="B984" s="90">
        <v>12126795000</v>
      </c>
      <c r="C984" s="90">
        <v>-16.139123999999999</v>
      </c>
      <c r="N984" s="90">
        <v>12126795000</v>
      </c>
      <c r="O984" s="90">
        <v>-28.444817</v>
      </c>
    </row>
    <row r="985" spans="2:15" x14ac:dyDescent="0.25">
      <c r="B985" s="90">
        <v>12205840000</v>
      </c>
      <c r="C985" s="90">
        <v>-16.306802999999999</v>
      </c>
      <c r="N985" s="90">
        <v>12205840000</v>
      </c>
      <c r="O985" s="90">
        <v>-34.959525999999997</v>
      </c>
    </row>
    <row r="986" spans="2:15" x14ac:dyDescent="0.25">
      <c r="B986" s="90">
        <v>12284885000</v>
      </c>
      <c r="C986" s="90">
        <v>-17.010088</v>
      </c>
      <c r="N986" s="90">
        <v>12284885000</v>
      </c>
      <c r="O986" s="90">
        <v>-40.768996999999999</v>
      </c>
    </row>
    <row r="987" spans="2:15" x14ac:dyDescent="0.25">
      <c r="B987" s="90">
        <v>12363930000</v>
      </c>
      <c r="C987" s="90">
        <v>-17.315390000000001</v>
      </c>
      <c r="N987" s="90">
        <v>12363930000</v>
      </c>
      <c r="O987" s="90">
        <v>-46.062828000000003</v>
      </c>
    </row>
    <row r="988" spans="2:15" x14ac:dyDescent="0.25">
      <c r="B988" s="90">
        <v>12442975000</v>
      </c>
      <c r="C988" s="90">
        <v>-17.641617</v>
      </c>
      <c r="N988" s="90">
        <v>12442975000</v>
      </c>
      <c r="O988" s="90">
        <v>-52.637779000000002</v>
      </c>
    </row>
    <row r="989" spans="2:15" x14ac:dyDescent="0.25">
      <c r="B989" s="90">
        <v>12522020000</v>
      </c>
      <c r="C989" s="90">
        <v>-18.576803000000002</v>
      </c>
      <c r="N989" s="90">
        <v>12522020000</v>
      </c>
      <c r="O989" s="90">
        <v>-55.342495</v>
      </c>
    </row>
    <row r="990" spans="2:15" x14ac:dyDescent="0.25">
      <c r="B990" s="90">
        <v>12601065000</v>
      </c>
      <c r="C990" s="90">
        <v>-19.366810000000001</v>
      </c>
      <c r="N990" s="90">
        <v>12601065000</v>
      </c>
      <c r="O990" s="90">
        <v>-55.861187000000001</v>
      </c>
    </row>
    <row r="991" spans="2:15" x14ac:dyDescent="0.25">
      <c r="B991" s="90">
        <v>12680110000</v>
      </c>
      <c r="C991" s="90">
        <v>-19.69257</v>
      </c>
      <c r="N991" s="90">
        <v>12680110000</v>
      </c>
      <c r="O991" s="90">
        <v>-57.626227999999998</v>
      </c>
    </row>
    <row r="992" spans="2:15" x14ac:dyDescent="0.25">
      <c r="B992" s="90">
        <v>12759155000</v>
      </c>
      <c r="C992" s="90">
        <v>-21.134530999999999</v>
      </c>
      <c r="N992" s="90">
        <v>12759155000</v>
      </c>
      <c r="O992" s="90">
        <v>-57.467350000000003</v>
      </c>
    </row>
    <row r="993" spans="2:15" x14ac:dyDescent="0.25">
      <c r="B993" s="90">
        <v>12838200000</v>
      </c>
      <c r="C993" s="90">
        <v>-21.998480000000001</v>
      </c>
      <c r="N993" s="90">
        <v>12838200000</v>
      </c>
      <c r="O993" s="90">
        <v>-60.011166000000003</v>
      </c>
    </row>
    <row r="994" spans="2:15" x14ac:dyDescent="0.25">
      <c r="B994" s="90">
        <v>12917245000</v>
      </c>
      <c r="C994" s="90">
        <v>-20.961680999999999</v>
      </c>
      <c r="N994" s="90">
        <v>12917245000</v>
      </c>
      <c r="O994" s="90">
        <v>-57.570430999999999</v>
      </c>
    </row>
    <row r="995" spans="2:15" x14ac:dyDescent="0.25">
      <c r="B995" s="90">
        <v>12996290000</v>
      </c>
      <c r="C995" s="90">
        <v>-23.59693</v>
      </c>
      <c r="N995" s="90">
        <v>12996290000</v>
      </c>
      <c r="O995" s="90">
        <v>-59.475741999999997</v>
      </c>
    </row>
    <row r="996" spans="2:15" x14ac:dyDescent="0.25">
      <c r="B996" s="90">
        <v>13075335000</v>
      </c>
      <c r="C996" s="90">
        <v>-25.658382</v>
      </c>
      <c r="N996" s="90">
        <v>13075335000</v>
      </c>
      <c r="O996" s="90">
        <v>-64.676299999999998</v>
      </c>
    </row>
    <row r="997" spans="2:15" x14ac:dyDescent="0.25">
      <c r="B997" s="90">
        <v>13154380000</v>
      </c>
      <c r="C997" s="90">
        <v>-23.820353999999998</v>
      </c>
      <c r="N997" s="90">
        <v>13154380000</v>
      </c>
      <c r="O997" s="90">
        <v>-60.594226999999997</v>
      </c>
    </row>
    <row r="998" spans="2:15" x14ac:dyDescent="0.25">
      <c r="B998" s="90">
        <v>13233425000</v>
      </c>
      <c r="C998" s="90">
        <v>-24.688253</v>
      </c>
      <c r="N998" s="90">
        <v>13233425000</v>
      </c>
      <c r="O998" s="90">
        <v>-61.014350999999998</v>
      </c>
    </row>
    <row r="999" spans="2:15" x14ac:dyDescent="0.25">
      <c r="B999" s="90">
        <v>13312470000</v>
      </c>
      <c r="C999" s="90">
        <v>-26.651827000000001</v>
      </c>
      <c r="N999" s="90">
        <v>13312470000</v>
      </c>
      <c r="O999" s="90">
        <v>-64.551094000000006</v>
      </c>
    </row>
    <row r="1000" spans="2:15" x14ac:dyDescent="0.25">
      <c r="B1000" s="90">
        <v>13391515000</v>
      </c>
      <c r="C1000" s="90">
        <v>-26.176054000000001</v>
      </c>
      <c r="N1000" s="90">
        <v>13391515000</v>
      </c>
      <c r="O1000" s="90">
        <v>-62.404423000000001</v>
      </c>
    </row>
    <row r="1001" spans="2:15" x14ac:dyDescent="0.25">
      <c r="B1001" s="90">
        <v>13470560000</v>
      </c>
      <c r="C1001" s="90">
        <v>-28.164100999999999</v>
      </c>
      <c r="N1001" s="90">
        <v>13470560000</v>
      </c>
      <c r="O1001" s="90">
        <v>-68.038239000000004</v>
      </c>
    </row>
    <row r="1002" spans="2:15" x14ac:dyDescent="0.25">
      <c r="B1002" s="90">
        <v>13549605000</v>
      </c>
      <c r="C1002" s="90">
        <v>-29.047543999999998</v>
      </c>
      <c r="N1002" s="90">
        <v>13549605000</v>
      </c>
      <c r="O1002" s="90">
        <v>-73.193954000000005</v>
      </c>
    </row>
    <row r="1003" spans="2:15" x14ac:dyDescent="0.25">
      <c r="B1003" s="90">
        <v>13628650000</v>
      </c>
      <c r="C1003" s="90">
        <v>-27.988240999999999</v>
      </c>
      <c r="N1003" s="90">
        <v>13628650000</v>
      </c>
      <c r="O1003" s="90">
        <v>-65.610412999999994</v>
      </c>
    </row>
    <row r="1004" spans="2:15" x14ac:dyDescent="0.25">
      <c r="B1004" s="90">
        <v>13707695000</v>
      </c>
      <c r="C1004" s="90">
        <v>-29.365659999999998</v>
      </c>
      <c r="N1004" s="90">
        <v>13707695000</v>
      </c>
      <c r="O1004" s="90">
        <v>-74.224861000000004</v>
      </c>
    </row>
    <row r="1005" spans="2:15" x14ac:dyDescent="0.25">
      <c r="B1005" s="90">
        <v>13786740000</v>
      </c>
      <c r="C1005" s="90">
        <v>-31.016698999999999</v>
      </c>
      <c r="N1005" s="90">
        <v>13786740000</v>
      </c>
      <c r="O1005" s="90">
        <v>-73.796204000000003</v>
      </c>
    </row>
    <row r="1006" spans="2:15" x14ac:dyDescent="0.25">
      <c r="B1006" s="90">
        <v>13865785000</v>
      </c>
      <c r="C1006" s="90">
        <v>-31.400642000000001</v>
      </c>
      <c r="N1006" s="90">
        <v>13865785000</v>
      </c>
      <c r="O1006" s="90">
        <v>-78.153594999999996</v>
      </c>
    </row>
    <row r="1007" spans="2:15" x14ac:dyDescent="0.25">
      <c r="B1007" s="90">
        <v>13944830000</v>
      </c>
      <c r="C1007" s="90">
        <v>-32.516292999999997</v>
      </c>
      <c r="N1007" s="90">
        <v>13944830000</v>
      </c>
      <c r="O1007" s="90">
        <v>-79.939125000000004</v>
      </c>
    </row>
    <row r="1008" spans="2:15" x14ac:dyDescent="0.25">
      <c r="B1008" s="90">
        <v>14023875000</v>
      </c>
      <c r="C1008" s="90">
        <v>-34.255878000000003</v>
      </c>
      <c r="N1008" s="90">
        <v>14023875000</v>
      </c>
      <c r="O1008" s="90">
        <v>-74.331183999999993</v>
      </c>
    </row>
    <row r="1009" spans="2:15" x14ac:dyDescent="0.25">
      <c r="B1009" s="90">
        <v>14102920000</v>
      </c>
      <c r="C1009" s="90">
        <v>-36.078082999999999</v>
      </c>
      <c r="N1009" s="90">
        <v>14102920000</v>
      </c>
      <c r="O1009" s="90">
        <v>-72.295379999999994</v>
      </c>
    </row>
    <row r="1010" spans="2:15" x14ac:dyDescent="0.25">
      <c r="B1010" s="90">
        <v>14181965000</v>
      </c>
      <c r="C1010" s="90">
        <v>-37.814354000000002</v>
      </c>
      <c r="N1010" s="90">
        <v>14181965000</v>
      </c>
      <c r="O1010" s="90">
        <v>-80.150077999999993</v>
      </c>
    </row>
    <row r="1011" spans="2:15" x14ac:dyDescent="0.25">
      <c r="B1011" s="90">
        <v>14261010000</v>
      </c>
      <c r="C1011" s="90">
        <v>-42.224888</v>
      </c>
      <c r="N1011" s="90">
        <v>14261010000</v>
      </c>
      <c r="O1011" s="90">
        <v>-66.813193999999996</v>
      </c>
    </row>
    <row r="1012" spans="2:15" x14ac:dyDescent="0.25">
      <c r="B1012" s="90">
        <v>14340055000</v>
      </c>
      <c r="C1012" s="90">
        <v>-50.562671999999999</v>
      </c>
      <c r="N1012" s="90">
        <v>14340055000</v>
      </c>
      <c r="O1012" s="90">
        <v>-68.029938000000001</v>
      </c>
    </row>
    <row r="1013" spans="2:15" x14ac:dyDescent="0.25">
      <c r="B1013" s="90">
        <v>14419100000</v>
      </c>
      <c r="C1013" s="90">
        <v>-58.092571</v>
      </c>
      <c r="N1013" s="90">
        <v>14419100000</v>
      </c>
      <c r="O1013" s="90">
        <v>-78.252350000000007</v>
      </c>
    </row>
    <row r="1014" spans="2:15" x14ac:dyDescent="0.25">
      <c r="B1014" s="90">
        <v>14498145000</v>
      </c>
      <c r="C1014" s="90">
        <v>-61.612769999999998</v>
      </c>
      <c r="N1014" s="90">
        <v>14498145000</v>
      </c>
      <c r="O1014" s="90">
        <v>-71.069655999999995</v>
      </c>
    </row>
    <row r="1015" spans="2:15" x14ac:dyDescent="0.25">
      <c r="B1015" s="90">
        <v>14577190000</v>
      </c>
      <c r="C1015" s="90">
        <v>-66.072113000000002</v>
      </c>
      <c r="N1015" s="90">
        <v>14577190000</v>
      </c>
      <c r="O1015" s="90">
        <v>-70.112633000000002</v>
      </c>
    </row>
    <row r="1016" spans="2:15" x14ac:dyDescent="0.25">
      <c r="B1016" s="90">
        <v>14656235000</v>
      </c>
      <c r="C1016" s="90">
        <v>-68.026398</v>
      </c>
      <c r="N1016" s="90">
        <v>14656235000</v>
      </c>
      <c r="O1016" s="90">
        <v>-77.563057000000001</v>
      </c>
    </row>
    <row r="1017" spans="2:15" x14ac:dyDescent="0.25">
      <c r="B1017" s="90">
        <v>14735280000</v>
      </c>
      <c r="C1017" s="90">
        <v>-72.391945000000007</v>
      </c>
      <c r="N1017" s="90">
        <v>14735280000</v>
      </c>
      <c r="O1017" s="90">
        <v>-71.534110999999996</v>
      </c>
    </row>
    <row r="1018" spans="2:15" x14ac:dyDescent="0.25">
      <c r="B1018" s="90">
        <v>14814325000</v>
      </c>
      <c r="C1018" s="90">
        <v>-78.315483</v>
      </c>
      <c r="N1018" s="90">
        <v>14814325000</v>
      </c>
      <c r="O1018" s="90">
        <v>-75.378035999999994</v>
      </c>
    </row>
    <row r="1019" spans="2:15" x14ac:dyDescent="0.25">
      <c r="B1019" s="90">
        <v>14893370000</v>
      </c>
      <c r="C1019" s="90">
        <v>-71.074821</v>
      </c>
      <c r="N1019" s="90">
        <v>14893370000</v>
      </c>
      <c r="O1019" s="90">
        <v>-74.581474</v>
      </c>
    </row>
    <row r="1020" spans="2:15" x14ac:dyDescent="0.25">
      <c r="B1020" s="90">
        <v>14972415000</v>
      </c>
      <c r="C1020" s="90">
        <v>-67.568352000000004</v>
      </c>
      <c r="N1020" s="90">
        <v>14972415000</v>
      </c>
      <c r="O1020" s="90">
        <v>-71.739716000000001</v>
      </c>
    </row>
    <row r="1021" spans="2:15" x14ac:dyDescent="0.25">
      <c r="B1021" s="90">
        <v>15051460000</v>
      </c>
      <c r="C1021" s="90">
        <v>-63.225147</v>
      </c>
      <c r="N1021" s="90">
        <v>15051460000</v>
      </c>
      <c r="O1021" s="90">
        <v>-72.816856000000001</v>
      </c>
    </row>
    <row r="1022" spans="2:15" x14ac:dyDescent="0.25">
      <c r="B1022" s="90">
        <v>15130505000</v>
      </c>
      <c r="C1022" s="90">
        <v>-65.566460000000006</v>
      </c>
      <c r="N1022" s="90">
        <v>15130505000</v>
      </c>
      <c r="O1022" s="90">
        <v>-74.764411999999993</v>
      </c>
    </row>
    <row r="1023" spans="2:15" x14ac:dyDescent="0.25">
      <c r="B1023" s="90">
        <v>15209550000</v>
      </c>
      <c r="C1023" s="90">
        <v>-65.887603999999996</v>
      </c>
      <c r="N1023" s="90">
        <v>15209550000</v>
      </c>
      <c r="O1023" s="90">
        <v>-68.631637999999995</v>
      </c>
    </row>
    <row r="1024" spans="2:15" x14ac:dyDescent="0.25">
      <c r="B1024" s="90">
        <v>15288595000</v>
      </c>
      <c r="C1024" s="90">
        <v>-63.607498</v>
      </c>
      <c r="N1024" s="90">
        <v>15288595000</v>
      </c>
      <c r="O1024" s="90">
        <v>-65.016991000000004</v>
      </c>
    </row>
    <row r="1025" spans="2:15" x14ac:dyDescent="0.25">
      <c r="B1025" s="90">
        <v>15367640000</v>
      </c>
      <c r="C1025" s="90">
        <v>-62.434787999999998</v>
      </c>
      <c r="N1025" s="90">
        <v>15367640000</v>
      </c>
      <c r="O1025" s="90">
        <v>-63.929774999999999</v>
      </c>
    </row>
    <row r="1026" spans="2:15" x14ac:dyDescent="0.25">
      <c r="B1026" s="90">
        <v>15446685000</v>
      </c>
      <c r="C1026" s="90">
        <v>-61.056423000000002</v>
      </c>
      <c r="N1026" s="90">
        <v>15446685000</v>
      </c>
      <c r="O1026" s="90">
        <v>-63.674458000000001</v>
      </c>
    </row>
    <row r="1027" spans="2:15" x14ac:dyDescent="0.25">
      <c r="B1027" s="90">
        <v>15525730000</v>
      </c>
      <c r="C1027" s="90">
        <v>-61.663077999999999</v>
      </c>
      <c r="N1027" s="90">
        <v>15525730000</v>
      </c>
      <c r="O1027" s="90">
        <v>-66.839821000000001</v>
      </c>
    </row>
    <row r="1028" spans="2:15" x14ac:dyDescent="0.25">
      <c r="B1028" s="90">
        <v>15604775000</v>
      </c>
      <c r="C1028" s="90">
        <v>-63.505946999999999</v>
      </c>
      <c r="N1028" s="90">
        <v>15604775000</v>
      </c>
      <c r="O1028" s="90">
        <v>-67.234802000000002</v>
      </c>
    </row>
    <row r="1029" spans="2:15" x14ac:dyDescent="0.25">
      <c r="B1029" s="90">
        <v>15683820000</v>
      </c>
      <c r="C1029" s="90">
        <v>-62.963344999999997</v>
      </c>
      <c r="N1029" s="90">
        <v>15683820000</v>
      </c>
      <c r="O1029" s="90">
        <v>-66.808311000000003</v>
      </c>
    </row>
    <row r="1030" spans="2:15" x14ac:dyDescent="0.25">
      <c r="B1030" s="90">
        <v>15762865000</v>
      </c>
      <c r="C1030" s="90">
        <v>-61.067481999999998</v>
      </c>
      <c r="N1030" s="90">
        <v>15762865000</v>
      </c>
      <c r="O1030" s="90">
        <v>-67.753532000000007</v>
      </c>
    </row>
    <row r="1031" spans="2:15" x14ac:dyDescent="0.25">
      <c r="B1031" s="90">
        <v>15841910000</v>
      </c>
      <c r="C1031" s="90">
        <v>-62.110866999999999</v>
      </c>
      <c r="N1031" s="90">
        <v>15841910000</v>
      </c>
      <c r="O1031" s="90">
        <v>-64.934044</v>
      </c>
    </row>
    <row r="1032" spans="2:15" x14ac:dyDescent="0.25">
      <c r="B1032" s="90">
        <v>15920955000</v>
      </c>
      <c r="C1032" s="90">
        <v>-62.250042000000001</v>
      </c>
      <c r="N1032" s="90">
        <v>15920955000</v>
      </c>
      <c r="O1032" s="90">
        <v>-57.835116999999997</v>
      </c>
    </row>
    <row r="1033" spans="2:15" x14ac:dyDescent="0.25">
      <c r="B1033" s="90">
        <v>16000000000</v>
      </c>
      <c r="C1033" s="90">
        <v>-64.262176999999994</v>
      </c>
      <c r="N1033" s="90">
        <v>16000000000</v>
      </c>
      <c r="O1033" s="90">
        <v>-57.466621000000004</v>
      </c>
    </row>
    <row r="1034" spans="2:15" x14ac:dyDescent="0.25">
      <c r="B1034" s="90" t="s">
        <v>21</v>
      </c>
      <c r="C1034" s="90"/>
      <c r="N1034" s="90" t="s">
        <v>21</v>
      </c>
      <c r="O1034" s="9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22"/>
  <sheetViews>
    <sheetView workbookViewId="0">
      <selection activeCell="N1" sqref="N1:O622"/>
    </sheetView>
  </sheetViews>
  <sheetFormatPr defaultRowHeight="15" x14ac:dyDescent="0.25"/>
  <cols>
    <col min="1" max="1" width="13.7109375" style="40" customWidth="1"/>
    <col min="2" max="3" width="9.140625" style="90"/>
    <col min="4" max="4" width="3" style="19" customWidth="1"/>
    <col min="5" max="5" width="10.7109375" style="5" customWidth="1"/>
    <col min="6" max="7" width="10.7109375" style="89" customWidth="1"/>
    <col min="8" max="8" width="10.7109375" style="5" customWidth="1"/>
    <col min="9" max="9" width="10.7109375" style="89" customWidth="1"/>
    <col min="10" max="10" width="10.7109375" style="5" customWidth="1"/>
    <col min="11" max="12" width="10.7109375" style="89" customWidth="1"/>
    <col min="13" max="13" width="13.7109375" style="40" customWidth="1"/>
    <col min="14" max="15" width="9.140625" style="90"/>
    <col min="16" max="16" width="2" style="19" customWidth="1"/>
    <col min="17" max="17" width="10.7109375" style="5" customWidth="1"/>
    <col min="18" max="19" width="10.7109375" style="89" customWidth="1"/>
    <col min="20" max="20" width="10.7109375" style="5" customWidth="1"/>
    <col min="21" max="21" width="10.7109375" style="89" customWidth="1"/>
    <col min="22" max="22" width="10.7109375" style="5" customWidth="1"/>
    <col min="23" max="24" width="10.7109375" style="89" customWidth="1"/>
    <col min="25" max="25" width="2" style="19" customWidth="1"/>
    <col min="26" max="16384" width="9.140625" style="3"/>
  </cols>
  <sheetData>
    <row r="1" spans="1:25" x14ac:dyDescent="0.25">
      <c r="B1" s="90" t="s">
        <v>95</v>
      </c>
      <c r="E1" s="5" t="s">
        <v>1</v>
      </c>
      <c r="I1" s="31" t="s">
        <v>16</v>
      </c>
      <c r="N1" s="90" t="s">
        <v>95</v>
      </c>
      <c r="Q1" s="5" t="s">
        <v>1</v>
      </c>
      <c r="U1" s="31" t="s">
        <v>17</v>
      </c>
    </row>
    <row r="2" spans="1:25" x14ac:dyDescent="0.25">
      <c r="A2" s="39" t="s">
        <v>106</v>
      </c>
      <c r="B2" s="90" t="s">
        <v>257</v>
      </c>
      <c r="C2" s="90" t="s">
        <v>275</v>
      </c>
      <c r="F2" s="70" t="s">
        <v>254</v>
      </c>
      <c r="G2" s="70" t="s">
        <v>244</v>
      </c>
      <c r="H2" s="70" t="s">
        <v>232</v>
      </c>
      <c r="I2" s="70" t="s">
        <v>245</v>
      </c>
      <c r="J2" s="70" t="s">
        <v>246</v>
      </c>
      <c r="K2" s="70" t="s">
        <v>279</v>
      </c>
      <c r="L2" s="70" t="s">
        <v>229</v>
      </c>
      <c r="M2" s="39" t="s">
        <v>107</v>
      </c>
      <c r="N2" s="90" t="s">
        <v>257</v>
      </c>
      <c r="O2" s="90" t="s">
        <v>275</v>
      </c>
      <c r="R2" s="70" t="s">
        <v>254</v>
      </c>
      <c r="S2" s="70" t="s">
        <v>244</v>
      </c>
      <c r="T2" s="70" t="s">
        <v>232</v>
      </c>
      <c r="U2" s="70" t="s">
        <v>245</v>
      </c>
      <c r="V2" s="70" t="s">
        <v>246</v>
      </c>
      <c r="W2" s="70" t="s">
        <v>279</v>
      </c>
      <c r="X2" s="70" t="s">
        <v>229</v>
      </c>
      <c r="Y2" s="70" t="s">
        <v>229</v>
      </c>
    </row>
    <row r="3" spans="1:25" x14ac:dyDescent="0.25">
      <c r="B3" s="90" t="s">
        <v>264</v>
      </c>
      <c r="C3" s="90" t="s">
        <v>294</v>
      </c>
      <c r="F3" s="44" t="str">
        <f>C8</f>
        <v>+17 dBm CL Log Mag(dB)</v>
      </c>
      <c r="G3" s="44" t="str">
        <f>C214</f>
        <v>+15 dBm LO Log Mag(dB)</v>
      </c>
      <c r="H3" s="44" t="str">
        <f>C420</f>
        <v>+13 dBm LO Log Mag(dB)</v>
      </c>
      <c r="I3" s="44">
        <f>C626</f>
        <v>0</v>
      </c>
      <c r="J3" s="44">
        <f>C832</f>
        <v>0</v>
      </c>
      <c r="K3" s="44">
        <f>C1038</f>
        <v>0</v>
      </c>
      <c r="L3" s="44">
        <f>C1244</f>
        <v>0</v>
      </c>
      <c r="N3" s="90" t="s">
        <v>264</v>
      </c>
      <c r="O3" s="90" t="s">
        <v>294</v>
      </c>
      <c r="R3" s="44" t="str">
        <f>O8</f>
        <v>+17 dBm CL Log Mag(dB)</v>
      </c>
      <c r="S3" s="44" t="str">
        <f>O214</f>
        <v>+15 dBm LO Log Mag(dB)</v>
      </c>
      <c r="T3" s="44" t="str">
        <f>O420</f>
        <v>+13 dBm LO Log Mag(dB)</v>
      </c>
      <c r="U3" s="44">
        <f>O626</f>
        <v>0</v>
      </c>
      <c r="V3" s="44">
        <f>O832</f>
        <v>0</v>
      </c>
      <c r="W3" s="44">
        <f>O1038</f>
        <v>0</v>
      </c>
      <c r="X3" s="44">
        <f>O1244</f>
        <v>0</v>
      </c>
    </row>
    <row r="4" spans="1:25" x14ac:dyDescent="0.25">
      <c r="B4" s="90" t="s">
        <v>98</v>
      </c>
      <c r="G4" s="13">
        <f>AVERAGE(G28:G154)</f>
        <v>-8.5136211629921235</v>
      </c>
      <c r="H4" s="89"/>
      <c r="J4" s="89"/>
      <c r="N4" s="90" t="s">
        <v>98</v>
      </c>
      <c r="S4" s="13">
        <f>AVERAGE(S28:S154)</f>
        <v>-11.383205337007874</v>
      </c>
      <c r="T4" s="89"/>
      <c r="V4" s="89"/>
    </row>
    <row r="5" spans="1:25" x14ac:dyDescent="0.25">
      <c r="D5" s="20"/>
      <c r="E5" s="89">
        <f t="shared" ref="E5:E68" si="0">B9/1000000000</f>
        <v>0.191</v>
      </c>
      <c r="F5" s="89">
        <f t="shared" ref="F5:F68" si="1">C9</f>
        <v>-53.312404999999998</v>
      </c>
      <c r="G5" s="44">
        <f t="shared" ref="G5:G68" si="2">C215</f>
        <v>-53.729897000000001</v>
      </c>
      <c r="H5" s="44">
        <f t="shared" ref="H5:H68" si="3">C421</f>
        <v>-51.082377999999999</v>
      </c>
      <c r="I5" s="44">
        <f t="shared" ref="I5:I68" si="4">C627</f>
        <v>0</v>
      </c>
      <c r="J5" s="44">
        <f t="shared" ref="J5:J68" si="5">C833</f>
        <v>0</v>
      </c>
      <c r="K5" s="44">
        <f t="shared" ref="K5:K68" si="6">C1039</f>
        <v>0</v>
      </c>
      <c r="L5" s="44">
        <f>C1245</f>
        <v>0</v>
      </c>
      <c r="P5" s="20"/>
      <c r="Q5" s="89">
        <f>N9/1000000000</f>
        <v>0.191</v>
      </c>
      <c r="R5" s="89">
        <f>O9</f>
        <v>-30.001958999999999</v>
      </c>
      <c r="S5" s="44">
        <f>O215</f>
        <v>-30.479752000000001</v>
      </c>
      <c r="T5" s="44">
        <f>O421</f>
        <v>-29.350521000000001</v>
      </c>
      <c r="U5" s="44">
        <f>O627</f>
        <v>0</v>
      </c>
      <c r="V5" s="44">
        <f>O833</f>
        <v>0</v>
      </c>
      <c r="W5" s="44">
        <f>O1039</f>
        <v>0</v>
      </c>
      <c r="X5" s="44">
        <f>O1245</f>
        <v>0</v>
      </c>
      <c r="Y5" s="20"/>
    </row>
    <row r="6" spans="1:25" x14ac:dyDescent="0.25">
      <c r="D6" s="20"/>
      <c r="E6" s="89">
        <f t="shared" si="0"/>
        <v>0.27004499999999998</v>
      </c>
      <c r="F6" s="89">
        <f t="shared" si="1"/>
        <v>-46.340038</v>
      </c>
      <c r="G6" s="44">
        <f t="shared" si="2"/>
        <v>-47.138325000000002</v>
      </c>
      <c r="H6" s="44">
        <f t="shared" si="3"/>
        <v>-48.121524999999998</v>
      </c>
      <c r="I6" s="44">
        <f t="shared" si="4"/>
        <v>0</v>
      </c>
      <c r="J6" s="44">
        <f t="shared" si="5"/>
        <v>0</v>
      </c>
      <c r="K6" s="44">
        <f t="shared" si="6"/>
        <v>0</v>
      </c>
      <c r="L6" s="44">
        <f t="shared" ref="L6:L69" si="7">C1246</f>
        <v>0</v>
      </c>
      <c r="P6" s="20"/>
      <c r="Q6" s="89">
        <f t="shared" ref="Q6:Q69" si="8">N10/1000000000</f>
        <v>0.27004499999999998</v>
      </c>
      <c r="R6" s="89">
        <f t="shared" ref="R6:R69" si="9">O10</f>
        <v>-26.751179</v>
      </c>
      <c r="S6" s="44">
        <f t="shared" ref="S6:S69" si="10">O216</f>
        <v>-27.130085000000001</v>
      </c>
      <c r="T6" s="44">
        <f t="shared" ref="T6:T69" si="11">O422</f>
        <v>-28.052094</v>
      </c>
      <c r="U6" s="44">
        <f t="shared" ref="U6:U69" si="12">O628</f>
        <v>0</v>
      </c>
      <c r="V6" s="44">
        <f t="shared" ref="V6:V69" si="13">O834</f>
        <v>0</v>
      </c>
      <c r="W6" s="44">
        <f t="shared" ref="W6:W69" si="14">O1040</f>
        <v>0</v>
      </c>
      <c r="X6" s="44">
        <f t="shared" ref="X6:X69" si="15">O1246</f>
        <v>0</v>
      </c>
      <c r="Y6" s="20"/>
    </row>
    <row r="7" spans="1:25" x14ac:dyDescent="0.25">
      <c r="B7" s="90" t="s">
        <v>99</v>
      </c>
      <c r="D7" s="20"/>
      <c r="E7" s="89">
        <f t="shared" si="0"/>
        <v>0.34909000000000001</v>
      </c>
      <c r="F7" s="89">
        <f t="shared" si="1"/>
        <v>-42.788651000000002</v>
      </c>
      <c r="G7" s="44">
        <f t="shared" si="2"/>
        <v>-43.131393000000003</v>
      </c>
      <c r="H7" s="44">
        <f t="shared" si="3"/>
        <v>-44.56427</v>
      </c>
      <c r="I7" s="44">
        <f t="shared" si="4"/>
        <v>0</v>
      </c>
      <c r="J7" s="44">
        <f t="shared" si="5"/>
        <v>0</v>
      </c>
      <c r="K7" s="44">
        <f t="shared" si="6"/>
        <v>0</v>
      </c>
      <c r="L7" s="44">
        <f t="shared" si="7"/>
        <v>0</v>
      </c>
      <c r="N7" s="90" t="s">
        <v>99</v>
      </c>
      <c r="P7" s="20"/>
      <c r="Q7" s="89">
        <f t="shared" si="8"/>
        <v>0.34909000000000001</v>
      </c>
      <c r="R7" s="89">
        <f t="shared" si="9"/>
        <v>-25.280450999999999</v>
      </c>
      <c r="S7" s="44">
        <f t="shared" si="10"/>
        <v>-25.600708000000001</v>
      </c>
      <c r="T7" s="44">
        <f t="shared" si="11"/>
        <v>-26.499496000000001</v>
      </c>
      <c r="U7" s="44">
        <f t="shared" si="12"/>
        <v>0</v>
      </c>
      <c r="V7" s="44">
        <f t="shared" si="13"/>
        <v>0</v>
      </c>
      <c r="W7" s="44">
        <f t="shared" si="14"/>
        <v>0</v>
      </c>
      <c r="X7" s="44">
        <f t="shared" si="15"/>
        <v>0</v>
      </c>
      <c r="Y7" s="20"/>
    </row>
    <row r="8" spans="1:25" x14ac:dyDescent="0.25">
      <c r="B8" s="90" t="s">
        <v>19</v>
      </c>
      <c r="C8" s="90" t="s">
        <v>284</v>
      </c>
      <c r="D8" s="20"/>
      <c r="E8" s="89">
        <f t="shared" si="0"/>
        <v>0.42813499999999999</v>
      </c>
      <c r="F8" s="89">
        <f t="shared" si="1"/>
        <v>-38.933700999999999</v>
      </c>
      <c r="G8" s="44">
        <f t="shared" si="2"/>
        <v>-39.293503000000001</v>
      </c>
      <c r="H8" s="44">
        <f t="shared" si="3"/>
        <v>-40.569180000000003</v>
      </c>
      <c r="I8" s="44">
        <f t="shared" si="4"/>
        <v>0</v>
      </c>
      <c r="J8" s="44">
        <f t="shared" si="5"/>
        <v>0</v>
      </c>
      <c r="K8" s="44">
        <f t="shared" si="6"/>
        <v>0</v>
      </c>
      <c r="L8" s="44">
        <f t="shared" si="7"/>
        <v>0</v>
      </c>
      <c r="N8" s="90" t="s">
        <v>19</v>
      </c>
      <c r="O8" s="90" t="s">
        <v>284</v>
      </c>
      <c r="P8" s="20"/>
      <c r="Q8" s="89">
        <f t="shared" si="8"/>
        <v>0.42813499999999999</v>
      </c>
      <c r="R8" s="89">
        <f t="shared" si="9"/>
        <v>-23.739336000000002</v>
      </c>
      <c r="S8" s="44">
        <f t="shared" si="10"/>
        <v>-24.069302</v>
      </c>
      <c r="T8" s="44">
        <f t="shared" si="11"/>
        <v>-24.802631000000002</v>
      </c>
      <c r="U8" s="44">
        <f t="shared" si="12"/>
        <v>0</v>
      </c>
      <c r="V8" s="44">
        <f t="shared" si="13"/>
        <v>0</v>
      </c>
      <c r="W8" s="44">
        <f t="shared" si="14"/>
        <v>0</v>
      </c>
      <c r="X8" s="44">
        <f t="shared" si="15"/>
        <v>0</v>
      </c>
      <c r="Y8" s="20"/>
    </row>
    <row r="9" spans="1:25" x14ac:dyDescent="0.25">
      <c r="B9" s="90">
        <v>191000000</v>
      </c>
      <c r="C9" s="90">
        <v>-53.312404999999998</v>
      </c>
      <c r="D9" s="20"/>
      <c r="E9" s="89">
        <f t="shared" si="0"/>
        <v>0.50717999999999996</v>
      </c>
      <c r="F9" s="89">
        <f t="shared" si="1"/>
        <v>-36.050179</v>
      </c>
      <c r="G9" s="44">
        <f t="shared" si="2"/>
        <v>-36.310760000000002</v>
      </c>
      <c r="H9" s="44">
        <f t="shared" si="3"/>
        <v>-37.476593000000001</v>
      </c>
      <c r="I9" s="44">
        <f t="shared" si="4"/>
        <v>0</v>
      </c>
      <c r="J9" s="44">
        <f t="shared" si="5"/>
        <v>0</v>
      </c>
      <c r="K9" s="44">
        <f t="shared" si="6"/>
        <v>0</v>
      </c>
      <c r="L9" s="44">
        <f t="shared" si="7"/>
        <v>0</v>
      </c>
      <c r="N9" s="90">
        <v>191000000</v>
      </c>
      <c r="O9" s="90">
        <v>-30.001958999999999</v>
      </c>
      <c r="P9" s="20"/>
      <c r="Q9" s="89">
        <f t="shared" si="8"/>
        <v>0.50717999999999996</v>
      </c>
      <c r="R9" s="89">
        <f t="shared" si="9"/>
        <v>-22.561422</v>
      </c>
      <c r="S9" s="44">
        <f t="shared" si="10"/>
        <v>-22.901028</v>
      </c>
      <c r="T9" s="44">
        <f t="shared" si="11"/>
        <v>-23.665517999999999</v>
      </c>
      <c r="U9" s="44">
        <f t="shared" si="12"/>
        <v>0</v>
      </c>
      <c r="V9" s="44">
        <f t="shared" si="13"/>
        <v>0</v>
      </c>
      <c r="W9" s="44">
        <f t="shared" si="14"/>
        <v>0</v>
      </c>
      <c r="X9" s="44">
        <f t="shared" si="15"/>
        <v>0</v>
      </c>
      <c r="Y9" s="20"/>
    </row>
    <row r="10" spans="1:25" x14ac:dyDescent="0.25">
      <c r="B10" s="90">
        <v>270045000</v>
      </c>
      <c r="C10" s="90">
        <v>-46.340038</v>
      </c>
      <c r="D10" s="20"/>
      <c r="E10" s="89">
        <f t="shared" si="0"/>
        <v>0.586225</v>
      </c>
      <c r="F10" s="89">
        <f t="shared" si="1"/>
        <v>-33.792934000000002</v>
      </c>
      <c r="G10" s="44">
        <f t="shared" si="2"/>
        <v>-34.111671000000001</v>
      </c>
      <c r="H10" s="44">
        <f t="shared" si="3"/>
        <v>-34.894806000000003</v>
      </c>
      <c r="I10" s="44">
        <f t="shared" si="4"/>
        <v>0</v>
      </c>
      <c r="J10" s="44">
        <f t="shared" si="5"/>
        <v>0</v>
      </c>
      <c r="K10" s="44">
        <f t="shared" si="6"/>
        <v>0</v>
      </c>
      <c r="L10" s="44">
        <f t="shared" si="7"/>
        <v>0</v>
      </c>
      <c r="N10" s="90">
        <v>270045000</v>
      </c>
      <c r="O10" s="90">
        <v>-26.751179</v>
      </c>
      <c r="P10" s="20"/>
      <c r="Q10" s="89">
        <f t="shared" si="8"/>
        <v>0.586225</v>
      </c>
      <c r="R10" s="89">
        <f t="shared" si="9"/>
        <v>-21.909663999999999</v>
      </c>
      <c r="S10" s="44">
        <f t="shared" si="10"/>
        <v>-22.233196</v>
      </c>
      <c r="T10" s="44">
        <f t="shared" si="11"/>
        <v>-22.793592</v>
      </c>
      <c r="U10" s="44">
        <f t="shared" si="12"/>
        <v>0</v>
      </c>
      <c r="V10" s="44">
        <f t="shared" si="13"/>
        <v>0</v>
      </c>
      <c r="W10" s="44">
        <f t="shared" si="14"/>
        <v>0</v>
      </c>
      <c r="X10" s="44">
        <f t="shared" si="15"/>
        <v>0</v>
      </c>
      <c r="Y10" s="20"/>
    </row>
    <row r="11" spans="1:25" x14ac:dyDescent="0.25">
      <c r="B11" s="90">
        <v>349090000</v>
      </c>
      <c r="C11" s="90">
        <v>-42.788651000000002</v>
      </c>
      <c r="D11" s="20"/>
      <c r="E11" s="89">
        <f t="shared" si="0"/>
        <v>0.66527000000000003</v>
      </c>
      <c r="F11" s="89">
        <f t="shared" si="1"/>
        <v>-31.749538000000001</v>
      </c>
      <c r="G11" s="44">
        <f t="shared" si="2"/>
        <v>-32.010216</v>
      </c>
      <c r="H11" s="44">
        <f t="shared" si="3"/>
        <v>-32.817928000000002</v>
      </c>
      <c r="I11" s="44">
        <f t="shared" si="4"/>
        <v>0</v>
      </c>
      <c r="J11" s="44">
        <f t="shared" si="5"/>
        <v>0</v>
      </c>
      <c r="K11" s="44">
        <f t="shared" si="6"/>
        <v>0</v>
      </c>
      <c r="L11" s="44">
        <f t="shared" si="7"/>
        <v>0</v>
      </c>
      <c r="N11" s="90">
        <v>349090000</v>
      </c>
      <c r="O11" s="90">
        <v>-25.280450999999999</v>
      </c>
      <c r="P11" s="20"/>
      <c r="Q11" s="89">
        <f t="shared" si="8"/>
        <v>0.66527000000000003</v>
      </c>
      <c r="R11" s="89">
        <f t="shared" si="9"/>
        <v>-21.050819000000001</v>
      </c>
      <c r="S11" s="44">
        <f t="shared" si="10"/>
        <v>-21.440989999999999</v>
      </c>
      <c r="T11" s="44">
        <f t="shared" si="11"/>
        <v>-22.121115</v>
      </c>
      <c r="U11" s="44">
        <f t="shared" si="12"/>
        <v>0</v>
      </c>
      <c r="V11" s="44">
        <f t="shared" si="13"/>
        <v>0</v>
      </c>
      <c r="W11" s="44">
        <f t="shared" si="14"/>
        <v>0</v>
      </c>
      <c r="X11" s="44">
        <f t="shared" si="15"/>
        <v>0</v>
      </c>
      <c r="Y11" s="20"/>
    </row>
    <row r="12" spans="1:25" x14ac:dyDescent="0.25">
      <c r="B12" s="90">
        <v>428135000</v>
      </c>
      <c r="C12" s="90">
        <v>-38.933700999999999</v>
      </c>
      <c r="D12" s="20"/>
      <c r="E12" s="89">
        <f t="shared" si="0"/>
        <v>0.74431499999999995</v>
      </c>
      <c r="F12" s="89">
        <f t="shared" si="1"/>
        <v>-30.011063</v>
      </c>
      <c r="G12" s="44">
        <f t="shared" si="2"/>
        <v>-30.380371</v>
      </c>
      <c r="H12" s="44">
        <f t="shared" si="3"/>
        <v>-31.095172999999999</v>
      </c>
      <c r="I12" s="44">
        <f t="shared" si="4"/>
        <v>0</v>
      </c>
      <c r="J12" s="44">
        <f t="shared" si="5"/>
        <v>0</v>
      </c>
      <c r="K12" s="44">
        <f t="shared" si="6"/>
        <v>0</v>
      </c>
      <c r="L12" s="44">
        <f t="shared" si="7"/>
        <v>0</v>
      </c>
      <c r="N12" s="90">
        <v>428135000</v>
      </c>
      <c r="O12" s="90">
        <v>-23.739336000000002</v>
      </c>
      <c r="P12" s="20"/>
      <c r="Q12" s="89">
        <f t="shared" si="8"/>
        <v>0.74431499999999995</v>
      </c>
      <c r="R12" s="89">
        <f t="shared" si="9"/>
        <v>-20.941023000000001</v>
      </c>
      <c r="S12" s="44">
        <f t="shared" si="10"/>
        <v>-21.320612000000001</v>
      </c>
      <c r="T12" s="44">
        <f t="shared" si="11"/>
        <v>-21.702643999999999</v>
      </c>
      <c r="U12" s="44">
        <f t="shared" si="12"/>
        <v>0</v>
      </c>
      <c r="V12" s="44">
        <f t="shared" si="13"/>
        <v>0</v>
      </c>
      <c r="W12" s="44">
        <f t="shared" si="14"/>
        <v>0</v>
      </c>
      <c r="X12" s="44">
        <f t="shared" si="15"/>
        <v>0</v>
      </c>
      <c r="Y12" s="20"/>
    </row>
    <row r="13" spans="1:25" x14ac:dyDescent="0.25">
      <c r="B13" s="90">
        <v>507180000</v>
      </c>
      <c r="C13" s="90">
        <v>-36.050179</v>
      </c>
      <c r="D13" s="20"/>
      <c r="E13" s="89">
        <f t="shared" si="0"/>
        <v>0.82335999999999998</v>
      </c>
      <c r="F13" s="89">
        <f t="shared" si="1"/>
        <v>-28.374396999999998</v>
      </c>
      <c r="G13" s="44">
        <f t="shared" si="2"/>
        <v>-28.768485999999999</v>
      </c>
      <c r="H13" s="44">
        <f t="shared" si="3"/>
        <v>-29.611832</v>
      </c>
      <c r="I13" s="44">
        <f t="shared" si="4"/>
        <v>0</v>
      </c>
      <c r="J13" s="44">
        <f t="shared" si="5"/>
        <v>0</v>
      </c>
      <c r="K13" s="44">
        <f t="shared" si="6"/>
        <v>0</v>
      </c>
      <c r="L13" s="44">
        <f t="shared" si="7"/>
        <v>0</v>
      </c>
      <c r="N13" s="90">
        <v>507180000</v>
      </c>
      <c r="O13" s="90">
        <v>-22.561422</v>
      </c>
      <c r="P13" s="20"/>
      <c r="Q13" s="89">
        <f t="shared" si="8"/>
        <v>0.82335999999999998</v>
      </c>
      <c r="R13" s="89">
        <f t="shared" si="9"/>
        <v>-20.236851000000001</v>
      </c>
      <c r="S13" s="44">
        <f t="shared" si="10"/>
        <v>-20.713653999999998</v>
      </c>
      <c r="T13" s="44">
        <f t="shared" si="11"/>
        <v>-21.371395</v>
      </c>
      <c r="U13" s="44">
        <f t="shared" si="12"/>
        <v>0</v>
      </c>
      <c r="V13" s="44">
        <f t="shared" si="13"/>
        <v>0</v>
      </c>
      <c r="W13" s="44">
        <f t="shared" si="14"/>
        <v>0</v>
      </c>
      <c r="X13" s="44">
        <f t="shared" si="15"/>
        <v>0</v>
      </c>
      <c r="Y13" s="20"/>
    </row>
    <row r="14" spans="1:25" x14ac:dyDescent="0.25">
      <c r="B14" s="90">
        <v>586225000</v>
      </c>
      <c r="C14" s="90">
        <v>-33.792934000000002</v>
      </c>
      <c r="D14" s="20"/>
      <c r="E14" s="89">
        <f t="shared" si="0"/>
        <v>0.90240500000000001</v>
      </c>
      <c r="F14" s="89">
        <f t="shared" si="1"/>
        <v>-26.780377999999999</v>
      </c>
      <c r="G14" s="44">
        <f t="shared" si="2"/>
        <v>-27.361315000000001</v>
      </c>
      <c r="H14" s="44">
        <f t="shared" si="3"/>
        <v>-28.176462000000001</v>
      </c>
      <c r="I14" s="44">
        <f t="shared" si="4"/>
        <v>0</v>
      </c>
      <c r="J14" s="44">
        <f t="shared" si="5"/>
        <v>0</v>
      </c>
      <c r="K14" s="44">
        <f t="shared" si="6"/>
        <v>0</v>
      </c>
      <c r="L14" s="44">
        <f t="shared" si="7"/>
        <v>0</v>
      </c>
      <c r="N14" s="90">
        <v>586225000</v>
      </c>
      <c r="O14" s="90">
        <v>-21.909663999999999</v>
      </c>
      <c r="P14" s="20"/>
      <c r="Q14" s="89">
        <f t="shared" si="8"/>
        <v>0.90240500000000001</v>
      </c>
      <c r="R14" s="89">
        <f t="shared" si="9"/>
        <v>-19.985067000000001</v>
      </c>
      <c r="S14" s="44">
        <f t="shared" si="10"/>
        <v>-20.627604000000002</v>
      </c>
      <c r="T14" s="44">
        <f t="shared" si="11"/>
        <v>-21.038489999999999</v>
      </c>
      <c r="U14" s="44">
        <f t="shared" si="12"/>
        <v>0</v>
      </c>
      <c r="V14" s="44">
        <f t="shared" si="13"/>
        <v>0</v>
      </c>
      <c r="W14" s="44">
        <f t="shared" si="14"/>
        <v>0</v>
      </c>
      <c r="X14" s="44">
        <f t="shared" si="15"/>
        <v>0</v>
      </c>
      <c r="Y14" s="20"/>
    </row>
    <row r="15" spans="1:25" x14ac:dyDescent="0.25">
      <c r="B15" s="90">
        <v>665270000</v>
      </c>
      <c r="C15" s="90">
        <v>-31.749538000000001</v>
      </c>
      <c r="D15" s="20"/>
      <c r="E15" s="89">
        <f t="shared" si="0"/>
        <v>0.98145000000000004</v>
      </c>
      <c r="F15" s="89">
        <f t="shared" si="1"/>
        <v>-25.5989</v>
      </c>
      <c r="G15" s="44">
        <f t="shared" si="2"/>
        <v>-26.316572000000001</v>
      </c>
      <c r="H15" s="44">
        <f t="shared" si="3"/>
        <v>-26.747309000000001</v>
      </c>
      <c r="I15" s="44">
        <f t="shared" si="4"/>
        <v>0</v>
      </c>
      <c r="J15" s="44">
        <f t="shared" si="5"/>
        <v>0</v>
      </c>
      <c r="K15" s="44">
        <f t="shared" si="6"/>
        <v>0</v>
      </c>
      <c r="L15" s="44">
        <f t="shared" si="7"/>
        <v>0</v>
      </c>
      <c r="N15" s="90">
        <v>665270000</v>
      </c>
      <c r="O15" s="90">
        <v>-21.050819000000001</v>
      </c>
      <c r="P15" s="20"/>
      <c r="Q15" s="89">
        <f t="shared" si="8"/>
        <v>0.98145000000000004</v>
      </c>
      <c r="R15" s="89">
        <f t="shared" si="9"/>
        <v>-19.591066000000001</v>
      </c>
      <c r="S15" s="44">
        <f t="shared" si="10"/>
        <v>-20.265187999999998</v>
      </c>
      <c r="T15" s="44">
        <f t="shared" si="11"/>
        <v>-20.615739999999999</v>
      </c>
      <c r="U15" s="44">
        <f t="shared" si="12"/>
        <v>0</v>
      </c>
      <c r="V15" s="44">
        <f t="shared" si="13"/>
        <v>0</v>
      </c>
      <c r="W15" s="44">
        <f t="shared" si="14"/>
        <v>0</v>
      </c>
      <c r="X15" s="44">
        <f t="shared" si="15"/>
        <v>0</v>
      </c>
      <c r="Y15" s="20"/>
    </row>
    <row r="16" spans="1:25" x14ac:dyDescent="0.25">
      <c r="B16" s="90">
        <v>744315000</v>
      </c>
      <c r="C16" s="90">
        <v>-30.011063</v>
      </c>
      <c r="D16" s="20"/>
      <c r="E16" s="89">
        <f t="shared" si="0"/>
        <v>1.060495</v>
      </c>
      <c r="F16" s="89">
        <f t="shared" si="1"/>
        <v>-23.757940000000001</v>
      </c>
      <c r="G16" s="44">
        <f t="shared" si="2"/>
        <v>-24.472829999999998</v>
      </c>
      <c r="H16" s="44">
        <f t="shared" si="3"/>
        <v>-25.267008000000001</v>
      </c>
      <c r="I16" s="44">
        <f t="shared" si="4"/>
        <v>0</v>
      </c>
      <c r="J16" s="44">
        <f t="shared" si="5"/>
        <v>0</v>
      </c>
      <c r="K16" s="44">
        <f t="shared" si="6"/>
        <v>0</v>
      </c>
      <c r="L16" s="44">
        <f t="shared" si="7"/>
        <v>0</v>
      </c>
      <c r="N16" s="90">
        <v>744315000</v>
      </c>
      <c r="O16" s="90">
        <v>-20.941023000000001</v>
      </c>
      <c r="P16" s="20"/>
      <c r="Q16" s="89">
        <f t="shared" si="8"/>
        <v>1.060495</v>
      </c>
      <c r="R16" s="89">
        <f t="shared" si="9"/>
        <v>-18.726186999999999</v>
      </c>
      <c r="S16" s="44">
        <f t="shared" si="10"/>
        <v>-19.452321999999999</v>
      </c>
      <c r="T16" s="44">
        <f t="shared" si="11"/>
        <v>-20.096636</v>
      </c>
      <c r="U16" s="44">
        <f t="shared" si="12"/>
        <v>0</v>
      </c>
      <c r="V16" s="44">
        <f t="shared" si="13"/>
        <v>0</v>
      </c>
      <c r="W16" s="44">
        <f t="shared" si="14"/>
        <v>0</v>
      </c>
      <c r="X16" s="44">
        <f t="shared" si="15"/>
        <v>0</v>
      </c>
      <c r="Y16" s="20"/>
    </row>
    <row r="17" spans="2:25" x14ac:dyDescent="0.25">
      <c r="B17" s="90">
        <v>823360000</v>
      </c>
      <c r="C17" s="90">
        <v>-28.374396999999998</v>
      </c>
      <c r="D17" s="20"/>
      <c r="E17" s="89">
        <f t="shared" si="0"/>
        <v>1.13954</v>
      </c>
      <c r="F17" s="89">
        <f t="shared" si="1"/>
        <v>-21.990568</v>
      </c>
      <c r="G17" s="44">
        <f t="shared" si="2"/>
        <v>-22.773814999999999</v>
      </c>
      <c r="H17" s="44">
        <f t="shared" si="3"/>
        <v>-23.685248999999999</v>
      </c>
      <c r="I17" s="44">
        <f t="shared" si="4"/>
        <v>0</v>
      </c>
      <c r="J17" s="44">
        <f t="shared" si="5"/>
        <v>0</v>
      </c>
      <c r="K17" s="44">
        <f t="shared" si="6"/>
        <v>0</v>
      </c>
      <c r="L17" s="44">
        <f t="shared" si="7"/>
        <v>0</v>
      </c>
      <c r="N17" s="90">
        <v>823360000</v>
      </c>
      <c r="O17" s="90">
        <v>-20.236851000000001</v>
      </c>
      <c r="P17" s="20"/>
      <c r="Q17" s="89">
        <f t="shared" si="8"/>
        <v>1.13954</v>
      </c>
      <c r="R17" s="89">
        <f t="shared" si="9"/>
        <v>-17.976309000000001</v>
      </c>
      <c r="S17" s="44">
        <f t="shared" si="10"/>
        <v>-18.694140999999998</v>
      </c>
      <c r="T17" s="44">
        <f t="shared" si="11"/>
        <v>-19.383043000000001</v>
      </c>
      <c r="U17" s="44">
        <f t="shared" si="12"/>
        <v>0</v>
      </c>
      <c r="V17" s="44">
        <f t="shared" si="13"/>
        <v>0</v>
      </c>
      <c r="W17" s="44">
        <f t="shared" si="14"/>
        <v>0</v>
      </c>
      <c r="X17" s="44">
        <f t="shared" si="15"/>
        <v>0</v>
      </c>
      <c r="Y17" s="20"/>
    </row>
    <row r="18" spans="2:25" x14ac:dyDescent="0.25">
      <c r="B18" s="90">
        <v>902405000</v>
      </c>
      <c r="C18" s="90">
        <v>-26.780377999999999</v>
      </c>
      <c r="D18" s="20"/>
      <c r="E18" s="89">
        <f t="shared" si="0"/>
        <v>1.218585</v>
      </c>
      <c r="F18" s="89">
        <f t="shared" si="1"/>
        <v>-20.342580999999999</v>
      </c>
      <c r="G18" s="44">
        <f t="shared" si="2"/>
        <v>-21.05134</v>
      </c>
      <c r="H18" s="44">
        <f t="shared" si="3"/>
        <v>-21.890125000000001</v>
      </c>
      <c r="I18" s="44">
        <f t="shared" si="4"/>
        <v>0</v>
      </c>
      <c r="J18" s="44">
        <f t="shared" si="5"/>
        <v>0</v>
      </c>
      <c r="K18" s="44">
        <f t="shared" si="6"/>
        <v>0</v>
      </c>
      <c r="L18" s="44">
        <f t="shared" si="7"/>
        <v>0</v>
      </c>
      <c r="N18" s="90">
        <v>902405000</v>
      </c>
      <c r="O18" s="90">
        <v>-19.985067000000001</v>
      </c>
      <c r="P18" s="20"/>
      <c r="Q18" s="89">
        <f t="shared" si="8"/>
        <v>1.218585</v>
      </c>
      <c r="R18" s="89">
        <f t="shared" si="9"/>
        <v>-17.081033999999999</v>
      </c>
      <c r="S18" s="44">
        <f t="shared" si="10"/>
        <v>-17.750208000000001</v>
      </c>
      <c r="T18" s="44">
        <f t="shared" si="11"/>
        <v>-18.468498</v>
      </c>
      <c r="U18" s="44">
        <f t="shared" si="12"/>
        <v>0</v>
      </c>
      <c r="V18" s="44">
        <f t="shared" si="13"/>
        <v>0</v>
      </c>
      <c r="W18" s="44">
        <f t="shared" si="14"/>
        <v>0</v>
      </c>
      <c r="X18" s="44">
        <f t="shared" si="15"/>
        <v>0</v>
      </c>
      <c r="Y18" s="20"/>
    </row>
    <row r="19" spans="2:25" x14ac:dyDescent="0.25">
      <c r="B19" s="90">
        <v>981450000</v>
      </c>
      <c r="C19" s="90">
        <v>-25.5989</v>
      </c>
      <c r="D19" s="20"/>
      <c r="E19" s="89">
        <f t="shared" si="0"/>
        <v>1.2976300000000001</v>
      </c>
      <c r="F19" s="89">
        <f t="shared" si="1"/>
        <v>-18.455293999999999</v>
      </c>
      <c r="G19" s="44">
        <f t="shared" si="2"/>
        <v>-19.238865000000001</v>
      </c>
      <c r="H19" s="44">
        <f t="shared" si="3"/>
        <v>-20.097178</v>
      </c>
      <c r="I19" s="44">
        <f t="shared" si="4"/>
        <v>0</v>
      </c>
      <c r="J19" s="44">
        <f t="shared" si="5"/>
        <v>0</v>
      </c>
      <c r="K19" s="44">
        <f t="shared" si="6"/>
        <v>0</v>
      </c>
      <c r="L19" s="44">
        <f t="shared" si="7"/>
        <v>0</v>
      </c>
      <c r="N19" s="90">
        <v>981450000</v>
      </c>
      <c r="O19" s="90">
        <v>-19.591066000000001</v>
      </c>
      <c r="P19" s="20"/>
      <c r="Q19" s="89">
        <f t="shared" si="8"/>
        <v>1.2976300000000001</v>
      </c>
      <c r="R19" s="89">
        <f t="shared" si="9"/>
        <v>-16.101171000000001</v>
      </c>
      <c r="S19" s="44">
        <f t="shared" si="10"/>
        <v>-16.777011999999999</v>
      </c>
      <c r="T19" s="44">
        <f t="shared" si="11"/>
        <v>-17.533394000000001</v>
      </c>
      <c r="U19" s="44">
        <f t="shared" si="12"/>
        <v>0</v>
      </c>
      <c r="V19" s="44">
        <f t="shared" si="13"/>
        <v>0</v>
      </c>
      <c r="W19" s="44">
        <f t="shared" si="14"/>
        <v>0</v>
      </c>
      <c r="X19" s="44">
        <f t="shared" si="15"/>
        <v>0</v>
      </c>
      <c r="Y19" s="20"/>
    </row>
    <row r="20" spans="2:25" x14ac:dyDescent="0.25">
      <c r="B20" s="90">
        <v>1060495000</v>
      </c>
      <c r="C20" s="90">
        <v>-23.757940000000001</v>
      </c>
      <c r="D20" s="20"/>
      <c r="E20" s="89">
        <f t="shared" si="0"/>
        <v>1.3766750000000001</v>
      </c>
      <c r="F20" s="89">
        <f t="shared" si="1"/>
        <v>-16.644611000000001</v>
      </c>
      <c r="G20" s="44">
        <f t="shared" si="2"/>
        <v>-17.285118000000001</v>
      </c>
      <c r="H20" s="44">
        <f t="shared" si="3"/>
        <v>-18.230806000000001</v>
      </c>
      <c r="I20" s="44">
        <f t="shared" si="4"/>
        <v>0</v>
      </c>
      <c r="J20" s="44">
        <f t="shared" si="5"/>
        <v>0</v>
      </c>
      <c r="K20" s="44">
        <f t="shared" si="6"/>
        <v>0</v>
      </c>
      <c r="L20" s="44">
        <f t="shared" si="7"/>
        <v>0</v>
      </c>
      <c r="N20" s="90">
        <v>1060495000</v>
      </c>
      <c r="O20" s="90">
        <v>-18.726186999999999</v>
      </c>
      <c r="P20" s="20"/>
      <c r="Q20" s="89">
        <f t="shared" si="8"/>
        <v>1.3766750000000001</v>
      </c>
      <c r="R20" s="89">
        <f t="shared" si="9"/>
        <v>-15.044435999999999</v>
      </c>
      <c r="S20" s="44">
        <f t="shared" si="10"/>
        <v>-15.612095</v>
      </c>
      <c r="T20" s="44">
        <f t="shared" si="11"/>
        <v>-16.527024999999998</v>
      </c>
      <c r="U20" s="44">
        <f t="shared" si="12"/>
        <v>0</v>
      </c>
      <c r="V20" s="44">
        <f t="shared" si="13"/>
        <v>0</v>
      </c>
      <c r="W20" s="44">
        <f t="shared" si="14"/>
        <v>0</v>
      </c>
      <c r="X20" s="44">
        <f t="shared" si="15"/>
        <v>0</v>
      </c>
      <c r="Y20" s="20"/>
    </row>
    <row r="21" spans="2:25" x14ac:dyDescent="0.25">
      <c r="B21" s="90">
        <v>1139540000</v>
      </c>
      <c r="C21" s="90">
        <v>-21.990568</v>
      </c>
      <c r="D21" s="20"/>
      <c r="E21" s="89">
        <f t="shared" si="0"/>
        <v>1.4557199999999999</v>
      </c>
      <c r="F21" s="89">
        <f t="shared" si="1"/>
        <v>-15.026825000000001</v>
      </c>
      <c r="G21" s="44">
        <f t="shared" si="2"/>
        <v>-15.648270999999999</v>
      </c>
      <c r="H21" s="44">
        <f t="shared" si="3"/>
        <v>-16.338678000000002</v>
      </c>
      <c r="I21" s="44">
        <f t="shared" si="4"/>
        <v>0</v>
      </c>
      <c r="J21" s="44">
        <f t="shared" si="5"/>
        <v>0</v>
      </c>
      <c r="K21" s="44">
        <f t="shared" si="6"/>
        <v>0</v>
      </c>
      <c r="L21" s="44">
        <f t="shared" si="7"/>
        <v>0</v>
      </c>
      <c r="N21" s="90">
        <v>1139540000</v>
      </c>
      <c r="O21" s="90">
        <v>-17.976309000000001</v>
      </c>
      <c r="P21" s="20"/>
      <c r="Q21" s="89">
        <f t="shared" si="8"/>
        <v>1.4557199999999999</v>
      </c>
      <c r="R21" s="89">
        <f t="shared" si="9"/>
        <v>-14.318155000000001</v>
      </c>
      <c r="S21" s="44">
        <f t="shared" si="10"/>
        <v>-14.857120999999999</v>
      </c>
      <c r="T21" s="44">
        <f t="shared" si="11"/>
        <v>-15.498044</v>
      </c>
      <c r="U21" s="44">
        <f t="shared" si="12"/>
        <v>0</v>
      </c>
      <c r="V21" s="44">
        <f t="shared" si="13"/>
        <v>0</v>
      </c>
      <c r="W21" s="44">
        <f t="shared" si="14"/>
        <v>0</v>
      </c>
      <c r="X21" s="44">
        <f t="shared" si="15"/>
        <v>0</v>
      </c>
      <c r="Y21" s="20"/>
    </row>
    <row r="22" spans="2:25" x14ac:dyDescent="0.25">
      <c r="B22" s="90">
        <v>1218585000</v>
      </c>
      <c r="C22" s="90">
        <v>-20.342580999999999</v>
      </c>
      <c r="D22" s="20"/>
      <c r="E22" s="89">
        <f t="shared" si="0"/>
        <v>1.5347649999999999</v>
      </c>
      <c r="F22" s="89">
        <f t="shared" si="1"/>
        <v>-13.220347</v>
      </c>
      <c r="G22" s="44">
        <f t="shared" si="2"/>
        <v>-13.756790000000001</v>
      </c>
      <c r="H22" s="44">
        <f t="shared" si="3"/>
        <v>-14.486831</v>
      </c>
      <c r="I22" s="44">
        <f t="shared" si="4"/>
        <v>0</v>
      </c>
      <c r="J22" s="44">
        <f t="shared" si="5"/>
        <v>0</v>
      </c>
      <c r="K22" s="44">
        <f t="shared" si="6"/>
        <v>0</v>
      </c>
      <c r="L22" s="44">
        <f t="shared" si="7"/>
        <v>0</v>
      </c>
      <c r="N22" s="90">
        <v>1218585000</v>
      </c>
      <c r="O22" s="90">
        <v>-17.081033999999999</v>
      </c>
      <c r="P22" s="20"/>
      <c r="Q22" s="89">
        <f t="shared" si="8"/>
        <v>1.5347649999999999</v>
      </c>
      <c r="R22" s="89">
        <f t="shared" si="9"/>
        <v>-13.285966</v>
      </c>
      <c r="S22" s="44">
        <f t="shared" si="10"/>
        <v>-13.803409</v>
      </c>
      <c r="T22" s="44">
        <f t="shared" si="11"/>
        <v>-14.541428</v>
      </c>
      <c r="U22" s="44">
        <f t="shared" si="12"/>
        <v>0</v>
      </c>
      <c r="V22" s="44">
        <f t="shared" si="13"/>
        <v>0</v>
      </c>
      <c r="W22" s="44">
        <f t="shared" si="14"/>
        <v>0</v>
      </c>
      <c r="X22" s="44">
        <f t="shared" si="15"/>
        <v>0</v>
      </c>
      <c r="Y22" s="20"/>
    </row>
    <row r="23" spans="2:25" x14ac:dyDescent="0.25">
      <c r="B23" s="90">
        <v>1297630000</v>
      </c>
      <c r="C23" s="90">
        <v>-18.455293999999999</v>
      </c>
      <c r="D23" s="20"/>
      <c r="E23" s="89">
        <f t="shared" si="0"/>
        <v>1.61381</v>
      </c>
      <c r="F23" s="89">
        <f t="shared" si="1"/>
        <v>-11.486623</v>
      </c>
      <c r="G23" s="44">
        <f t="shared" si="2"/>
        <v>-11.949232</v>
      </c>
      <c r="H23" s="44">
        <f t="shared" si="3"/>
        <v>-12.753104</v>
      </c>
      <c r="I23" s="44">
        <f t="shared" si="4"/>
        <v>0</v>
      </c>
      <c r="J23" s="44">
        <f t="shared" si="5"/>
        <v>0</v>
      </c>
      <c r="K23" s="44">
        <f t="shared" si="6"/>
        <v>0</v>
      </c>
      <c r="L23" s="44">
        <f t="shared" si="7"/>
        <v>0</v>
      </c>
      <c r="N23" s="90">
        <v>1297630000</v>
      </c>
      <c r="O23" s="90">
        <v>-16.101171000000001</v>
      </c>
      <c r="P23" s="20"/>
      <c r="Q23" s="89">
        <f t="shared" si="8"/>
        <v>1.61381</v>
      </c>
      <c r="R23" s="89">
        <f t="shared" si="9"/>
        <v>-12.320731</v>
      </c>
      <c r="S23" s="44">
        <f t="shared" si="10"/>
        <v>-12.778218000000001</v>
      </c>
      <c r="T23" s="44">
        <f t="shared" si="11"/>
        <v>-13.656610000000001</v>
      </c>
      <c r="U23" s="44">
        <f t="shared" si="12"/>
        <v>0</v>
      </c>
      <c r="V23" s="44">
        <f t="shared" si="13"/>
        <v>0</v>
      </c>
      <c r="W23" s="44">
        <f t="shared" si="14"/>
        <v>0</v>
      </c>
      <c r="X23" s="44">
        <f t="shared" si="15"/>
        <v>0</v>
      </c>
      <c r="Y23" s="20"/>
    </row>
    <row r="24" spans="2:25" x14ac:dyDescent="0.25">
      <c r="B24" s="90">
        <v>1376675000</v>
      </c>
      <c r="C24" s="90">
        <v>-16.644611000000001</v>
      </c>
      <c r="D24" s="20"/>
      <c r="E24" s="89">
        <f t="shared" si="0"/>
        <v>1.692855</v>
      </c>
      <c r="F24" s="89">
        <f t="shared" si="1"/>
        <v>-10.156293</v>
      </c>
      <c r="G24" s="44">
        <f t="shared" si="2"/>
        <v>-10.554368999999999</v>
      </c>
      <c r="H24" s="44">
        <f t="shared" si="3"/>
        <v>-11.129244999999999</v>
      </c>
      <c r="I24" s="44">
        <f t="shared" si="4"/>
        <v>0</v>
      </c>
      <c r="J24" s="44">
        <f t="shared" si="5"/>
        <v>0</v>
      </c>
      <c r="K24" s="44">
        <f t="shared" si="6"/>
        <v>0</v>
      </c>
      <c r="L24" s="44">
        <f t="shared" si="7"/>
        <v>0</v>
      </c>
      <c r="N24" s="90">
        <v>1376675000</v>
      </c>
      <c r="O24" s="90">
        <v>-15.044435999999999</v>
      </c>
      <c r="P24" s="20"/>
      <c r="Q24" s="89">
        <f t="shared" si="8"/>
        <v>1.692855</v>
      </c>
      <c r="R24" s="89">
        <f t="shared" si="9"/>
        <v>-11.574866</v>
      </c>
      <c r="S24" s="44">
        <f t="shared" si="10"/>
        <v>-12.108791999999999</v>
      </c>
      <c r="T24" s="44">
        <f t="shared" si="11"/>
        <v>-12.767274</v>
      </c>
      <c r="U24" s="44">
        <f t="shared" si="12"/>
        <v>0</v>
      </c>
      <c r="V24" s="44">
        <f t="shared" si="13"/>
        <v>0</v>
      </c>
      <c r="W24" s="44">
        <f t="shared" si="14"/>
        <v>0</v>
      </c>
      <c r="X24" s="44">
        <f t="shared" si="15"/>
        <v>0</v>
      </c>
      <c r="Y24" s="20"/>
    </row>
    <row r="25" spans="2:25" x14ac:dyDescent="0.25">
      <c r="B25" s="90">
        <v>1455720000</v>
      </c>
      <c r="C25" s="90">
        <v>-15.026825000000001</v>
      </c>
      <c r="D25" s="20"/>
      <c r="E25" s="89">
        <f t="shared" si="0"/>
        <v>1.7719</v>
      </c>
      <c r="F25" s="89">
        <f t="shared" si="1"/>
        <v>-8.8599796000000008</v>
      </c>
      <c r="G25" s="44">
        <f t="shared" si="2"/>
        <v>-9.1428528</v>
      </c>
      <c r="H25" s="44">
        <f t="shared" si="3"/>
        <v>-9.7324962999999993</v>
      </c>
      <c r="I25" s="44">
        <f t="shared" si="4"/>
        <v>0</v>
      </c>
      <c r="J25" s="44">
        <f t="shared" si="5"/>
        <v>0</v>
      </c>
      <c r="K25" s="44">
        <f t="shared" si="6"/>
        <v>0</v>
      </c>
      <c r="L25" s="44">
        <f t="shared" si="7"/>
        <v>0</v>
      </c>
      <c r="N25" s="90">
        <v>1455720000</v>
      </c>
      <c r="O25" s="90">
        <v>-14.318155000000001</v>
      </c>
      <c r="P25" s="20"/>
      <c r="Q25" s="89">
        <f t="shared" si="8"/>
        <v>1.7719</v>
      </c>
      <c r="R25" s="89">
        <f t="shared" si="9"/>
        <v>-10.851414</v>
      </c>
      <c r="S25" s="44">
        <f t="shared" si="10"/>
        <v>-11.327311</v>
      </c>
      <c r="T25" s="44">
        <f t="shared" si="11"/>
        <v>-11.953151</v>
      </c>
      <c r="U25" s="44">
        <f t="shared" si="12"/>
        <v>0</v>
      </c>
      <c r="V25" s="44">
        <f t="shared" si="13"/>
        <v>0</v>
      </c>
      <c r="W25" s="44">
        <f t="shared" si="14"/>
        <v>0</v>
      </c>
      <c r="X25" s="44">
        <f t="shared" si="15"/>
        <v>0</v>
      </c>
      <c r="Y25" s="20"/>
    </row>
    <row r="26" spans="2:25" x14ac:dyDescent="0.25">
      <c r="B26" s="90">
        <v>1534765000</v>
      </c>
      <c r="C26" s="90">
        <v>-13.220347</v>
      </c>
      <c r="D26" s="20"/>
      <c r="E26" s="89">
        <f t="shared" si="0"/>
        <v>1.8509450000000001</v>
      </c>
      <c r="F26" s="89">
        <f t="shared" si="1"/>
        <v>-7.8978343000000004</v>
      </c>
      <c r="G26" s="44">
        <f t="shared" si="2"/>
        <v>-8.0650262999999995</v>
      </c>
      <c r="H26" s="44">
        <f t="shared" si="3"/>
        <v>-8.6309585999999996</v>
      </c>
      <c r="I26" s="44">
        <f t="shared" si="4"/>
        <v>0</v>
      </c>
      <c r="J26" s="44">
        <f t="shared" si="5"/>
        <v>0</v>
      </c>
      <c r="K26" s="44">
        <f t="shared" si="6"/>
        <v>0</v>
      </c>
      <c r="L26" s="44">
        <f t="shared" si="7"/>
        <v>0</v>
      </c>
      <c r="N26" s="90">
        <v>1534765000</v>
      </c>
      <c r="O26" s="90">
        <v>-13.285966</v>
      </c>
      <c r="P26" s="20"/>
      <c r="Q26" s="89">
        <f t="shared" si="8"/>
        <v>1.8509450000000001</v>
      </c>
      <c r="R26" s="89">
        <f t="shared" si="9"/>
        <v>-10.151225999999999</v>
      </c>
      <c r="S26" s="44">
        <f t="shared" si="10"/>
        <v>-10.576782</v>
      </c>
      <c r="T26" s="44">
        <f t="shared" si="11"/>
        <v>-11.238312000000001</v>
      </c>
      <c r="U26" s="44">
        <f t="shared" si="12"/>
        <v>0</v>
      </c>
      <c r="V26" s="44">
        <f t="shared" si="13"/>
        <v>0</v>
      </c>
      <c r="W26" s="44">
        <f t="shared" si="14"/>
        <v>0</v>
      </c>
      <c r="X26" s="44">
        <f t="shared" si="15"/>
        <v>0</v>
      </c>
      <c r="Y26" s="20"/>
    </row>
    <row r="27" spans="2:25" x14ac:dyDescent="0.25">
      <c r="B27" s="90">
        <v>1613810000</v>
      </c>
      <c r="C27" s="90">
        <v>-11.486623</v>
      </c>
      <c r="D27" s="20"/>
      <c r="E27" s="89">
        <f t="shared" si="0"/>
        <v>1.9299900000000001</v>
      </c>
      <c r="F27" s="89">
        <f t="shared" si="1"/>
        <v>-7.2358298000000003</v>
      </c>
      <c r="G27" s="44">
        <f t="shared" si="2"/>
        <v>-7.2742013999999999</v>
      </c>
      <c r="H27" s="44">
        <f t="shared" si="3"/>
        <v>-7.8032360000000001</v>
      </c>
      <c r="I27" s="44">
        <f t="shared" si="4"/>
        <v>0</v>
      </c>
      <c r="J27" s="44">
        <f t="shared" si="5"/>
        <v>0</v>
      </c>
      <c r="K27" s="44">
        <f t="shared" si="6"/>
        <v>0</v>
      </c>
      <c r="L27" s="44">
        <f t="shared" si="7"/>
        <v>0</v>
      </c>
      <c r="N27" s="90">
        <v>1613810000</v>
      </c>
      <c r="O27" s="90">
        <v>-12.320731</v>
      </c>
      <c r="P27" s="20"/>
      <c r="Q27" s="89">
        <f t="shared" si="8"/>
        <v>1.9299900000000001</v>
      </c>
      <c r="R27" s="89">
        <f t="shared" si="9"/>
        <v>-9.6470193999999996</v>
      </c>
      <c r="S27" s="44">
        <f t="shared" si="10"/>
        <v>-9.9925031999999998</v>
      </c>
      <c r="T27" s="44">
        <f t="shared" si="11"/>
        <v>-10.572924</v>
      </c>
      <c r="U27" s="44">
        <f t="shared" si="12"/>
        <v>0</v>
      </c>
      <c r="V27" s="44">
        <f t="shared" si="13"/>
        <v>0</v>
      </c>
      <c r="W27" s="44">
        <f t="shared" si="14"/>
        <v>0</v>
      </c>
      <c r="X27" s="44">
        <f t="shared" si="15"/>
        <v>0</v>
      </c>
      <c r="Y27" s="20"/>
    </row>
    <row r="28" spans="2:25" x14ac:dyDescent="0.25">
      <c r="B28" s="90">
        <v>1692855000</v>
      </c>
      <c r="C28" s="90">
        <v>-10.156293</v>
      </c>
      <c r="D28" s="20"/>
      <c r="E28" s="89">
        <f t="shared" si="0"/>
        <v>2.0090349999999999</v>
      </c>
      <c r="F28" s="89">
        <f t="shared" si="1"/>
        <v>-6.8120284</v>
      </c>
      <c r="G28" s="44">
        <f t="shared" si="2"/>
        <v>-6.8497601000000001</v>
      </c>
      <c r="H28" s="44">
        <f t="shared" si="3"/>
        <v>-7.2632051000000004</v>
      </c>
      <c r="I28" s="44">
        <f t="shared" si="4"/>
        <v>0</v>
      </c>
      <c r="J28" s="44">
        <f t="shared" si="5"/>
        <v>0</v>
      </c>
      <c r="K28" s="44">
        <f t="shared" si="6"/>
        <v>0</v>
      </c>
      <c r="L28" s="44">
        <f t="shared" si="7"/>
        <v>0</v>
      </c>
      <c r="N28" s="90">
        <v>1692855000</v>
      </c>
      <c r="O28" s="90">
        <v>-11.574866</v>
      </c>
      <c r="P28" s="20"/>
      <c r="Q28" s="89">
        <f t="shared" si="8"/>
        <v>2.0090349999999999</v>
      </c>
      <c r="R28" s="89">
        <f t="shared" si="9"/>
        <v>-9.1753101000000008</v>
      </c>
      <c r="S28" s="44">
        <f t="shared" si="10"/>
        <v>-9.4965390999999997</v>
      </c>
      <c r="T28" s="44">
        <f t="shared" si="11"/>
        <v>-10.00306</v>
      </c>
      <c r="U28" s="44">
        <f t="shared" si="12"/>
        <v>0</v>
      </c>
      <c r="V28" s="44">
        <f t="shared" si="13"/>
        <v>0</v>
      </c>
      <c r="W28" s="44">
        <f t="shared" si="14"/>
        <v>0</v>
      </c>
      <c r="X28" s="44">
        <f t="shared" si="15"/>
        <v>0</v>
      </c>
      <c r="Y28" s="20"/>
    </row>
    <row r="29" spans="2:25" x14ac:dyDescent="0.25">
      <c r="B29" s="90">
        <v>1771900000</v>
      </c>
      <c r="C29" s="90">
        <v>-8.8599796000000008</v>
      </c>
      <c r="D29" s="20"/>
      <c r="E29" s="89">
        <f t="shared" si="0"/>
        <v>2.0880800000000002</v>
      </c>
      <c r="F29" s="89">
        <f t="shared" si="1"/>
        <v>-6.7005906</v>
      </c>
      <c r="G29" s="44">
        <f t="shared" si="2"/>
        <v>-6.7199439999999999</v>
      </c>
      <c r="H29" s="44">
        <f t="shared" si="3"/>
        <v>-7.0107293000000004</v>
      </c>
      <c r="I29" s="44">
        <f t="shared" si="4"/>
        <v>0</v>
      </c>
      <c r="J29" s="44">
        <f t="shared" si="5"/>
        <v>0</v>
      </c>
      <c r="K29" s="44">
        <f t="shared" si="6"/>
        <v>0</v>
      </c>
      <c r="L29" s="44">
        <f t="shared" si="7"/>
        <v>0</v>
      </c>
      <c r="N29" s="90">
        <v>1771900000</v>
      </c>
      <c r="O29" s="90">
        <v>-10.851414</v>
      </c>
      <c r="P29" s="20"/>
      <c r="Q29" s="89">
        <f t="shared" si="8"/>
        <v>2.0880800000000002</v>
      </c>
      <c r="R29" s="89">
        <f t="shared" si="9"/>
        <v>-8.8957595999999999</v>
      </c>
      <c r="S29" s="44">
        <f t="shared" si="10"/>
        <v>-9.1674241999999992</v>
      </c>
      <c r="T29" s="44">
        <f t="shared" si="11"/>
        <v>-9.5253811000000006</v>
      </c>
      <c r="U29" s="44">
        <f t="shared" si="12"/>
        <v>0</v>
      </c>
      <c r="V29" s="44">
        <f t="shared" si="13"/>
        <v>0</v>
      </c>
      <c r="W29" s="44">
        <f t="shared" si="14"/>
        <v>0</v>
      </c>
      <c r="X29" s="44">
        <f t="shared" si="15"/>
        <v>0</v>
      </c>
      <c r="Y29" s="20"/>
    </row>
    <row r="30" spans="2:25" x14ac:dyDescent="0.25">
      <c r="B30" s="90">
        <v>1850945000</v>
      </c>
      <c r="C30" s="90">
        <v>-7.8978343000000004</v>
      </c>
      <c r="D30" s="20"/>
      <c r="E30" s="89">
        <f t="shared" si="0"/>
        <v>2.167125</v>
      </c>
      <c r="F30" s="89">
        <f t="shared" si="1"/>
        <v>-6.6209683000000004</v>
      </c>
      <c r="G30" s="44">
        <f t="shared" si="2"/>
        <v>-6.6691976000000004</v>
      </c>
      <c r="H30" s="44">
        <f t="shared" si="3"/>
        <v>-6.9604092</v>
      </c>
      <c r="I30" s="44">
        <f t="shared" si="4"/>
        <v>0</v>
      </c>
      <c r="J30" s="44">
        <f t="shared" si="5"/>
        <v>0</v>
      </c>
      <c r="K30" s="44">
        <f t="shared" si="6"/>
        <v>0</v>
      </c>
      <c r="L30" s="44">
        <f t="shared" si="7"/>
        <v>0</v>
      </c>
      <c r="N30" s="90">
        <v>1850945000</v>
      </c>
      <c r="O30" s="90">
        <v>-10.151225999999999</v>
      </c>
      <c r="P30" s="20"/>
      <c r="Q30" s="89">
        <f t="shared" si="8"/>
        <v>2.167125</v>
      </c>
      <c r="R30" s="89">
        <f t="shared" si="9"/>
        <v>-8.4760027000000004</v>
      </c>
      <c r="S30" s="44">
        <f t="shared" si="10"/>
        <v>-8.7254286000000008</v>
      </c>
      <c r="T30" s="44">
        <f t="shared" si="11"/>
        <v>-9.1117401000000005</v>
      </c>
      <c r="U30" s="44">
        <f t="shared" si="12"/>
        <v>0</v>
      </c>
      <c r="V30" s="44">
        <f t="shared" si="13"/>
        <v>0</v>
      </c>
      <c r="W30" s="44">
        <f t="shared" si="14"/>
        <v>0</v>
      </c>
      <c r="X30" s="44">
        <f t="shared" si="15"/>
        <v>0</v>
      </c>
      <c r="Y30" s="20"/>
    </row>
    <row r="31" spans="2:25" x14ac:dyDescent="0.25">
      <c r="B31" s="90">
        <v>1929990000</v>
      </c>
      <c r="C31" s="90">
        <v>-7.2358298000000003</v>
      </c>
      <c r="D31" s="20"/>
      <c r="E31" s="89">
        <f t="shared" si="0"/>
        <v>2.2461700000000002</v>
      </c>
      <c r="F31" s="89">
        <f t="shared" si="1"/>
        <v>-6.8744164000000003</v>
      </c>
      <c r="G31" s="44">
        <f t="shared" si="2"/>
        <v>-6.9401655</v>
      </c>
      <c r="H31" s="44">
        <f t="shared" si="3"/>
        <v>-7.0183473000000003</v>
      </c>
      <c r="I31" s="44">
        <f t="shared" si="4"/>
        <v>0</v>
      </c>
      <c r="J31" s="44">
        <f t="shared" si="5"/>
        <v>0</v>
      </c>
      <c r="K31" s="44">
        <f t="shared" si="6"/>
        <v>0</v>
      </c>
      <c r="L31" s="44">
        <f t="shared" si="7"/>
        <v>0</v>
      </c>
      <c r="N31" s="90">
        <v>1929990000</v>
      </c>
      <c r="O31" s="90">
        <v>-9.6470193999999996</v>
      </c>
      <c r="P31" s="20"/>
      <c r="Q31" s="89">
        <f t="shared" si="8"/>
        <v>2.2461700000000002</v>
      </c>
      <c r="R31" s="89">
        <f t="shared" si="9"/>
        <v>-8.1940717999999997</v>
      </c>
      <c r="S31" s="44">
        <f t="shared" si="10"/>
        <v>-8.4122266999999997</v>
      </c>
      <c r="T31" s="44">
        <f t="shared" si="11"/>
        <v>-8.7574529999999999</v>
      </c>
      <c r="U31" s="44">
        <f t="shared" si="12"/>
        <v>0</v>
      </c>
      <c r="V31" s="44">
        <f t="shared" si="13"/>
        <v>0</v>
      </c>
      <c r="W31" s="44">
        <f t="shared" si="14"/>
        <v>0</v>
      </c>
      <c r="X31" s="44">
        <f t="shared" si="15"/>
        <v>0</v>
      </c>
      <c r="Y31" s="20"/>
    </row>
    <row r="32" spans="2:25" x14ac:dyDescent="0.25">
      <c r="B32" s="90">
        <v>2009035000</v>
      </c>
      <c r="C32" s="90">
        <v>-6.8120284</v>
      </c>
      <c r="D32" s="20"/>
      <c r="E32" s="89">
        <f t="shared" si="0"/>
        <v>2.325215</v>
      </c>
      <c r="F32" s="89">
        <f t="shared" si="1"/>
        <v>-6.9668283000000004</v>
      </c>
      <c r="G32" s="44">
        <f t="shared" si="2"/>
        <v>-7.0248599</v>
      </c>
      <c r="H32" s="44">
        <f t="shared" si="3"/>
        <v>-7.1024364999999996</v>
      </c>
      <c r="I32" s="44">
        <f t="shared" si="4"/>
        <v>0</v>
      </c>
      <c r="J32" s="44">
        <f t="shared" si="5"/>
        <v>0</v>
      </c>
      <c r="K32" s="44">
        <f t="shared" si="6"/>
        <v>0</v>
      </c>
      <c r="L32" s="44">
        <f t="shared" si="7"/>
        <v>0</v>
      </c>
      <c r="N32" s="90">
        <v>2009035000</v>
      </c>
      <c r="O32" s="90">
        <v>-9.1753101000000008</v>
      </c>
      <c r="P32" s="20"/>
      <c r="Q32" s="89">
        <f t="shared" si="8"/>
        <v>2.325215</v>
      </c>
      <c r="R32" s="89">
        <f t="shared" si="9"/>
        <v>-7.9134301999999996</v>
      </c>
      <c r="S32" s="44">
        <f t="shared" si="10"/>
        <v>-8.1067800999999999</v>
      </c>
      <c r="T32" s="44">
        <f t="shared" si="11"/>
        <v>-8.4390850000000004</v>
      </c>
      <c r="U32" s="44">
        <f t="shared" si="12"/>
        <v>0</v>
      </c>
      <c r="V32" s="44">
        <f t="shared" si="13"/>
        <v>0</v>
      </c>
      <c r="W32" s="44">
        <f t="shared" si="14"/>
        <v>0</v>
      </c>
      <c r="X32" s="44">
        <f t="shared" si="15"/>
        <v>0</v>
      </c>
      <c r="Y32" s="20"/>
    </row>
    <row r="33" spans="2:25" x14ac:dyDescent="0.25">
      <c r="B33" s="90">
        <v>2088080000</v>
      </c>
      <c r="C33" s="90">
        <v>-6.7005906</v>
      </c>
      <c r="D33" s="20"/>
      <c r="E33" s="89">
        <f t="shared" si="0"/>
        <v>2.4042599999999998</v>
      </c>
      <c r="F33" s="89">
        <f t="shared" si="1"/>
        <v>-7.1320294999999998</v>
      </c>
      <c r="G33" s="44">
        <f t="shared" si="2"/>
        <v>-7.1687031000000001</v>
      </c>
      <c r="H33" s="44">
        <f t="shared" si="3"/>
        <v>-7.2259197000000004</v>
      </c>
      <c r="I33" s="44">
        <f t="shared" si="4"/>
        <v>0</v>
      </c>
      <c r="J33" s="44">
        <f t="shared" si="5"/>
        <v>0</v>
      </c>
      <c r="K33" s="44">
        <f t="shared" si="6"/>
        <v>0</v>
      </c>
      <c r="L33" s="44">
        <f t="shared" si="7"/>
        <v>0</v>
      </c>
      <c r="N33" s="90">
        <v>2088080000</v>
      </c>
      <c r="O33" s="90">
        <v>-8.8957595999999999</v>
      </c>
      <c r="P33" s="20"/>
      <c r="Q33" s="89">
        <f t="shared" si="8"/>
        <v>2.4042599999999998</v>
      </c>
      <c r="R33" s="89">
        <f t="shared" si="9"/>
        <v>-7.7752194000000001</v>
      </c>
      <c r="S33" s="44">
        <f t="shared" si="10"/>
        <v>-7.9342231999999999</v>
      </c>
      <c r="T33" s="44">
        <f t="shared" si="11"/>
        <v>-8.1768474999999992</v>
      </c>
      <c r="U33" s="44">
        <f t="shared" si="12"/>
        <v>0</v>
      </c>
      <c r="V33" s="44">
        <f t="shared" si="13"/>
        <v>0</v>
      </c>
      <c r="W33" s="44">
        <f t="shared" si="14"/>
        <v>0</v>
      </c>
      <c r="X33" s="44">
        <f t="shared" si="15"/>
        <v>0</v>
      </c>
      <c r="Y33" s="20"/>
    </row>
    <row r="34" spans="2:25" x14ac:dyDescent="0.25">
      <c r="B34" s="90">
        <v>2167125000</v>
      </c>
      <c r="C34" s="90">
        <v>-6.6209683000000004</v>
      </c>
      <c r="D34" s="20"/>
      <c r="E34" s="89">
        <f t="shared" si="0"/>
        <v>2.4833050000000001</v>
      </c>
      <c r="F34" s="89">
        <f t="shared" si="1"/>
        <v>-7.1900567999999998</v>
      </c>
      <c r="G34" s="44">
        <f t="shared" si="2"/>
        <v>-7.1709269999999998</v>
      </c>
      <c r="H34" s="44">
        <f t="shared" si="3"/>
        <v>-7.3099626999999998</v>
      </c>
      <c r="I34" s="44">
        <f t="shared" si="4"/>
        <v>0</v>
      </c>
      <c r="J34" s="44">
        <f t="shared" si="5"/>
        <v>0</v>
      </c>
      <c r="K34" s="44">
        <f t="shared" si="6"/>
        <v>0</v>
      </c>
      <c r="L34" s="44">
        <f t="shared" si="7"/>
        <v>0</v>
      </c>
      <c r="N34" s="90">
        <v>2167125000</v>
      </c>
      <c r="O34" s="90">
        <v>-8.4760027000000004</v>
      </c>
      <c r="P34" s="20"/>
      <c r="Q34" s="89">
        <f t="shared" si="8"/>
        <v>2.4833050000000001</v>
      </c>
      <c r="R34" s="89">
        <f t="shared" si="9"/>
        <v>-7.6344098999999996</v>
      </c>
      <c r="S34" s="44">
        <f t="shared" si="10"/>
        <v>-7.7557793000000004</v>
      </c>
      <c r="T34" s="44">
        <f t="shared" si="11"/>
        <v>-7.9578476</v>
      </c>
      <c r="U34" s="44">
        <f t="shared" si="12"/>
        <v>0</v>
      </c>
      <c r="V34" s="44">
        <f t="shared" si="13"/>
        <v>0</v>
      </c>
      <c r="W34" s="44">
        <f t="shared" si="14"/>
        <v>0</v>
      </c>
      <c r="X34" s="44">
        <f t="shared" si="15"/>
        <v>0</v>
      </c>
      <c r="Y34" s="20"/>
    </row>
    <row r="35" spans="2:25" x14ac:dyDescent="0.25">
      <c r="B35" s="90">
        <v>2246170000</v>
      </c>
      <c r="C35" s="90">
        <v>-6.8744164000000003</v>
      </c>
      <c r="D35" s="20"/>
      <c r="E35" s="89">
        <f t="shared" si="0"/>
        <v>2.5623499999999999</v>
      </c>
      <c r="F35" s="89">
        <f t="shared" si="1"/>
        <v>-7.3247084999999998</v>
      </c>
      <c r="G35" s="44">
        <f t="shared" si="2"/>
        <v>-7.3250184000000003</v>
      </c>
      <c r="H35" s="44">
        <f t="shared" si="3"/>
        <v>-7.4110518000000001</v>
      </c>
      <c r="I35" s="44">
        <f t="shared" si="4"/>
        <v>0</v>
      </c>
      <c r="J35" s="44">
        <f t="shared" si="5"/>
        <v>0</v>
      </c>
      <c r="K35" s="44">
        <f t="shared" si="6"/>
        <v>0</v>
      </c>
      <c r="L35" s="44">
        <f t="shared" si="7"/>
        <v>0</v>
      </c>
      <c r="N35" s="90">
        <v>2246170000</v>
      </c>
      <c r="O35" s="90">
        <v>-8.1940717999999997</v>
      </c>
      <c r="P35" s="20"/>
      <c r="Q35" s="89">
        <f t="shared" si="8"/>
        <v>2.5623499999999999</v>
      </c>
      <c r="R35" s="89">
        <f t="shared" si="9"/>
        <v>-7.5519170999999998</v>
      </c>
      <c r="S35" s="44">
        <f t="shared" si="10"/>
        <v>-7.6406568999999998</v>
      </c>
      <c r="T35" s="44">
        <f t="shared" si="11"/>
        <v>-7.8059874000000002</v>
      </c>
      <c r="U35" s="44">
        <f t="shared" si="12"/>
        <v>0</v>
      </c>
      <c r="V35" s="44">
        <f t="shared" si="13"/>
        <v>0</v>
      </c>
      <c r="W35" s="44">
        <f t="shared" si="14"/>
        <v>0</v>
      </c>
      <c r="X35" s="44">
        <f t="shared" si="15"/>
        <v>0</v>
      </c>
      <c r="Y35" s="20"/>
    </row>
    <row r="36" spans="2:25" x14ac:dyDescent="0.25">
      <c r="B36" s="90">
        <v>2325215000</v>
      </c>
      <c r="C36" s="90">
        <v>-6.9668283000000004</v>
      </c>
      <c r="D36" s="20"/>
      <c r="E36" s="89">
        <f t="shared" si="0"/>
        <v>2.6413950000000002</v>
      </c>
      <c r="F36" s="89">
        <f t="shared" si="1"/>
        <v>-7.3357739000000004</v>
      </c>
      <c r="G36" s="44">
        <f t="shared" si="2"/>
        <v>-7.3719621000000002</v>
      </c>
      <c r="H36" s="44">
        <f t="shared" si="3"/>
        <v>-7.5035143</v>
      </c>
      <c r="I36" s="44">
        <f t="shared" si="4"/>
        <v>0</v>
      </c>
      <c r="J36" s="44">
        <f t="shared" si="5"/>
        <v>0</v>
      </c>
      <c r="K36" s="44">
        <f t="shared" si="6"/>
        <v>0</v>
      </c>
      <c r="L36" s="44">
        <f t="shared" si="7"/>
        <v>0</v>
      </c>
      <c r="N36" s="90">
        <v>2325215000</v>
      </c>
      <c r="O36" s="90">
        <v>-7.9134301999999996</v>
      </c>
      <c r="P36" s="20"/>
      <c r="Q36" s="89">
        <f t="shared" si="8"/>
        <v>2.6413950000000002</v>
      </c>
      <c r="R36" s="89">
        <f t="shared" si="9"/>
        <v>-7.4892664</v>
      </c>
      <c r="S36" s="44">
        <f t="shared" si="10"/>
        <v>-7.5372477</v>
      </c>
      <c r="T36" s="44">
        <f t="shared" si="11"/>
        <v>-7.6771164000000001</v>
      </c>
      <c r="U36" s="44">
        <f t="shared" si="12"/>
        <v>0</v>
      </c>
      <c r="V36" s="44">
        <f t="shared" si="13"/>
        <v>0</v>
      </c>
      <c r="W36" s="44">
        <f t="shared" si="14"/>
        <v>0</v>
      </c>
      <c r="X36" s="44">
        <f t="shared" si="15"/>
        <v>0</v>
      </c>
      <c r="Y36" s="20"/>
    </row>
    <row r="37" spans="2:25" x14ac:dyDescent="0.25">
      <c r="B37" s="90">
        <v>2404260000</v>
      </c>
      <c r="C37" s="90">
        <v>-7.1320294999999998</v>
      </c>
      <c r="D37" s="20"/>
      <c r="E37" s="89">
        <f t="shared" si="0"/>
        <v>2.72044</v>
      </c>
      <c r="F37" s="89">
        <f t="shared" si="1"/>
        <v>-7.4672174</v>
      </c>
      <c r="G37" s="44">
        <f t="shared" si="2"/>
        <v>-7.5657797000000002</v>
      </c>
      <c r="H37" s="44">
        <f t="shared" si="3"/>
        <v>-7.5982018</v>
      </c>
      <c r="I37" s="44">
        <f t="shared" si="4"/>
        <v>0</v>
      </c>
      <c r="J37" s="44">
        <f t="shared" si="5"/>
        <v>0</v>
      </c>
      <c r="K37" s="44">
        <f t="shared" si="6"/>
        <v>0</v>
      </c>
      <c r="L37" s="44">
        <f t="shared" si="7"/>
        <v>0</v>
      </c>
      <c r="N37" s="90">
        <v>2404260000</v>
      </c>
      <c r="O37" s="90">
        <v>-7.7752194000000001</v>
      </c>
      <c r="P37" s="20"/>
      <c r="Q37" s="89">
        <f t="shared" si="8"/>
        <v>2.72044</v>
      </c>
      <c r="R37" s="89">
        <f t="shared" si="9"/>
        <v>-7.5513053000000001</v>
      </c>
      <c r="S37" s="44">
        <f t="shared" si="10"/>
        <v>-7.5617514000000003</v>
      </c>
      <c r="T37" s="44">
        <f t="shared" si="11"/>
        <v>-7.5763911999999998</v>
      </c>
      <c r="U37" s="44">
        <f t="shared" si="12"/>
        <v>0</v>
      </c>
      <c r="V37" s="44">
        <f t="shared" si="13"/>
        <v>0</v>
      </c>
      <c r="W37" s="44">
        <f t="shared" si="14"/>
        <v>0</v>
      </c>
      <c r="X37" s="44">
        <f t="shared" si="15"/>
        <v>0</v>
      </c>
      <c r="Y37" s="20"/>
    </row>
    <row r="38" spans="2:25" x14ac:dyDescent="0.25">
      <c r="B38" s="90">
        <v>2483305000</v>
      </c>
      <c r="C38" s="90">
        <v>-7.1900567999999998</v>
      </c>
      <c r="D38" s="20"/>
      <c r="E38" s="89">
        <f t="shared" si="0"/>
        <v>2.7994849999999998</v>
      </c>
      <c r="F38" s="89">
        <f t="shared" si="1"/>
        <v>-7.5433124999999999</v>
      </c>
      <c r="G38" s="44">
        <f t="shared" si="2"/>
        <v>-7.6618886000000002</v>
      </c>
      <c r="H38" s="44">
        <f t="shared" si="3"/>
        <v>-7.6517539000000001</v>
      </c>
      <c r="I38" s="44">
        <f t="shared" si="4"/>
        <v>0</v>
      </c>
      <c r="J38" s="44">
        <f t="shared" si="5"/>
        <v>0</v>
      </c>
      <c r="K38" s="44">
        <f t="shared" si="6"/>
        <v>0</v>
      </c>
      <c r="L38" s="44">
        <f t="shared" si="7"/>
        <v>0</v>
      </c>
      <c r="N38" s="90">
        <v>2483305000</v>
      </c>
      <c r="O38" s="90">
        <v>-7.6344098999999996</v>
      </c>
      <c r="P38" s="20"/>
      <c r="Q38" s="89">
        <f t="shared" si="8"/>
        <v>2.7994849999999998</v>
      </c>
      <c r="R38" s="89">
        <f t="shared" si="9"/>
        <v>-7.5596299</v>
      </c>
      <c r="S38" s="44">
        <f t="shared" si="10"/>
        <v>-7.5057812000000004</v>
      </c>
      <c r="T38" s="44">
        <f t="shared" si="11"/>
        <v>-7.5108003999999999</v>
      </c>
      <c r="U38" s="44">
        <f t="shared" si="12"/>
        <v>0</v>
      </c>
      <c r="V38" s="44">
        <f t="shared" si="13"/>
        <v>0</v>
      </c>
      <c r="W38" s="44">
        <f t="shared" si="14"/>
        <v>0</v>
      </c>
      <c r="X38" s="44">
        <f t="shared" si="15"/>
        <v>0</v>
      </c>
      <c r="Y38" s="20"/>
    </row>
    <row r="39" spans="2:25" x14ac:dyDescent="0.25">
      <c r="B39" s="90">
        <v>2562350000</v>
      </c>
      <c r="C39" s="90">
        <v>-7.3247084999999998</v>
      </c>
      <c r="D39" s="20"/>
      <c r="E39" s="89">
        <f t="shared" si="0"/>
        <v>2.87853</v>
      </c>
      <c r="F39" s="89">
        <f t="shared" si="1"/>
        <v>-7.5911007000000001</v>
      </c>
      <c r="G39" s="44">
        <f t="shared" si="2"/>
        <v>-7.6846347000000002</v>
      </c>
      <c r="H39" s="44">
        <f t="shared" si="3"/>
        <v>-7.7095294000000001</v>
      </c>
      <c r="I39" s="44">
        <f t="shared" si="4"/>
        <v>0</v>
      </c>
      <c r="J39" s="44">
        <f t="shared" si="5"/>
        <v>0</v>
      </c>
      <c r="K39" s="44">
        <f t="shared" si="6"/>
        <v>0</v>
      </c>
      <c r="L39" s="44">
        <f t="shared" si="7"/>
        <v>0</v>
      </c>
      <c r="N39" s="90">
        <v>2562350000</v>
      </c>
      <c r="O39" s="90">
        <v>-7.5519170999999998</v>
      </c>
      <c r="P39" s="20"/>
      <c r="Q39" s="89">
        <f t="shared" si="8"/>
        <v>2.87853</v>
      </c>
      <c r="R39" s="89">
        <f t="shared" si="9"/>
        <v>-7.5912303999999997</v>
      </c>
      <c r="S39" s="44">
        <f t="shared" si="10"/>
        <v>-7.4854183000000001</v>
      </c>
      <c r="T39" s="44">
        <f t="shared" si="11"/>
        <v>-7.4817923999999998</v>
      </c>
      <c r="U39" s="44">
        <f t="shared" si="12"/>
        <v>0</v>
      </c>
      <c r="V39" s="44">
        <f t="shared" si="13"/>
        <v>0</v>
      </c>
      <c r="W39" s="44">
        <f t="shared" si="14"/>
        <v>0</v>
      </c>
      <c r="X39" s="44">
        <f t="shared" si="15"/>
        <v>0</v>
      </c>
      <c r="Y39" s="20"/>
    </row>
    <row r="40" spans="2:25" x14ac:dyDescent="0.25">
      <c r="B40" s="90">
        <v>2641395000</v>
      </c>
      <c r="C40" s="90">
        <v>-7.3357739000000004</v>
      </c>
      <c r="D40" s="20"/>
      <c r="E40" s="89">
        <f t="shared" si="0"/>
        <v>2.9575749999999998</v>
      </c>
      <c r="F40" s="89">
        <f t="shared" si="1"/>
        <v>-7.5950135999999997</v>
      </c>
      <c r="G40" s="44">
        <f t="shared" si="2"/>
        <v>-7.6628828000000002</v>
      </c>
      <c r="H40" s="44">
        <f t="shared" si="3"/>
        <v>-7.7515364</v>
      </c>
      <c r="I40" s="44">
        <f t="shared" si="4"/>
        <v>0</v>
      </c>
      <c r="J40" s="44">
        <f t="shared" si="5"/>
        <v>0</v>
      </c>
      <c r="K40" s="44">
        <f t="shared" si="6"/>
        <v>0</v>
      </c>
      <c r="L40" s="44">
        <f t="shared" si="7"/>
        <v>0</v>
      </c>
      <c r="N40" s="90">
        <v>2641395000</v>
      </c>
      <c r="O40" s="90">
        <v>-7.4892664</v>
      </c>
      <c r="P40" s="20"/>
      <c r="Q40" s="89">
        <f t="shared" si="8"/>
        <v>2.9575749999999998</v>
      </c>
      <c r="R40" s="89">
        <f t="shared" si="9"/>
        <v>-7.5809449999999998</v>
      </c>
      <c r="S40" s="44">
        <f t="shared" si="10"/>
        <v>-7.4758538999999997</v>
      </c>
      <c r="T40" s="44">
        <f t="shared" si="11"/>
        <v>-7.4535460000000002</v>
      </c>
      <c r="U40" s="44">
        <f t="shared" si="12"/>
        <v>0</v>
      </c>
      <c r="V40" s="44">
        <f t="shared" si="13"/>
        <v>0</v>
      </c>
      <c r="W40" s="44">
        <f t="shared" si="14"/>
        <v>0</v>
      </c>
      <c r="X40" s="44">
        <f t="shared" si="15"/>
        <v>0</v>
      </c>
      <c r="Y40" s="20"/>
    </row>
    <row r="41" spans="2:25" x14ac:dyDescent="0.25">
      <c r="B41" s="90">
        <v>2720440000</v>
      </c>
      <c r="C41" s="90">
        <v>-7.4672174</v>
      </c>
      <c r="D41" s="20"/>
      <c r="E41" s="89">
        <f t="shared" si="0"/>
        <v>3.0366200000000001</v>
      </c>
      <c r="F41" s="89">
        <f t="shared" si="1"/>
        <v>-7.5878800999999996</v>
      </c>
      <c r="G41" s="44">
        <f t="shared" si="2"/>
        <v>-7.6939143999999997</v>
      </c>
      <c r="H41" s="44">
        <f t="shared" si="3"/>
        <v>-7.7998433</v>
      </c>
      <c r="I41" s="44">
        <f t="shared" si="4"/>
        <v>0</v>
      </c>
      <c r="J41" s="44">
        <f t="shared" si="5"/>
        <v>0</v>
      </c>
      <c r="K41" s="44">
        <f t="shared" si="6"/>
        <v>0</v>
      </c>
      <c r="L41" s="44">
        <f t="shared" si="7"/>
        <v>0</v>
      </c>
      <c r="N41" s="90">
        <v>2720440000</v>
      </c>
      <c r="O41" s="90">
        <v>-7.5513053000000001</v>
      </c>
      <c r="P41" s="20"/>
      <c r="Q41" s="89">
        <f t="shared" si="8"/>
        <v>3.0366200000000001</v>
      </c>
      <c r="R41" s="89">
        <f t="shared" si="9"/>
        <v>-7.5783810999999996</v>
      </c>
      <c r="S41" s="44">
        <f t="shared" si="10"/>
        <v>-7.5134448999999996</v>
      </c>
      <c r="T41" s="44">
        <f t="shared" si="11"/>
        <v>-7.4416060000000002</v>
      </c>
      <c r="U41" s="44">
        <f t="shared" si="12"/>
        <v>0</v>
      </c>
      <c r="V41" s="44">
        <f t="shared" si="13"/>
        <v>0</v>
      </c>
      <c r="W41" s="44">
        <f t="shared" si="14"/>
        <v>0</v>
      </c>
      <c r="X41" s="44">
        <f t="shared" si="15"/>
        <v>0</v>
      </c>
      <c r="Y41" s="20"/>
    </row>
    <row r="42" spans="2:25" x14ac:dyDescent="0.25">
      <c r="B42" s="90">
        <v>2799485000</v>
      </c>
      <c r="C42" s="90">
        <v>-7.5433124999999999</v>
      </c>
      <c r="D42" s="20"/>
      <c r="E42" s="89">
        <f t="shared" si="0"/>
        <v>3.1156649999999999</v>
      </c>
      <c r="F42" s="89">
        <f t="shared" si="1"/>
        <v>-7.6772102999999996</v>
      </c>
      <c r="G42" s="44">
        <f t="shared" si="2"/>
        <v>-7.7950077000000002</v>
      </c>
      <c r="H42" s="44">
        <f t="shared" si="3"/>
        <v>-7.8536210000000004</v>
      </c>
      <c r="I42" s="44">
        <f t="shared" si="4"/>
        <v>0</v>
      </c>
      <c r="J42" s="44">
        <f t="shared" si="5"/>
        <v>0</v>
      </c>
      <c r="K42" s="44">
        <f t="shared" si="6"/>
        <v>0</v>
      </c>
      <c r="L42" s="44">
        <f t="shared" si="7"/>
        <v>0</v>
      </c>
      <c r="N42" s="90">
        <v>2799485000</v>
      </c>
      <c r="O42" s="90">
        <v>-7.5596299</v>
      </c>
      <c r="P42" s="20"/>
      <c r="Q42" s="89">
        <f t="shared" si="8"/>
        <v>3.1156649999999999</v>
      </c>
      <c r="R42" s="89">
        <f t="shared" si="9"/>
        <v>-7.5955104999999996</v>
      </c>
      <c r="S42" s="44">
        <f t="shared" si="10"/>
        <v>-7.5088043000000004</v>
      </c>
      <c r="T42" s="44">
        <f t="shared" si="11"/>
        <v>-7.4365186999999997</v>
      </c>
      <c r="U42" s="44">
        <f t="shared" si="12"/>
        <v>0</v>
      </c>
      <c r="V42" s="44">
        <f t="shared" si="13"/>
        <v>0</v>
      </c>
      <c r="W42" s="44">
        <f t="shared" si="14"/>
        <v>0</v>
      </c>
      <c r="X42" s="44">
        <f t="shared" si="15"/>
        <v>0</v>
      </c>
      <c r="Y42" s="20"/>
    </row>
    <row r="43" spans="2:25" x14ac:dyDescent="0.25">
      <c r="B43" s="90">
        <v>2878530000</v>
      </c>
      <c r="C43" s="90">
        <v>-7.5911007000000001</v>
      </c>
      <c r="D43" s="20"/>
      <c r="E43" s="89">
        <f t="shared" si="0"/>
        <v>3.1947100000000002</v>
      </c>
      <c r="F43" s="89">
        <f t="shared" si="1"/>
        <v>-7.7890328999999996</v>
      </c>
      <c r="G43" s="44">
        <f t="shared" si="2"/>
        <v>-7.9056230000000003</v>
      </c>
      <c r="H43" s="44">
        <f t="shared" si="3"/>
        <v>-7.9008697999999997</v>
      </c>
      <c r="I43" s="44">
        <f t="shared" si="4"/>
        <v>0</v>
      </c>
      <c r="J43" s="44">
        <f t="shared" si="5"/>
        <v>0</v>
      </c>
      <c r="K43" s="44">
        <f t="shared" si="6"/>
        <v>0</v>
      </c>
      <c r="L43" s="44">
        <f t="shared" si="7"/>
        <v>0</v>
      </c>
      <c r="N43" s="90">
        <v>2878530000</v>
      </c>
      <c r="O43" s="90">
        <v>-7.5912303999999997</v>
      </c>
      <c r="P43" s="20"/>
      <c r="Q43" s="89">
        <f t="shared" si="8"/>
        <v>3.1947100000000002</v>
      </c>
      <c r="R43" s="89">
        <f t="shared" si="9"/>
        <v>-7.6009130000000003</v>
      </c>
      <c r="S43" s="44">
        <f t="shared" si="10"/>
        <v>-7.4906812</v>
      </c>
      <c r="T43" s="44">
        <f t="shared" si="11"/>
        <v>-7.4366063999999996</v>
      </c>
      <c r="U43" s="44">
        <f t="shared" si="12"/>
        <v>0</v>
      </c>
      <c r="V43" s="44">
        <f t="shared" si="13"/>
        <v>0</v>
      </c>
      <c r="W43" s="44">
        <f t="shared" si="14"/>
        <v>0</v>
      </c>
      <c r="X43" s="44">
        <f t="shared" si="15"/>
        <v>0</v>
      </c>
      <c r="Y43" s="20"/>
    </row>
    <row r="44" spans="2:25" x14ac:dyDescent="0.25">
      <c r="B44" s="90">
        <v>2957575000</v>
      </c>
      <c r="C44" s="90">
        <v>-7.5950135999999997</v>
      </c>
      <c r="D44" s="20"/>
      <c r="E44" s="89">
        <f t="shared" si="0"/>
        <v>3.273755</v>
      </c>
      <c r="F44" s="89">
        <f t="shared" si="1"/>
        <v>-7.8646216000000004</v>
      </c>
      <c r="G44" s="44">
        <f t="shared" si="2"/>
        <v>-7.9512466999999996</v>
      </c>
      <c r="H44" s="44">
        <f t="shared" si="3"/>
        <v>-7.9039492999999998</v>
      </c>
      <c r="I44" s="44">
        <f t="shared" si="4"/>
        <v>0</v>
      </c>
      <c r="J44" s="44">
        <f t="shared" si="5"/>
        <v>0</v>
      </c>
      <c r="K44" s="44">
        <f t="shared" si="6"/>
        <v>0</v>
      </c>
      <c r="L44" s="44">
        <f t="shared" si="7"/>
        <v>0</v>
      </c>
      <c r="N44" s="90">
        <v>2957575000</v>
      </c>
      <c r="O44" s="90">
        <v>-7.5809449999999998</v>
      </c>
      <c r="P44" s="20"/>
      <c r="Q44" s="89">
        <f t="shared" si="8"/>
        <v>3.273755</v>
      </c>
      <c r="R44" s="89">
        <f t="shared" si="9"/>
        <v>-7.5467738999999998</v>
      </c>
      <c r="S44" s="44">
        <f t="shared" si="10"/>
        <v>-7.4403819999999996</v>
      </c>
      <c r="T44" s="44">
        <f t="shared" si="11"/>
        <v>-7.4337311000000001</v>
      </c>
      <c r="U44" s="44">
        <f t="shared" si="12"/>
        <v>0</v>
      </c>
      <c r="V44" s="44">
        <f t="shared" si="13"/>
        <v>0</v>
      </c>
      <c r="W44" s="44">
        <f t="shared" si="14"/>
        <v>0</v>
      </c>
      <c r="X44" s="44">
        <f t="shared" si="15"/>
        <v>0</v>
      </c>
      <c r="Y44" s="20"/>
    </row>
    <row r="45" spans="2:25" x14ac:dyDescent="0.25">
      <c r="B45" s="90">
        <v>3036620000</v>
      </c>
      <c r="C45" s="90">
        <v>-7.5878800999999996</v>
      </c>
      <c r="D45" s="20"/>
      <c r="E45" s="89">
        <f t="shared" si="0"/>
        <v>3.3527999999999998</v>
      </c>
      <c r="F45" s="89">
        <f t="shared" si="1"/>
        <v>-7.8796210000000002</v>
      </c>
      <c r="G45" s="44">
        <f t="shared" si="2"/>
        <v>-7.9295483000000004</v>
      </c>
      <c r="H45" s="44">
        <f t="shared" si="3"/>
        <v>-7.879283</v>
      </c>
      <c r="I45" s="44">
        <f t="shared" si="4"/>
        <v>0</v>
      </c>
      <c r="J45" s="44">
        <f t="shared" si="5"/>
        <v>0</v>
      </c>
      <c r="K45" s="44">
        <f t="shared" si="6"/>
        <v>0</v>
      </c>
      <c r="L45" s="44">
        <f t="shared" si="7"/>
        <v>0</v>
      </c>
      <c r="N45" s="90">
        <v>3036620000</v>
      </c>
      <c r="O45" s="90">
        <v>-7.5783810999999996</v>
      </c>
      <c r="P45" s="20"/>
      <c r="Q45" s="89">
        <f t="shared" si="8"/>
        <v>3.3527999999999998</v>
      </c>
      <c r="R45" s="89">
        <f t="shared" si="9"/>
        <v>-7.5657363000000002</v>
      </c>
      <c r="S45" s="44">
        <f t="shared" si="10"/>
        <v>-7.4597740000000003</v>
      </c>
      <c r="T45" s="44">
        <f t="shared" si="11"/>
        <v>-7.4719490999999998</v>
      </c>
      <c r="U45" s="44">
        <f t="shared" si="12"/>
        <v>0</v>
      </c>
      <c r="V45" s="44">
        <f t="shared" si="13"/>
        <v>0</v>
      </c>
      <c r="W45" s="44">
        <f t="shared" si="14"/>
        <v>0</v>
      </c>
      <c r="X45" s="44">
        <f t="shared" si="15"/>
        <v>0</v>
      </c>
      <c r="Y45" s="20"/>
    </row>
    <row r="46" spans="2:25" x14ac:dyDescent="0.25">
      <c r="B46" s="90">
        <v>3115665000</v>
      </c>
      <c r="C46" s="90">
        <v>-7.6772102999999996</v>
      </c>
      <c r="D46" s="20"/>
      <c r="E46" s="89">
        <f t="shared" si="0"/>
        <v>3.431845</v>
      </c>
      <c r="F46" s="89">
        <f t="shared" si="1"/>
        <v>-7.8545569999999998</v>
      </c>
      <c r="G46" s="44">
        <f t="shared" si="2"/>
        <v>-7.8557968000000002</v>
      </c>
      <c r="H46" s="44">
        <f t="shared" si="3"/>
        <v>-7.8543095999999997</v>
      </c>
      <c r="I46" s="44">
        <f t="shared" si="4"/>
        <v>0</v>
      </c>
      <c r="J46" s="44">
        <f t="shared" si="5"/>
        <v>0</v>
      </c>
      <c r="K46" s="44">
        <f t="shared" si="6"/>
        <v>0</v>
      </c>
      <c r="L46" s="44">
        <f t="shared" si="7"/>
        <v>0</v>
      </c>
      <c r="N46" s="90">
        <v>3115665000</v>
      </c>
      <c r="O46" s="90">
        <v>-7.5955104999999996</v>
      </c>
      <c r="P46" s="20"/>
      <c r="Q46" s="89">
        <f t="shared" si="8"/>
        <v>3.431845</v>
      </c>
      <c r="R46" s="89">
        <f t="shared" si="9"/>
        <v>-7.5268068000000001</v>
      </c>
      <c r="S46" s="44">
        <f t="shared" si="10"/>
        <v>-7.4389938999999998</v>
      </c>
      <c r="T46" s="44">
        <f t="shared" si="11"/>
        <v>-7.5275774000000002</v>
      </c>
      <c r="U46" s="44">
        <f t="shared" si="12"/>
        <v>0</v>
      </c>
      <c r="V46" s="44">
        <f t="shared" si="13"/>
        <v>0</v>
      </c>
      <c r="W46" s="44">
        <f t="shared" si="14"/>
        <v>0</v>
      </c>
      <c r="X46" s="44">
        <f t="shared" si="15"/>
        <v>0</v>
      </c>
      <c r="Y46" s="20"/>
    </row>
    <row r="47" spans="2:25" x14ac:dyDescent="0.25">
      <c r="B47" s="90">
        <v>3194710000</v>
      </c>
      <c r="C47" s="90">
        <v>-7.7890328999999996</v>
      </c>
      <c r="D47" s="20"/>
      <c r="E47" s="89">
        <f t="shared" si="0"/>
        <v>3.5108899999999998</v>
      </c>
      <c r="F47" s="89">
        <f t="shared" si="1"/>
        <v>-7.8790135000000001</v>
      </c>
      <c r="G47" s="44">
        <f t="shared" si="2"/>
        <v>-7.8365412000000001</v>
      </c>
      <c r="H47" s="44">
        <f t="shared" si="3"/>
        <v>-7.8269868000000002</v>
      </c>
      <c r="I47" s="44">
        <f t="shared" si="4"/>
        <v>0</v>
      </c>
      <c r="J47" s="44">
        <f t="shared" si="5"/>
        <v>0</v>
      </c>
      <c r="K47" s="44">
        <f t="shared" si="6"/>
        <v>0</v>
      </c>
      <c r="L47" s="44">
        <f t="shared" si="7"/>
        <v>0</v>
      </c>
      <c r="N47" s="90">
        <v>3194710000</v>
      </c>
      <c r="O47" s="90">
        <v>-7.6009130000000003</v>
      </c>
      <c r="P47" s="20"/>
      <c r="Q47" s="89">
        <f t="shared" si="8"/>
        <v>3.5108899999999998</v>
      </c>
      <c r="R47" s="89">
        <f t="shared" si="9"/>
        <v>-7.6979693999999999</v>
      </c>
      <c r="S47" s="44">
        <f t="shared" si="10"/>
        <v>-7.6215763000000001</v>
      </c>
      <c r="T47" s="44">
        <f t="shared" si="11"/>
        <v>-7.5776887000000004</v>
      </c>
      <c r="U47" s="44">
        <f t="shared" si="12"/>
        <v>0</v>
      </c>
      <c r="V47" s="44">
        <f t="shared" si="13"/>
        <v>0</v>
      </c>
      <c r="W47" s="44">
        <f t="shared" si="14"/>
        <v>0</v>
      </c>
      <c r="X47" s="44">
        <f t="shared" si="15"/>
        <v>0</v>
      </c>
      <c r="Y47" s="20"/>
    </row>
    <row r="48" spans="2:25" x14ac:dyDescent="0.25">
      <c r="B48" s="90">
        <v>3273755000</v>
      </c>
      <c r="C48" s="90">
        <v>-7.8646216000000004</v>
      </c>
      <c r="D48" s="20"/>
      <c r="E48" s="89">
        <f t="shared" si="0"/>
        <v>3.5899350000000001</v>
      </c>
      <c r="F48" s="89">
        <f t="shared" si="1"/>
        <v>-7.9145703000000003</v>
      </c>
      <c r="G48" s="44">
        <f t="shared" si="2"/>
        <v>-7.8709679000000001</v>
      </c>
      <c r="H48" s="44">
        <f t="shared" si="3"/>
        <v>-7.8026209</v>
      </c>
      <c r="I48" s="44">
        <f t="shared" si="4"/>
        <v>0</v>
      </c>
      <c r="J48" s="44">
        <f t="shared" si="5"/>
        <v>0</v>
      </c>
      <c r="K48" s="44">
        <f t="shared" si="6"/>
        <v>0</v>
      </c>
      <c r="L48" s="44">
        <f t="shared" si="7"/>
        <v>0</v>
      </c>
      <c r="N48" s="90">
        <v>3273755000</v>
      </c>
      <c r="O48" s="90">
        <v>-7.5467738999999998</v>
      </c>
      <c r="P48" s="20"/>
      <c r="Q48" s="89">
        <f t="shared" si="8"/>
        <v>3.5899350000000001</v>
      </c>
      <c r="R48" s="89">
        <f t="shared" si="9"/>
        <v>-7.8227719999999996</v>
      </c>
      <c r="S48" s="44">
        <f t="shared" si="10"/>
        <v>-7.7079310000000003</v>
      </c>
      <c r="T48" s="44">
        <f t="shared" si="11"/>
        <v>-7.6097011999999999</v>
      </c>
      <c r="U48" s="44">
        <f t="shared" si="12"/>
        <v>0</v>
      </c>
      <c r="V48" s="44">
        <f t="shared" si="13"/>
        <v>0</v>
      </c>
      <c r="W48" s="44">
        <f t="shared" si="14"/>
        <v>0</v>
      </c>
      <c r="X48" s="44">
        <f t="shared" si="15"/>
        <v>0</v>
      </c>
      <c r="Y48" s="20"/>
    </row>
    <row r="49" spans="2:25" x14ac:dyDescent="0.25">
      <c r="B49" s="90">
        <v>3352800000</v>
      </c>
      <c r="C49" s="90">
        <v>-7.8796210000000002</v>
      </c>
      <c r="D49" s="20"/>
      <c r="E49" s="89">
        <f t="shared" si="0"/>
        <v>3.6689799999999999</v>
      </c>
      <c r="F49" s="89">
        <f t="shared" si="1"/>
        <v>-7.8529749000000004</v>
      </c>
      <c r="G49" s="44">
        <f t="shared" si="2"/>
        <v>-7.7869719999999996</v>
      </c>
      <c r="H49" s="44">
        <f t="shared" si="3"/>
        <v>-7.8051491000000004</v>
      </c>
      <c r="I49" s="44">
        <f t="shared" si="4"/>
        <v>0</v>
      </c>
      <c r="J49" s="44">
        <f t="shared" si="5"/>
        <v>0</v>
      </c>
      <c r="K49" s="44">
        <f t="shared" si="6"/>
        <v>0</v>
      </c>
      <c r="L49" s="44">
        <f t="shared" si="7"/>
        <v>0</v>
      </c>
      <c r="N49" s="90">
        <v>3352800000</v>
      </c>
      <c r="O49" s="90">
        <v>-7.5657363000000002</v>
      </c>
      <c r="P49" s="20"/>
      <c r="Q49" s="89">
        <f t="shared" si="8"/>
        <v>3.6689799999999999</v>
      </c>
      <c r="R49" s="89">
        <f t="shared" si="9"/>
        <v>-7.8301949999999998</v>
      </c>
      <c r="S49" s="44">
        <f t="shared" si="10"/>
        <v>-7.6959748000000001</v>
      </c>
      <c r="T49" s="44">
        <f t="shared" si="11"/>
        <v>-7.6584181999999998</v>
      </c>
      <c r="U49" s="44">
        <f t="shared" si="12"/>
        <v>0</v>
      </c>
      <c r="V49" s="44">
        <f t="shared" si="13"/>
        <v>0</v>
      </c>
      <c r="W49" s="44">
        <f t="shared" si="14"/>
        <v>0</v>
      </c>
      <c r="X49" s="44">
        <f t="shared" si="15"/>
        <v>0</v>
      </c>
      <c r="Y49" s="20"/>
    </row>
    <row r="50" spans="2:25" x14ac:dyDescent="0.25">
      <c r="B50" s="90">
        <v>3431845000</v>
      </c>
      <c r="C50" s="90">
        <v>-7.8545569999999998</v>
      </c>
      <c r="D50" s="20"/>
      <c r="E50" s="89">
        <f t="shared" si="0"/>
        <v>3.7480250000000002</v>
      </c>
      <c r="F50" s="89">
        <f t="shared" si="1"/>
        <v>-7.8147035000000002</v>
      </c>
      <c r="G50" s="44">
        <f t="shared" si="2"/>
        <v>-7.7369846999999998</v>
      </c>
      <c r="H50" s="44">
        <f t="shared" si="3"/>
        <v>-7.7997160000000001</v>
      </c>
      <c r="I50" s="44">
        <f t="shared" si="4"/>
        <v>0</v>
      </c>
      <c r="J50" s="44">
        <f t="shared" si="5"/>
        <v>0</v>
      </c>
      <c r="K50" s="44">
        <f t="shared" si="6"/>
        <v>0</v>
      </c>
      <c r="L50" s="44">
        <f t="shared" si="7"/>
        <v>0</v>
      </c>
      <c r="N50" s="90">
        <v>3431845000</v>
      </c>
      <c r="O50" s="90">
        <v>-7.5268068000000001</v>
      </c>
      <c r="P50" s="20"/>
      <c r="Q50" s="89">
        <f t="shared" si="8"/>
        <v>3.7480250000000002</v>
      </c>
      <c r="R50" s="89">
        <f t="shared" si="9"/>
        <v>-7.7652916999999997</v>
      </c>
      <c r="S50" s="44">
        <f t="shared" si="10"/>
        <v>-7.6414536999999996</v>
      </c>
      <c r="T50" s="44">
        <f t="shared" si="11"/>
        <v>-7.6885890999999997</v>
      </c>
      <c r="U50" s="44">
        <f t="shared" si="12"/>
        <v>0</v>
      </c>
      <c r="V50" s="44">
        <f t="shared" si="13"/>
        <v>0</v>
      </c>
      <c r="W50" s="44">
        <f t="shared" si="14"/>
        <v>0</v>
      </c>
      <c r="X50" s="44">
        <f t="shared" si="15"/>
        <v>0</v>
      </c>
      <c r="Y50" s="20"/>
    </row>
    <row r="51" spans="2:25" x14ac:dyDescent="0.25">
      <c r="B51" s="90">
        <v>3510890000</v>
      </c>
      <c r="C51" s="90">
        <v>-7.8790135000000001</v>
      </c>
      <c r="D51" s="20"/>
      <c r="E51" s="89">
        <f t="shared" si="0"/>
        <v>3.82707</v>
      </c>
      <c r="F51" s="89">
        <f t="shared" si="1"/>
        <v>-7.8275847000000001</v>
      </c>
      <c r="G51" s="44">
        <f t="shared" si="2"/>
        <v>-7.7430849000000004</v>
      </c>
      <c r="H51" s="44">
        <f t="shared" si="3"/>
        <v>-7.7855821000000001</v>
      </c>
      <c r="I51" s="44">
        <f t="shared" si="4"/>
        <v>0</v>
      </c>
      <c r="J51" s="44">
        <f t="shared" si="5"/>
        <v>0</v>
      </c>
      <c r="K51" s="44">
        <f t="shared" si="6"/>
        <v>0</v>
      </c>
      <c r="L51" s="44">
        <f t="shared" si="7"/>
        <v>0</v>
      </c>
      <c r="N51" s="90">
        <v>3510890000</v>
      </c>
      <c r="O51" s="90">
        <v>-7.6979693999999999</v>
      </c>
      <c r="P51" s="20"/>
      <c r="Q51" s="89">
        <f t="shared" si="8"/>
        <v>3.82707</v>
      </c>
      <c r="R51" s="89">
        <f t="shared" si="9"/>
        <v>-7.8004813000000004</v>
      </c>
      <c r="S51" s="44">
        <f t="shared" si="10"/>
        <v>-7.7119721999999999</v>
      </c>
      <c r="T51" s="44">
        <f t="shared" si="11"/>
        <v>-7.7408628000000004</v>
      </c>
      <c r="U51" s="44">
        <f t="shared" si="12"/>
        <v>0</v>
      </c>
      <c r="V51" s="44">
        <f t="shared" si="13"/>
        <v>0</v>
      </c>
      <c r="W51" s="44">
        <f t="shared" si="14"/>
        <v>0</v>
      </c>
      <c r="X51" s="44">
        <f t="shared" si="15"/>
        <v>0</v>
      </c>
      <c r="Y51" s="20"/>
    </row>
    <row r="52" spans="2:25" x14ac:dyDescent="0.25">
      <c r="B52" s="90">
        <v>3589935000</v>
      </c>
      <c r="C52" s="90">
        <v>-7.9145703000000003</v>
      </c>
      <c r="D52" s="20"/>
      <c r="E52" s="89">
        <f t="shared" si="0"/>
        <v>3.9061149999999998</v>
      </c>
      <c r="F52" s="89">
        <f t="shared" si="1"/>
        <v>-7.7449120999999996</v>
      </c>
      <c r="G52" s="44">
        <f t="shared" si="2"/>
        <v>-7.6783127999999996</v>
      </c>
      <c r="H52" s="44">
        <f t="shared" si="3"/>
        <v>-7.7699008000000003</v>
      </c>
      <c r="I52" s="44">
        <f t="shared" si="4"/>
        <v>0</v>
      </c>
      <c r="J52" s="44">
        <f t="shared" si="5"/>
        <v>0</v>
      </c>
      <c r="K52" s="44">
        <f t="shared" si="6"/>
        <v>0</v>
      </c>
      <c r="L52" s="44">
        <f t="shared" si="7"/>
        <v>0</v>
      </c>
      <c r="N52" s="90">
        <v>3589935000</v>
      </c>
      <c r="O52" s="90">
        <v>-7.8227719999999996</v>
      </c>
      <c r="P52" s="20"/>
      <c r="Q52" s="89">
        <f t="shared" si="8"/>
        <v>3.9061149999999998</v>
      </c>
      <c r="R52" s="89">
        <f t="shared" si="9"/>
        <v>-7.8178973000000003</v>
      </c>
      <c r="S52" s="44">
        <f t="shared" si="10"/>
        <v>-7.7703476</v>
      </c>
      <c r="T52" s="44">
        <f t="shared" si="11"/>
        <v>-7.8283338999999996</v>
      </c>
      <c r="U52" s="44">
        <f t="shared" si="12"/>
        <v>0</v>
      </c>
      <c r="V52" s="44">
        <f t="shared" si="13"/>
        <v>0</v>
      </c>
      <c r="W52" s="44">
        <f t="shared" si="14"/>
        <v>0</v>
      </c>
      <c r="X52" s="44">
        <f t="shared" si="15"/>
        <v>0</v>
      </c>
      <c r="Y52" s="20"/>
    </row>
    <row r="53" spans="2:25" x14ac:dyDescent="0.25">
      <c r="B53" s="90">
        <v>3668980000</v>
      </c>
      <c r="C53" s="90">
        <v>-7.8529749000000004</v>
      </c>
      <c r="D53" s="20"/>
      <c r="E53" s="89">
        <f t="shared" si="0"/>
        <v>3.98516</v>
      </c>
      <c r="F53" s="89">
        <f t="shared" si="1"/>
        <v>-7.7308272999999996</v>
      </c>
      <c r="G53" s="44">
        <f t="shared" si="2"/>
        <v>-7.7027235000000003</v>
      </c>
      <c r="H53" s="44">
        <f t="shared" si="3"/>
        <v>-7.7556194999999999</v>
      </c>
      <c r="I53" s="44">
        <f t="shared" si="4"/>
        <v>0</v>
      </c>
      <c r="J53" s="44">
        <f t="shared" si="5"/>
        <v>0</v>
      </c>
      <c r="K53" s="44">
        <f t="shared" si="6"/>
        <v>0</v>
      </c>
      <c r="L53" s="44">
        <f t="shared" si="7"/>
        <v>0</v>
      </c>
      <c r="N53" s="90">
        <v>3668980000</v>
      </c>
      <c r="O53" s="90">
        <v>-7.8301949999999998</v>
      </c>
      <c r="P53" s="20"/>
      <c r="Q53" s="89">
        <f t="shared" si="8"/>
        <v>3.98516</v>
      </c>
      <c r="R53" s="89">
        <f t="shared" si="9"/>
        <v>-7.9209832999999996</v>
      </c>
      <c r="S53" s="44">
        <f t="shared" si="10"/>
        <v>-7.9066219000000002</v>
      </c>
      <c r="T53" s="44">
        <f t="shared" si="11"/>
        <v>-7.9468889000000003</v>
      </c>
      <c r="U53" s="44">
        <f t="shared" si="12"/>
        <v>0</v>
      </c>
      <c r="V53" s="44">
        <f t="shared" si="13"/>
        <v>0</v>
      </c>
      <c r="W53" s="44">
        <f t="shared" si="14"/>
        <v>0</v>
      </c>
      <c r="X53" s="44">
        <f t="shared" si="15"/>
        <v>0</v>
      </c>
      <c r="Y53" s="20"/>
    </row>
    <row r="54" spans="2:25" x14ac:dyDescent="0.25">
      <c r="B54" s="90">
        <v>3748025000</v>
      </c>
      <c r="C54" s="90">
        <v>-7.8147035000000002</v>
      </c>
      <c r="D54" s="20"/>
      <c r="E54" s="89">
        <f t="shared" si="0"/>
        <v>4.0642050000000003</v>
      </c>
      <c r="F54" s="89">
        <f t="shared" si="1"/>
        <v>-7.7143331000000002</v>
      </c>
      <c r="G54" s="44">
        <f t="shared" si="2"/>
        <v>-7.6772717999999998</v>
      </c>
      <c r="H54" s="44">
        <f t="shared" si="3"/>
        <v>-7.7322702000000003</v>
      </c>
      <c r="I54" s="44">
        <f t="shared" si="4"/>
        <v>0</v>
      </c>
      <c r="J54" s="44">
        <f t="shared" si="5"/>
        <v>0</v>
      </c>
      <c r="K54" s="44">
        <f t="shared" si="6"/>
        <v>0</v>
      </c>
      <c r="L54" s="44">
        <f t="shared" si="7"/>
        <v>0</v>
      </c>
      <c r="N54" s="90">
        <v>3748025000</v>
      </c>
      <c r="O54" s="90">
        <v>-7.7652916999999997</v>
      </c>
      <c r="P54" s="20"/>
      <c r="Q54" s="89">
        <f t="shared" si="8"/>
        <v>4.0642050000000003</v>
      </c>
      <c r="R54" s="89">
        <f t="shared" si="9"/>
        <v>-8.0321292999999994</v>
      </c>
      <c r="S54" s="44">
        <f t="shared" si="10"/>
        <v>-8.0345382999999995</v>
      </c>
      <c r="T54" s="44">
        <f t="shared" si="11"/>
        <v>-8.0566157999999994</v>
      </c>
      <c r="U54" s="44">
        <f t="shared" si="12"/>
        <v>0</v>
      </c>
      <c r="V54" s="44">
        <f t="shared" si="13"/>
        <v>0</v>
      </c>
      <c r="W54" s="44">
        <f t="shared" si="14"/>
        <v>0</v>
      </c>
      <c r="X54" s="44">
        <f t="shared" si="15"/>
        <v>0</v>
      </c>
      <c r="Y54" s="20"/>
    </row>
    <row r="55" spans="2:25" x14ac:dyDescent="0.25">
      <c r="B55" s="90">
        <v>3827070000</v>
      </c>
      <c r="C55" s="90">
        <v>-7.8275847000000001</v>
      </c>
      <c r="D55" s="20"/>
      <c r="E55" s="89">
        <f t="shared" si="0"/>
        <v>4.1432500000000001</v>
      </c>
      <c r="F55" s="89">
        <f t="shared" si="1"/>
        <v>-7.6148496000000003</v>
      </c>
      <c r="G55" s="44">
        <f t="shared" si="2"/>
        <v>-7.5954676000000001</v>
      </c>
      <c r="H55" s="44">
        <f t="shared" si="3"/>
        <v>-7.7185202000000004</v>
      </c>
      <c r="I55" s="44">
        <f t="shared" si="4"/>
        <v>0</v>
      </c>
      <c r="J55" s="44">
        <f t="shared" si="5"/>
        <v>0</v>
      </c>
      <c r="K55" s="44">
        <f t="shared" si="6"/>
        <v>0</v>
      </c>
      <c r="L55" s="44">
        <f t="shared" si="7"/>
        <v>0</v>
      </c>
      <c r="N55" s="90">
        <v>3827070000</v>
      </c>
      <c r="O55" s="90">
        <v>-7.8004813000000004</v>
      </c>
      <c r="P55" s="20"/>
      <c r="Q55" s="89">
        <f t="shared" si="8"/>
        <v>4.1432500000000001</v>
      </c>
      <c r="R55" s="89">
        <f t="shared" si="9"/>
        <v>-8.1188736000000006</v>
      </c>
      <c r="S55" s="44">
        <f t="shared" si="10"/>
        <v>-8.1225985999999999</v>
      </c>
      <c r="T55" s="44">
        <f t="shared" si="11"/>
        <v>-8.1769943000000005</v>
      </c>
      <c r="U55" s="44">
        <f t="shared" si="12"/>
        <v>0</v>
      </c>
      <c r="V55" s="44">
        <f t="shared" si="13"/>
        <v>0</v>
      </c>
      <c r="W55" s="44">
        <f t="shared" si="14"/>
        <v>0</v>
      </c>
      <c r="X55" s="44">
        <f t="shared" si="15"/>
        <v>0</v>
      </c>
      <c r="Y55" s="20"/>
    </row>
    <row r="56" spans="2:25" x14ac:dyDescent="0.25">
      <c r="B56" s="90">
        <v>3906115000</v>
      </c>
      <c r="C56" s="90">
        <v>-7.7449120999999996</v>
      </c>
      <c r="E56" s="89">
        <f t="shared" si="0"/>
        <v>4.2222949999999999</v>
      </c>
      <c r="F56" s="89">
        <f t="shared" si="1"/>
        <v>-7.4611334999999999</v>
      </c>
      <c r="G56" s="44">
        <f t="shared" si="2"/>
        <v>-7.4667120000000002</v>
      </c>
      <c r="H56" s="44">
        <f t="shared" si="3"/>
        <v>-7.7296829000000002</v>
      </c>
      <c r="I56" s="44">
        <f t="shared" si="4"/>
        <v>0</v>
      </c>
      <c r="J56" s="44">
        <f t="shared" si="5"/>
        <v>0</v>
      </c>
      <c r="K56" s="44">
        <f t="shared" si="6"/>
        <v>0</v>
      </c>
      <c r="L56" s="44">
        <f t="shared" si="7"/>
        <v>0</v>
      </c>
      <c r="N56" s="90">
        <v>3906115000</v>
      </c>
      <c r="O56" s="90">
        <v>-7.8178973000000003</v>
      </c>
      <c r="Q56" s="89">
        <f t="shared" si="8"/>
        <v>4.2222949999999999</v>
      </c>
      <c r="R56" s="89">
        <f t="shared" si="9"/>
        <v>-8.1768742000000003</v>
      </c>
      <c r="S56" s="44">
        <f t="shared" si="10"/>
        <v>-8.1777925000000007</v>
      </c>
      <c r="T56" s="44">
        <f t="shared" si="11"/>
        <v>-8.2979813</v>
      </c>
      <c r="U56" s="44">
        <f t="shared" si="12"/>
        <v>0</v>
      </c>
      <c r="V56" s="44">
        <f t="shared" si="13"/>
        <v>0</v>
      </c>
      <c r="W56" s="44">
        <f t="shared" si="14"/>
        <v>0</v>
      </c>
      <c r="X56" s="44">
        <f t="shared" si="15"/>
        <v>0</v>
      </c>
    </row>
    <row r="57" spans="2:25" x14ac:dyDescent="0.25">
      <c r="B57" s="90">
        <v>3985160000</v>
      </c>
      <c r="C57" s="90">
        <v>-7.7308272999999996</v>
      </c>
      <c r="E57" s="89">
        <f t="shared" si="0"/>
        <v>4.3013399999999997</v>
      </c>
      <c r="F57" s="89">
        <f t="shared" si="1"/>
        <v>-7.3528767000000004</v>
      </c>
      <c r="G57" s="44">
        <f t="shared" si="2"/>
        <v>-7.3760624000000004</v>
      </c>
      <c r="H57" s="44">
        <f t="shared" si="3"/>
        <v>-7.8107810000000004</v>
      </c>
      <c r="I57" s="44">
        <f t="shared" si="4"/>
        <v>0</v>
      </c>
      <c r="J57" s="44">
        <f t="shared" si="5"/>
        <v>0</v>
      </c>
      <c r="K57" s="44">
        <f t="shared" si="6"/>
        <v>0</v>
      </c>
      <c r="L57" s="44">
        <f t="shared" si="7"/>
        <v>0</v>
      </c>
      <c r="N57" s="90">
        <v>3985160000</v>
      </c>
      <c r="O57" s="90">
        <v>-7.9209832999999996</v>
      </c>
      <c r="Q57" s="89">
        <f t="shared" si="8"/>
        <v>4.3013399999999997</v>
      </c>
      <c r="R57" s="89">
        <f t="shared" si="9"/>
        <v>-8.2872515</v>
      </c>
      <c r="S57" s="44">
        <f t="shared" si="10"/>
        <v>-8.3084574</v>
      </c>
      <c r="T57" s="44">
        <f t="shared" si="11"/>
        <v>-8.4219389000000007</v>
      </c>
      <c r="U57" s="44">
        <f t="shared" si="12"/>
        <v>0</v>
      </c>
      <c r="V57" s="44">
        <f t="shared" si="13"/>
        <v>0</v>
      </c>
      <c r="W57" s="44">
        <f t="shared" si="14"/>
        <v>0</v>
      </c>
      <c r="X57" s="44">
        <f t="shared" si="15"/>
        <v>0</v>
      </c>
    </row>
    <row r="58" spans="2:25" x14ac:dyDescent="0.25">
      <c r="B58" s="90">
        <v>4064205000</v>
      </c>
      <c r="C58" s="90">
        <v>-7.7143331000000002</v>
      </c>
      <c r="E58" s="89">
        <f t="shared" si="0"/>
        <v>4.3803850000000004</v>
      </c>
      <c r="F58" s="89">
        <f t="shared" si="1"/>
        <v>-7.2866697</v>
      </c>
      <c r="G58" s="44">
        <f t="shared" si="2"/>
        <v>-7.3998283999999996</v>
      </c>
      <c r="H58" s="44">
        <f t="shared" si="3"/>
        <v>-7.9288154000000004</v>
      </c>
      <c r="I58" s="44">
        <f t="shared" si="4"/>
        <v>0</v>
      </c>
      <c r="J58" s="44">
        <f t="shared" si="5"/>
        <v>0</v>
      </c>
      <c r="K58" s="44">
        <f t="shared" si="6"/>
        <v>0</v>
      </c>
      <c r="L58" s="44">
        <f t="shared" si="7"/>
        <v>0</v>
      </c>
      <c r="N58" s="90">
        <v>4064205000</v>
      </c>
      <c r="O58" s="90">
        <v>-8.0321292999999994</v>
      </c>
      <c r="Q58" s="89">
        <f t="shared" si="8"/>
        <v>4.3803850000000004</v>
      </c>
      <c r="R58" s="89">
        <f t="shared" si="9"/>
        <v>-8.4131069000000007</v>
      </c>
      <c r="S58" s="44">
        <f t="shared" si="10"/>
        <v>-8.4538201999999991</v>
      </c>
      <c r="T58" s="44">
        <f t="shared" si="11"/>
        <v>-8.5546054999999992</v>
      </c>
      <c r="U58" s="44">
        <f t="shared" si="12"/>
        <v>0</v>
      </c>
      <c r="V58" s="44">
        <f t="shared" si="13"/>
        <v>0</v>
      </c>
      <c r="W58" s="44">
        <f t="shared" si="14"/>
        <v>0</v>
      </c>
      <c r="X58" s="44">
        <f t="shared" si="15"/>
        <v>0</v>
      </c>
    </row>
    <row r="59" spans="2:25" x14ac:dyDescent="0.25">
      <c r="B59" s="90">
        <v>4143250000</v>
      </c>
      <c r="C59" s="90">
        <v>-7.6148496000000003</v>
      </c>
      <c r="E59" s="89">
        <f t="shared" si="0"/>
        <v>4.4594300000000002</v>
      </c>
      <c r="F59" s="89">
        <f t="shared" si="1"/>
        <v>-7.4152255</v>
      </c>
      <c r="G59" s="44">
        <f t="shared" si="2"/>
        <v>-7.6498337000000003</v>
      </c>
      <c r="H59" s="44">
        <f t="shared" si="3"/>
        <v>-8.0581837000000007</v>
      </c>
      <c r="I59" s="44">
        <f t="shared" si="4"/>
        <v>0</v>
      </c>
      <c r="J59" s="44">
        <f t="shared" si="5"/>
        <v>0</v>
      </c>
      <c r="K59" s="44">
        <f t="shared" si="6"/>
        <v>0</v>
      </c>
      <c r="L59" s="44">
        <f t="shared" si="7"/>
        <v>0</v>
      </c>
      <c r="N59" s="90">
        <v>4143250000</v>
      </c>
      <c r="O59" s="90">
        <v>-8.1188736000000006</v>
      </c>
      <c r="Q59" s="89">
        <f t="shared" si="8"/>
        <v>4.4594300000000002</v>
      </c>
      <c r="R59" s="89">
        <f t="shared" si="9"/>
        <v>-8.5563087000000007</v>
      </c>
      <c r="S59" s="44">
        <f t="shared" si="10"/>
        <v>-8.5936564999999998</v>
      </c>
      <c r="T59" s="44">
        <f t="shared" si="11"/>
        <v>-8.6939650000000004</v>
      </c>
      <c r="U59" s="44">
        <f t="shared" si="12"/>
        <v>0</v>
      </c>
      <c r="V59" s="44">
        <f t="shared" si="13"/>
        <v>0</v>
      </c>
      <c r="W59" s="44">
        <f t="shared" si="14"/>
        <v>0</v>
      </c>
      <c r="X59" s="44">
        <f t="shared" si="15"/>
        <v>0</v>
      </c>
    </row>
    <row r="60" spans="2:25" x14ac:dyDescent="0.25">
      <c r="B60" s="90">
        <v>4222295000</v>
      </c>
      <c r="C60" s="90">
        <v>-7.4611334999999999</v>
      </c>
      <c r="E60" s="89">
        <f t="shared" si="0"/>
        <v>4.538475</v>
      </c>
      <c r="F60" s="89">
        <f t="shared" si="1"/>
        <v>-7.5385065000000004</v>
      </c>
      <c r="G60" s="44">
        <f t="shared" si="2"/>
        <v>-7.8025551000000002</v>
      </c>
      <c r="H60" s="44">
        <f t="shared" si="3"/>
        <v>-8.1958970999999998</v>
      </c>
      <c r="I60" s="44">
        <f t="shared" si="4"/>
        <v>0</v>
      </c>
      <c r="J60" s="44">
        <f t="shared" si="5"/>
        <v>0</v>
      </c>
      <c r="K60" s="44">
        <f t="shared" si="6"/>
        <v>0</v>
      </c>
      <c r="L60" s="44">
        <f t="shared" si="7"/>
        <v>0</v>
      </c>
      <c r="N60" s="90">
        <v>4222295000</v>
      </c>
      <c r="O60" s="90">
        <v>-8.1768742000000003</v>
      </c>
      <c r="Q60" s="89">
        <f t="shared" si="8"/>
        <v>4.538475</v>
      </c>
      <c r="R60" s="89">
        <f t="shared" si="9"/>
        <v>-8.6715058999999997</v>
      </c>
      <c r="S60" s="44">
        <f t="shared" si="10"/>
        <v>-8.7213411000000001</v>
      </c>
      <c r="T60" s="44">
        <f t="shared" si="11"/>
        <v>-8.8330020999999999</v>
      </c>
      <c r="U60" s="44">
        <f t="shared" si="12"/>
        <v>0</v>
      </c>
      <c r="V60" s="44">
        <f t="shared" si="13"/>
        <v>0</v>
      </c>
      <c r="W60" s="44">
        <f t="shared" si="14"/>
        <v>0</v>
      </c>
      <c r="X60" s="44">
        <f t="shared" si="15"/>
        <v>0</v>
      </c>
    </row>
    <row r="61" spans="2:25" x14ac:dyDescent="0.25">
      <c r="B61" s="90">
        <v>4301340000</v>
      </c>
      <c r="C61" s="90">
        <v>-7.3528767000000004</v>
      </c>
      <c r="E61" s="89">
        <f t="shared" si="0"/>
        <v>4.6175199999999998</v>
      </c>
      <c r="F61" s="89">
        <f t="shared" si="1"/>
        <v>-7.5965423999999997</v>
      </c>
      <c r="G61" s="44">
        <f t="shared" si="2"/>
        <v>-7.8359747000000004</v>
      </c>
      <c r="H61" s="44">
        <f t="shared" si="3"/>
        <v>-8.3149519000000005</v>
      </c>
      <c r="I61" s="44">
        <f t="shared" si="4"/>
        <v>0</v>
      </c>
      <c r="J61" s="44">
        <f t="shared" si="5"/>
        <v>0</v>
      </c>
      <c r="K61" s="44">
        <f t="shared" si="6"/>
        <v>0</v>
      </c>
      <c r="L61" s="44">
        <f t="shared" si="7"/>
        <v>0</v>
      </c>
      <c r="N61" s="90">
        <v>4301340000</v>
      </c>
      <c r="O61" s="90">
        <v>-8.2872515</v>
      </c>
      <c r="Q61" s="89">
        <f t="shared" si="8"/>
        <v>4.6175199999999998</v>
      </c>
      <c r="R61" s="89">
        <f t="shared" si="9"/>
        <v>-8.7404737000000008</v>
      </c>
      <c r="S61" s="44">
        <f t="shared" si="10"/>
        <v>-8.7893620000000006</v>
      </c>
      <c r="T61" s="44">
        <f t="shared" si="11"/>
        <v>-8.9678611999999998</v>
      </c>
      <c r="U61" s="44">
        <f t="shared" si="12"/>
        <v>0</v>
      </c>
      <c r="V61" s="44">
        <f t="shared" si="13"/>
        <v>0</v>
      </c>
      <c r="W61" s="44">
        <f t="shared" si="14"/>
        <v>0</v>
      </c>
      <c r="X61" s="44">
        <f t="shared" si="15"/>
        <v>0</v>
      </c>
    </row>
    <row r="62" spans="2:25" x14ac:dyDescent="0.25">
      <c r="B62" s="90">
        <v>4380385000</v>
      </c>
      <c r="C62" s="90">
        <v>-7.2866697</v>
      </c>
      <c r="E62" s="89">
        <f t="shared" si="0"/>
        <v>4.6965649999999997</v>
      </c>
      <c r="F62" s="89">
        <f t="shared" si="1"/>
        <v>-7.6704669000000001</v>
      </c>
      <c r="G62" s="44">
        <f t="shared" si="2"/>
        <v>-7.8767671999999997</v>
      </c>
      <c r="H62" s="44">
        <f t="shared" si="3"/>
        <v>-8.3996525000000002</v>
      </c>
      <c r="I62" s="44">
        <f t="shared" si="4"/>
        <v>0</v>
      </c>
      <c r="J62" s="44">
        <f t="shared" si="5"/>
        <v>0</v>
      </c>
      <c r="K62" s="44">
        <f t="shared" si="6"/>
        <v>0</v>
      </c>
      <c r="L62" s="44">
        <f t="shared" si="7"/>
        <v>0</v>
      </c>
      <c r="N62" s="90">
        <v>4380385000</v>
      </c>
      <c r="O62" s="90">
        <v>-8.4131069000000007</v>
      </c>
      <c r="Q62" s="89">
        <f t="shared" si="8"/>
        <v>4.6965649999999997</v>
      </c>
      <c r="R62" s="89">
        <f t="shared" si="9"/>
        <v>-8.8545780000000001</v>
      </c>
      <c r="S62" s="44">
        <f t="shared" si="10"/>
        <v>-8.9064045000000007</v>
      </c>
      <c r="T62" s="44">
        <f t="shared" si="11"/>
        <v>-9.0993233</v>
      </c>
      <c r="U62" s="44">
        <f t="shared" si="12"/>
        <v>0</v>
      </c>
      <c r="V62" s="44">
        <f t="shared" si="13"/>
        <v>0</v>
      </c>
      <c r="W62" s="44">
        <f t="shared" si="14"/>
        <v>0</v>
      </c>
      <c r="X62" s="44">
        <f t="shared" si="15"/>
        <v>0</v>
      </c>
    </row>
    <row r="63" spans="2:25" x14ac:dyDescent="0.25">
      <c r="B63" s="90">
        <v>4459430000</v>
      </c>
      <c r="C63" s="90">
        <v>-7.4152255</v>
      </c>
      <c r="E63" s="89">
        <f t="shared" si="0"/>
        <v>4.7756100000000004</v>
      </c>
      <c r="F63" s="89">
        <f t="shared" si="1"/>
        <v>-7.7332067000000002</v>
      </c>
      <c r="G63" s="44">
        <f t="shared" si="2"/>
        <v>-7.9387673999999997</v>
      </c>
      <c r="H63" s="44">
        <f t="shared" si="3"/>
        <v>-8.4491052999999994</v>
      </c>
      <c r="I63" s="44">
        <f t="shared" si="4"/>
        <v>0</v>
      </c>
      <c r="J63" s="44">
        <f t="shared" si="5"/>
        <v>0</v>
      </c>
      <c r="K63" s="44">
        <f t="shared" si="6"/>
        <v>0</v>
      </c>
      <c r="L63" s="44">
        <f t="shared" si="7"/>
        <v>0</v>
      </c>
      <c r="N63" s="90">
        <v>4459430000</v>
      </c>
      <c r="O63" s="90">
        <v>-8.5563087000000007</v>
      </c>
      <c r="Q63" s="89">
        <f t="shared" si="8"/>
        <v>4.7756100000000004</v>
      </c>
      <c r="R63" s="89">
        <f t="shared" si="9"/>
        <v>-8.9517746000000002</v>
      </c>
      <c r="S63" s="44">
        <f t="shared" si="10"/>
        <v>-9.0260572000000003</v>
      </c>
      <c r="T63" s="44">
        <f t="shared" si="11"/>
        <v>-9.2044487000000004</v>
      </c>
      <c r="U63" s="44">
        <f t="shared" si="12"/>
        <v>0</v>
      </c>
      <c r="V63" s="44">
        <f t="shared" si="13"/>
        <v>0</v>
      </c>
      <c r="W63" s="44">
        <f t="shared" si="14"/>
        <v>0</v>
      </c>
      <c r="X63" s="44">
        <f t="shared" si="15"/>
        <v>0</v>
      </c>
    </row>
    <row r="64" spans="2:25" x14ac:dyDescent="0.25">
      <c r="B64" s="90">
        <v>4538475000</v>
      </c>
      <c r="C64" s="90">
        <v>-7.5385065000000004</v>
      </c>
      <c r="E64" s="89">
        <f t="shared" si="0"/>
        <v>4.8546550000000002</v>
      </c>
      <c r="F64" s="89">
        <f t="shared" si="1"/>
        <v>-7.8299298000000004</v>
      </c>
      <c r="G64" s="44">
        <f t="shared" si="2"/>
        <v>-8.0677195000000008</v>
      </c>
      <c r="H64" s="44">
        <f t="shared" si="3"/>
        <v>-8.5220728000000001</v>
      </c>
      <c r="I64" s="44">
        <f t="shared" si="4"/>
        <v>0</v>
      </c>
      <c r="J64" s="44">
        <f t="shared" si="5"/>
        <v>0</v>
      </c>
      <c r="K64" s="44">
        <f t="shared" si="6"/>
        <v>0</v>
      </c>
      <c r="L64" s="44">
        <f t="shared" si="7"/>
        <v>0</v>
      </c>
      <c r="N64" s="90">
        <v>4538475000</v>
      </c>
      <c r="O64" s="90">
        <v>-8.6715058999999997</v>
      </c>
      <c r="Q64" s="89">
        <f t="shared" si="8"/>
        <v>4.8546550000000002</v>
      </c>
      <c r="R64" s="89">
        <f t="shared" si="9"/>
        <v>-9.0769204999999999</v>
      </c>
      <c r="S64" s="44">
        <f t="shared" si="10"/>
        <v>-9.1653699999999994</v>
      </c>
      <c r="T64" s="44">
        <f t="shared" si="11"/>
        <v>-9.3131418000000004</v>
      </c>
      <c r="U64" s="44">
        <f t="shared" si="12"/>
        <v>0</v>
      </c>
      <c r="V64" s="44">
        <f t="shared" si="13"/>
        <v>0</v>
      </c>
      <c r="W64" s="44">
        <f t="shared" si="14"/>
        <v>0</v>
      </c>
      <c r="X64" s="44">
        <f t="shared" si="15"/>
        <v>0</v>
      </c>
    </row>
    <row r="65" spans="2:24" x14ac:dyDescent="0.25">
      <c r="B65" s="90">
        <v>4617520000</v>
      </c>
      <c r="C65" s="90">
        <v>-7.5965423999999997</v>
      </c>
      <c r="E65" s="89">
        <f t="shared" si="0"/>
        <v>4.9337</v>
      </c>
      <c r="F65" s="89">
        <f t="shared" si="1"/>
        <v>-7.7493806000000003</v>
      </c>
      <c r="G65" s="44">
        <f t="shared" si="2"/>
        <v>-8.0210629000000004</v>
      </c>
      <c r="H65" s="44">
        <f t="shared" si="3"/>
        <v>-8.5921783000000005</v>
      </c>
      <c r="I65" s="44">
        <f t="shared" si="4"/>
        <v>0</v>
      </c>
      <c r="J65" s="44">
        <f t="shared" si="5"/>
        <v>0</v>
      </c>
      <c r="K65" s="44">
        <f t="shared" si="6"/>
        <v>0</v>
      </c>
      <c r="L65" s="44">
        <f t="shared" si="7"/>
        <v>0</v>
      </c>
      <c r="N65" s="90">
        <v>4617520000</v>
      </c>
      <c r="O65" s="90">
        <v>-8.7404737000000008</v>
      </c>
      <c r="Q65" s="89">
        <f t="shared" si="8"/>
        <v>4.9337</v>
      </c>
      <c r="R65" s="89">
        <f t="shared" si="9"/>
        <v>-9.0657443999999998</v>
      </c>
      <c r="S65" s="44">
        <f t="shared" si="10"/>
        <v>-9.1775579</v>
      </c>
      <c r="T65" s="44">
        <f t="shared" si="11"/>
        <v>-9.4087782000000004</v>
      </c>
      <c r="U65" s="44">
        <f t="shared" si="12"/>
        <v>0</v>
      </c>
      <c r="V65" s="44">
        <f t="shared" si="13"/>
        <v>0</v>
      </c>
      <c r="W65" s="44">
        <f t="shared" si="14"/>
        <v>0</v>
      </c>
      <c r="X65" s="44">
        <f t="shared" si="15"/>
        <v>0</v>
      </c>
    </row>
    <row r="66" spans="2:24" x14ac:dyDescent="0.25">
      <c r="B66" s="90">
        <v>4696565000</v>
      </c>
      <c r="C66" s="90">
        <v>-7.6704669000000001</v>
      </c>
      <c r="E66" s="89">
        <f t="shared" si="0"/>
        <v>5.0127449999999998</v>
      </c>
      <c r="F66" s="89">
        <f t="shared" si="1"/>
        <v>-7.8591274999999996</v>
      </c>
      <c r="G66" s="44">
        <f t="shared" si="2"/>
        <v>-8.1662225999999993</v>
      </c>
      <c r="H66" s="44">
        <f t="shared" si="3"/>
        <v>-8.6249579999999995</v>
      </c>
      <c r="I66" s="44">
        <f t="shared" si="4"/>
        <v>0</v>
      </c>
      <c r="J66" s="44">
        <f t="shared" si="5"/>
        <v>0</v>
      </c>
      <c r="K66" s="44">
        <f t="shared" si="6"/>
        <v>0</v>
      </c>
      <c r="L66" s="44">
        <f t="shared" si="7"/>
        <v>0</v>
      </c>
      <c r="N66" s="90">
        <v>4696565000</v>
      </c>
      <c r="O66" s="90">
        <v>-8.8545780000000001</v>
      </c>
      <c r="Q66" s="89">
        <f t="shared" si="8"/>
        <v>5.0127449999999998</v>
      </c>
      <c r="R66" s="89">
        <f t="shared" si="9"/>
        <v>-9.1898660999999997</v>
      </c>
      <c r="S66" s="44">
        <f t="shared" si="10"/>
        <v>-9.3026133000000009</v>
      </c>
      <c r="T66" s="44">
        <f t="shared" si="11"/>
        <v>-9.4714946999999992</v>
      </c>
      <c r="U66" s="44">
        <f t="shared" si="12"/>
        <v>0</v>
      </c>
      <c r="V66" s="44">
        <f t="shared" si="13"/>
        <v>0</v>
      </c>
      <c r="W66" s="44">
        <f t="shared" si="14"/>
        <v>0</v>
      </c>
      <c r="X66" s="44">
        <f t="shared" si="15"/>
        <v>0</v>
      </c>
    </row>
    <row r="67" spans="2:24" x14ac:dyDescent="0.25">
      <c r="B67" s="90">
        <v>4775610000</v>
      </c>
      <c r="C67" s="90">
        <v>-7.7332067000000002</v>
      </c>
      <c r="E67" s="89">
        <f t="shared" si="0"/>
        <v>5.0917899999999996</v>
      </c>
      <c r="F67" s="89">
        <f t="shared" si="1"/>
        <v>-7.9768132999999999</v>
      </c>
      <c r="G67" s="44">
        <f t="shared" si="2"/>
        <v>-8.2696743000000001</v>
      </c>
      <c r="H67" s="44">
        <f t="shared" si="3"/>
        <v>-8.6284083999999996</v>
      </c>
      <c r="I67" s="44">
        <f t="shared" si="4"/>
        <v>0</v>
      </c>
      <c r="J67" s="44">
        <f t="shared" si="5"/>
        <v>0</v>
      </c>
      <c r="K67" s="44">
        <f t="shared" si="6"/>
        <v>0</v>
      </c>
      <c r="L67" s="44">
        <f t="shared" si="7"/>
        <v>0</v>
      </c>
      <c r="N67" s="90">
        <v>4775610000</v>
      </c>
      <c r="O67" s="90">
        <v>-8.9517746000000002</v>
      </c>
      <c r="Q67" s="89">
        <f t="shared" si="8"/>
        <v>5.0917899999999996</v>
      </c>
      <c r="R67" s="89">
        <f t="shared" si="9"/>
        <v>-9.3085851999999996</v>
      </c>
      <c r="S67" s="44">
        <f t="shared" si="10"/>
        <v>-9.3837174999999995</v>
      </c>
      <c r="T67" s="44">
        <f t="shared" si="11"/>
        <v>-9.5089606999999994</v>
      </c>
      <c r="U67" s="44">
        <f t="shared" si="12"/>
        <v>0</v>
      </c>
      <c r="V67" s="44">
        <f t="shared" si="13"/>
        <v>0</v>
      </c>
      <c r="W67" s="44">
        <f t="shared" si="14"/>
        <v>0</v>
      </c>
      <c r="X67" s="44">
        <f t="shared" si="15"/>
        <v>0</v>
      </c>
    </row>
    <row r="68" spans="2:24" x14ac:dyDescent="0.25">
      <c r="B68" s="90">
        <v>4854655000</v>
      </c>
      <c r="C68" s="90">
        <v>-7.8299298000000004</v>
      </c>
      <c r="E68" s="89">
        <f t="shared" si="0"/>
        <v>5.1708350000000003</v>
      </c>
      <c r="F68" s="89">
        <f t="shared" si="1"/>
        <v>-7.9727144000000001</v>
      </c>
      <c r="G68" s="44">
        <f t="shared" si="2"/>
        <v>-8.2395133999999999</v>
      </c>
      <c r="H68" s="44">
        <f t="shared" si="3"/>
        <v>-8.6473931999999998</v>
      </c>
      <c r="I68" s="44">
        <f t="shared" si="4"/>
        <v>0</v>
      </c>
      <c r="J68" s="44">
        <f t="shared" si="5"/>
        <v>0</v>
      </c>
      <c r="K68" s="44">
        <f t="shared" si="6"/>
        <v>0</v>
      </c>
      <c r="L68" s="44">
        <f t="shared" si="7"/>
        <v>0</v>
      </c>
      <c r="N68" s="90">
        <v>4854655000</v>
      </c>
      <c r="O68" s="90">
        <v>-9.0769204999999999</v>
      </c>
      <c r="Q68" s="89">
        <f t="shared" si="8"/>
        <v>5.1708350000000003</v>
      </c>
      <c r="R68" s="89">
        <f t="shared" si="9"/>
        <v>-9.3195391000000001</v>
      </c>
      <c r="S68" s="44">
        <f t="shared" si="10"/>
        <v>-9.3710432000000008</v>
      </c>
      <c r="T68" s="44">
        <f t="shared" si="11"/>
        <v>-9.5614643000000008</v>
      </c>
      <c r="U68" s="44">
        <f t="shared" si="12"/>
        <v>0</v>
      </c>
      <c r="V68" s="44">
        <f t="shared" si="13"/>
        <v>0</v>
      </c>
      <c r="W68" s="44">
        <f t="shared" si="14"/>
        <v>0</v>
      </c>
      <c r="X68" s="44">
        <f t="shared" si="15"/>
        <v>0</v>
      </c>
    </row>
    <row r="69" spans="2:24" x14ac:dyDescent="0.25">
      <c r="B69" s="90">
        <v>4933700000</v>
      </c>
      <c r="C69" s="90">
        <v>-7.7493806000000003</v>
      </c>
      <c r="E69" s="89">
        <f t="shared" ref="E69:E132" si="16">B73/1000000000</f>
        <v>5.2498800000000001</v>
      </c>
      <c r="F69" s="89">
        <f t="shared" ref="F69:F132" si="17">C73</f>
        <v>-8.0302314999999993</v>
      </c>
      <c r="G69" s="44">
        <f t="shared" ref="G69:G132" si="18">C279</f>
        <v>-8.2893332999999991</v>
      </c>
      <c r="H69" s="44">
        <f t="shared" ref="H69:H132" si="19">C485</f>
        <v>-8.6613597999999996</v>
      </c>
      <c r="I69" s="44">
        <f t="shared" ref="I69:I132" si="20">C691</f>
        <v>0</v>
      </c>
      <c r="J69" s="44">
        <f t="shared" ref="J69:J132" si="21">C897</f>
        <v>0</v>
      </c>
      <c r="K69" s="44">
        <f t="shared" ref="K69:K132" si="22">C1103</f>
        <v>0</v>
      </c>
      <c r="L69" s="44">
        <f t="shared" si="7"/>
        <v>0</v>
      </c>
      <c r="N69" s="90">
        <v>4933700000</v>
      </c>
      <c r="O69" s="90">
        <v>-9.0657443999999998</v>
      </c>
      <c r="Q69" s="89">
        <f t="shared" si="8"/>
        <v>5.2498800000000001</v>
      </c>
      <c r="R69" s="89">
        <f t="shared" si="9"/>
        <v>-9.3561105999999992</v>
      </c>
      <c r="S69" s="44">
        <f t="shared" si="10"/>
        <v>-9.3916682999999992</v>
      </c>
      <c r="T69" s="44">
        <f t="shared" si="11"/>
        <v>-9.6217327000000008</v>
      </c>
      <c r="U69" s="44">
        <f t="shared" si="12"/>
        <v>0</v>
      </c>
      <c r="V69" s="44">
        <f t="shared" si="13"/>
        <v>0</v>
      </c>
      <c r="W69" s="44">
        <f t="shared" si="14"/>
        <v>0</v>
      </c>
      <c r="X69" s="44">
        <f t="shared" si="15"/>
        <v>0</v>
      </c>
    </row>
    <row r="70" spans="2:24" x14ac:dyDescent="0.25">
      <c r="B70" s="90">
        <v>5012745000</v>
      </c>
      <c r="C70" s="90">
        <v>-7.8591274999999996</v>
      </c>
      <c r="E70" s="89">
        <f t="shared" si="16"/>
        <v>5.3289249999999999</v>
      </c>
      <c r="F70" s="89">
        <f t="shared" si="17"/>
        <v>-8.0895308999999997</v>
      </c>
      <c r="G70" s="44">
        <f t="shared" si="18"/>
        <v>-8.3365211000000006</v>
      </c>
      <c r="H70" s="44">
        <f t="shared" si="19"/>
        <v>-8.6873255</v>
      </c>
      <c r="I70" s="44">
        <f t="shared" si="20"/>
        <v>0</v>
      </c>
      <c r="J70" s="44">
        <f t="shared" si="21"/>
        <v>0</v>
      </c>
      <c r="K70" s="44">
        <f t="shared" si="22"/>
        <v>0</v>
      </c>
      <c r="L70" s="44">
        <f t="shared" ref="L70:L133" si="23">C1310</f>
        <v>0</v>
      </c>
      <c r="N70" s="90">
        <v>5012745000</v>
      </c>
      <c r="O70" s="90">
        <v>-9.1898660999999997</v>
      </c>
      <c r="Q70" s="89">
        <f t="shared" ref="Q70:Q133" si="24">N74/1000000000</f>
        <v>5.3289249999999999</v>
      </c>
      <c r="R70" s="89">
        <f t="shared" ref="R70:R133" si="25">O74</f>
        <v>-9.4194069000000002</v>
      </c>
      <c r="S70" s="44">
        <f t="shared" ref="S70:S133" si="26">O280</f>
        <v>-9.4785538000000003</v>
      </c>
      <c r="T70" s="44">
        <f t="shared" ref="T70:T133" si="27">O486</f>
        <v>-9.6680001999999998</v>
      </c>
      <c r="U70" s="44">
        <f t="shared" ref="U70:U133" si="28">O692</f>
        <v>0</v>
      </c>
      <c r="V70" s="44">
        <f t="shared" ref="V70:V133" si="29">O898</f>
        <v>0</v>
      </c>
      <c r="W70" s="44">
        <f t="shared" ref="W70:W133" si="30">O1104</f>
        <v>0</v>
      </c>
      <c r="X70" s="44">
        <f t="shared" ref="X70:X133" si="31">O1310</f>
        <v>0</v>
      </c>
    </row>
    <row r="71" spans="2:24" x14ac:dyDescent="0.25">
      <c r="B71" s="90">
        <v>5091790000</v>
      </c>
      <c r="C71" s="90">
        <v>-7.9768132999999999</v>
      </c>
      <c r="E71" s="89">
        <f t="shared" si="16"/>
        <v>5.4079699999999997</v>
      </c>
      <c r="F71" s="89">
        <f t="shared" si="17"/>
        <v>-8.1904191999999991</v>
      </c>
      <c r="G71" s="44">
        <f t="shared" si="18"/>
        <v>-8.4379082000000007</v>
      </c>
      <c r="H71" s="44">
        <f t="shared" si="19"/>
        <v>-8.7079190999999998</v>
      </c>
      <c r="I71" s="44">
        <f t="shared" si="20"/>
        <v>0</v>
      </c>
      <c r="J71" s="44">
        <f t="shared" si="21"/>
        <v>0</v>
      </c>
      <c r="K71" s="44">
        <f t="shared" si="22"/>
        <v>0</v>
      </c>
      <c r="L71" s="44">
        <f t="shared" si="23"/>
        <v>0</v>
      </c>
      <c r="N71" s="90">
        <v>5091790000</v>
      </c>
      <c r="O71" s="90">
        <v>-9.3085851999999996</v>
      </c>
      <c r="Q71" s="89">
        <f t="shared" si="24"/>
        <v>5.4079699999999997</v>
      </c>
      <c r="R71" s="89">
        <f t="shared" si="25"/>
        <v>-9.5074290999999995</v>
      </c>
      <c r="S71" s="44">
        <f t="shared" si="26"/>
        <v>-9.6033782999999993</v>
      </c>
      <c r="T71" s="44">
        <f t="shared" si="27"/>
        <v>-9.6956901999999996</v>
      </c>
      <c r="U71" s="44">
        <f t="shared" si="28"/>
        <v>0</v>
      </c>
      <c r="V71" s="44">
        <f t="shared" si="29"/>
        <v>0</v>
      </c>
      <c r="W71" s="44">
        <f t="shared" si="30"/>
        <v>0</v>
      </c>
      <c r="X71" s="44">
        <f t="shared" si="31"/>
        <v>0</v>
      </c>
    </row>
    <row r="72" spans="2:24" x14ac:dyDescent="0.25">
      <c r="B72" s="90">
        <v>5170835000</v>
      </c>
      <c r="C72" s="90">
        <v>-7.9727144000000001</v>
      </c>
      <c r="E72" s="89">
        <f t="shared" si="16"/>
        <v>5.4870150000000004</v>
      </c>
      <c r="F72" s="89">
        <f t="shared" si="17"/>
        <v>-8.2312449999999995</v>
      </c>
      <c r="G72" s="44">
        <f t="shared" si="18"/>
        <v>-8.4679918000000001</v>
      </c>
      <c r="H72" s="44">
        <f t="shared" si="19"/>
        <v>-8.7233018999999992</v>
      </c>
      <c r="I72" s="44">
        <f t="shared" si="20"/>
        <v>0</v>
      </c>
      <c r="J72" s="44">
        <f t="shared" si="21"/>
        <v>0</v>
      </c>
      <c r="K72" s="44">
        <f t="shared" si="22"/>
        <v>0</v>
      </c>
      <c r="L72" s="44">
        <f t="shared" si="23"/>
        <v>0</v>
      </c>
      <c r="N72" s="90">
        <v>5170835000</v>
      </c>
      <c r="O72" s="90">
        <v>-9.3195391000000001</v>
      </c>
      <c r="Q72" s="89">
        <f t="shared" si="24"/>
        <v>5.4870150000000004</v>
      </c>
      <c r="R72" s="89">
        <f t="shared" si="25"/>
        <v>-9.5528134999999992</v>
      </c>
      <c r="S72" s="44">
        <f t="shared" si="26"/>
        <v>-9.6239901000000003</v>
      </c>
      <c r="T72" s="44">
        <f t="shared" si="27"/>
        <v>-9.7350940999999995</v>
      </c>
      <c r="U72" s="44">
        <f t="shared" si="28"/>
        <v>0</v>
      </c>
      <c r="V72" s="44">
        <f t="shared" si="29"/>
        <v>0</v>
      </c>
      <c r="W72" s="44">
        <f t="shared" si="30"/>
        <v>0</v>
      </c>
      <c r="X72" s="44">
        <f t="shared" si="31"/>
        <v>0</v>
      </c>
    </row>
    <row r="73" spans="2:24" x14ac:dyDescent="0.25">
      <c r="B73" s="90">
        <v>5249880000</v>
      </c>
      <c r="C73" s="90">
        <v>-8.0302314999999993</v>
      </c>
      <c r="E73" s="89">
        <f t="shared" si="16"/>
        <v>5.5660600000000002</v>
      </c>
      <c r="F73" s="89">
        <f t="shared" si="17"/>
        <v>-8.1738900999999995</v>
      </c>
      <c r="G73" s="44">
        <f t="shared" si="18"/>
        <v>-8.3684702000000009</v>
      </c>
      <c r="H73" s="44">
        <f t="shared" si="19"/>
        <v>-8.7389001999999998</v>
      </c>
      <c r="I73" s="44">
        <f t="shared" si="20"/>
        <v>0</v>
      </c>
      <c r="J73" s="44">
        <f t="shared" si="21"/>
        <v>0</v>
      </c>
      <c r="K73" s="44">
        <f t="shared" si="22"/>
        <v>0</v>
      </c>
      <c r="L73" s="44">
        <f t="shared" si="23"/>
        <v>0</v>
      </c>
      <c r="N73" s="90">
        <v>5249880000</v>
      </c>
      <c r="O73" s="90">
        <v>-9.3561105999999992</v>
      </c>
      <c r="Q73" s="89">
        <f t="shared" si="24"/>
        <v>5.5660600000000002</v>
      </c>
      <c r="R73" s="89">
        <f t="shared" si="25"/>
        <v>-9.5066594999999996</v>
      </c>
      <c r="S73" s="44">
        <f t="shared" si="26"/>
        <v>-9.5589027000000009</v>
      </c>
      <c r="T73" s="44">
        <f t="shared" si="27"/>
        <v>-9.7733421000000007</v>
      </c>
      <c r="U73" s="44">
        <f t="shared" si="28"/>
        <v>0</v>
      </c>
      <c r="V73" s="44">
        <f t="shared" si="29"/>
        <v>0</v>
      </c>
      <c r="W73" s="44">
        <f t="shared" si="30"/>
        <v>0</v>
      </c>
      <c r="X73" s="44">
        <f t="shared" si="31"/>
        <v>0</v>
      </c>
    </row>
    <row r="74" spans="2:24" x14ac:dyDescent="0.25">
      <c r="B74" s="90">
        <v>5328925000</v>
      </c>
      <c r="C74" s="90">
        <v>-8.0895308999999997</v>
      </c>
      <c r="E74" s="89">
        <f t="shared" si="16"/>
        <v>5.645105</v>
      </c>
      <c r="F74" s="89">
        <f t="shared" si="17"/>
        <v>-8.2276238999999993</v>
      </c>
      <c r="G74" s="44">
        <f t="shared" si="18"/>
        <v>-8.4012317999999997</v>
      </c>
      <c r="H74" s="44">
        <f t="shared" si="19"/>
        <v>-8.7446526999999996</v>
      </c>
      <c r="I74" s="44">
        <f t="shared" si="20"/>
        <v>0</v>
      </c>
      <c r="J74" s="44">
        <f t="shared" si="21"/>
        <v>0</v>
      </c>
      <c r="K74" s="44">
        <f t="shared" si="22"/>
        <v>0</v>
      </c>
      <c r="L74" s="44">
        <f t="shared" si="23"/>
        <v>0</v>
      </c>
      <c r="N74" s="90">
        <v>5328925000</v>
      </c>
      <c r="O74" s="90">
        <v>-9.4194069000000002</v>
      </c>
      <c r="Q74" s="89">
        <f t="shared" si="24"/>
        <v>5.645105</v>
      </c>
      <c r="R74" s="89">
        <f t="shared" si="25"/>
        <v>-9.5686712000000007</v>
      </c>
      <c r="S74" s="44">
        <f t="shared" si="26"/>
        <v>-9.6202965000000003</v>
      </c>
      <c r="T74" s="44">
        <f t="shared" si="27"/>
        <v>-9.7752972000000007</v>
      </c>
      <c r="U74" s="44">
        <f t="shared" si="28"/>
        <v>0</v>
      </c>
      <c r="V74" s="44">
        <f t="shared" si="29"/>
        <v>0</v>
      </c>
      <c r="W74" s="44">
        <f t="shared" si="30"/>
        <v>0</v>
      </c>
      <c r="X74" s="44">
        <f t="shared" si="31"/>
        <v>0</v>
      </c>
    </row>
    <row r="75" spans="2:24" x14ac:dyDescent="0.25">
      <c r="B75" s="90">
        <v>5407970000</v>
      </c>
      <c r="C75" s="90">
        <v>-8.1904191999999991</v>
      </c>
      <c r="E75" s="89">
        <f t="shared" si="16"/>
        <v>5.7241499999999998</v>
      </c>
      <c r="F75" s="89">
        <f t="shared" si="17"/>
        <v>-8.2778577999999996</v>
      </c>
      <c r="G75" s="44">
        <f t="shared" si="18"/>
        <v>-8.4469814000000003</v>
      </c>
      <c r="H75" s="44">
        <f t="shared" si="19"/>
        <v>-8.7730979999999992</v>
      </c>
      <c r="I75" s="44">
        <f t="shared" si="20"/>
        <v>0</v>
      </c>
      <c r="J75" s="44">
        <f t="shared" si="21"/>
        <v>0</v>
      </c>
      <c r="K75" s="44">
        <f t="shared" si="22"/>
        <v>0</v>
      </c>
      <c r="L75" s="44">
        <f t="shared" si="23"/>
        <v>0</v>
      </c>
      <c r="N75" s="90">
        <v>5407970000</v>
      </c>
      <c r="O75" s="90">
        <v>-9.5074290999999995</v>
      </c>
      <c r="Q75" s="89">
        <f t="shared" si="24"/>
        <v>5.7241499999999998</v>
      </c>
      <c r="R75" s="89">
        <f t="shared" si="25"/>
        <v>-9.6312628</v>
      </c>
      <c r="S75" s="44">
        <f t="shared" si="26"/>
        <v>-9.6930341999999996</v>
      </c>
      <c r="T75" s="44">
        <f t="shared" si="27"/>
        <v>-9.8012619000000001</v>
      </c>
      <c r="U75" s="44">
        <f t="shared" si="28"/>
        <v>0</v>
      </c>
      <c r="V75" s="44">
        <f t="shared" si="29"/>
        <v>0</v>
      </c>
      <c r="W75" s="44">
        <f t="shared" si="30"/>
        <v>0</v>
      </c>
      <c r="X75" s="44">
        <f t="shared" si="31"/>
        <v>0</v>
      </c>
    </row>
    <row r="76" spans="2:24" x14ac:dyDescent="0.25">
      <c r="B76" s="90">
        <v>5487015000</v>
      </c>
      <c r="C76" s="90">
        <v>-8.2312449999999995</v>
      </c>
      <c r="E76" s="89">
        <f t="shared" si="16"/>
        <v>5.8031949999999997</v>
      </c>
      <c r="F76" s="89">
        <f t="shared" si="17"/>
        <v>-8.3099641999999996</v>
      </c>
      <c r="G76" s="44">
        <f t="shared" si="18"/>
        <v>-8.4897118000000003</v>
      </c>
      <c r="H76" s="44">
        <f t="shared" si="19"/>
        <v>-8.8098173000000006</v>
      </c>
      <c r="I76" s="44">
        <f t="shared" si="20"/>
        <v>0</v>
      </c>
      <c r="J76" s="44">
        <f t="shared" si="21"/>
        <v>0</v>
      </c>
      <c r="K76" s="44">
        <f t="shared" si="22"/>
        <v>0</v>
      </c>
      <c r="L76" s="44">
        <f t="shared" si="23"/>
        <v>0</v>
      </c>
      <c r="N76" s="90">
        <v>5487015000</v>
      </c>
      <c r="O76" s="90">
        <v>-9.5528134999999992</v>
      </c>
      <c r="Q76" s="89">
        <f t="shared" si="24"/>
        <v>5.8031949999999997</v>
      </c>
      <c r="R76" s="89">
        <f t="shared" si="25"/>
        <v>-9.5992402999999999</v>
      </c>
      <c r="S76" s="44">
        <f t="shared" si="26"/>
        <v>-9.6660766999999996</v>
      </c>
      <c r="T76" s="44">
        <f t="shared" si="27"/>
        <v>-9.8298378</v>
      </c>
      <c r="U76" s="44">
        <f t="shared" si="28"/>
        <v>0</v>
      </c>
      <c r="V76" s="44">
        <f t="shared" si="29"/>
        <v>0</v>
      </c>
      <c r="W76" s="44">
        <f t="shared" si="30"/>
        <v>0</v>
      </c>
      <c r="X76" s="44">
        <f t="shared" si="31"/>
        <v>0</v>
      </c>
    </row>
    <row r="77" spans="2:24" x14ac:dyDescent="0.25">
      <c r="B77" s="90">
        <v>5566060000</v>
      </c>
      <c r="C77" s="90">
        <v>-8.1738900999999995</v>
      </c>
      <c r="E77" s="89">
        <f t="shared" si="16"/>
        <v>5.8822400000000004</v>
      </c>
      <c r="F77" s="89">
        <f t="shared" si="17"/>
        <v>-8.4112396</v>
      </c>
      <c r="G77" s="44">
        <f t="shared" si="18"/>
        <v>-8.6138124000000005</v>
      </c>
      <c r="H77" s="44">
        <f t="shared" si="19"/>
        <v>-8.8107804999999999</v>
      </c>
      <c r="I77" s="44">
        <f t="shared" si="20"/>
        <v>0</v>
      </c>
      <c r="J77" s="44">
        <f t="shared" si="21"/>
        <v>0</v>
      </c>
      <c r="K77" s="44">
        <f t="shared" si="22"/>
        <v>0</v>
      </c>
      <c r="L77" s="44">
        <f t="shared" si="23"/>
        <v>0</v>
      </c>
      <c r="N77" s="90">
        <v>5566060000</v>
      </c>
      <c r="O77" s="90">
        <v>-9.5066594999999996</v>
      </c>
      <c r="Q77" s="89">
        <f t="shared" si="24"/>
        <v>5.8822400000000004</v>
      </c>
      <c r="R77" s="89">
        <f t="shared" si="25"/>
        <v>-9.6879854000000005</v>
      </c>
      <c r="S77" s="44">
        <f t="shared" si="26"/>
        <v>-9.7697830000000003</v>
      </c>
      <c r="T77" s="44">
        <f t="shared" si="27"/>
        <v>-9.8235711999999999</v>
      </c>
      <c r="U77" s="44">
        <f t="shared" si="28"/>
        <v>0</v>
      </c>
      <c r="V77" s="44">
        <f t="shared" si="29"/>
        <v>0</v>
      </c>
      <c r="W77" s="44">
        <f t="shared" si="30"/>
        <v>0</v>
      </c>
      <c r="X77" s="44">
        <f t="shared" si="31"/>
        <v>0</v>
      </c>
    </row>
    <row r="78" spans="2:24" x14ac:dyDescent="0.25">
      <c r="B78" s="90">
        <v>5645105000</v>
      </c>
      <c r="C78" s="90">
        <v>-8.2276238999999993</v>
      </c>
      <c r="E78" s="89">
        <f t="shared" si="16"/>
        <v>5.9612850000000002</v>
      </c>
      <c r="F78" s="89">
        <f t="shared" si="17"/>
        <v>-8.3048152999999996</v>
      </c>
      <c r="G78" s="44">
        <f t="shared" si="18"/>
        <v>-8.4890404000000004</v>
      </c>
      <c r="H78" s="44">
        <f t="shared" si="19"/>
        <v>-8.8105907000000006</v>
      </c>
      <c r="I78" s="44">
        <f t="shared" si="20"/>
        <v>0</v>
      </c>
      <c r="J78" s="44">
        <f t="shared" si="21"/>
        <v>0</v>
      </c>
      <c r="K78" s="44">
        <f t="shared" si="22"/>
        <v>0</v>
      </c>
      <c r="L78" s="44">
        <f t="shared" si="23"/>
        <v>0</v>
      </c>
      <c r="N78" s="90">
        <v>5645105000</v>
      </c>
      <c r="O78" s="90">
        <v>-9.5686712000000007</v>
      </c>
      <c r="Q78" s="89">
        <f t="shared" si="24"/>
        <v>5.9612850000000002</v>
      </c>
      <c r="R78" s="89">
        <f t="shared" si="25"/>
        <v>-9.6558112999999999</v>
      </c>
      <c r="S78" s="44">
        <f t="shared" si="26"/>
        <v>-9.7157183000000007</v>
      </c>
      <c r="T78" s="44">
        <f t="shared" si="27"/>
        <v>-9.8099173999999998</v>
      </c>
      <c r="U78" s="44">
        <f t="shared" si="28"/>
        <v>0</v>
      </c>
      <c r="V78" s="44">
        <f t="shared" si="29"/>
        <v>0</v>
      </c>
      <c r="W78" s="44">
        <f t="shared" si="30"/>
        <v>0</v>
      </c>
      <c r="X78" s="44">
        <f t="shared" si="31"/>
        <v>0</v>
      </c>
    </row>
    <row r="79" spans="2:24" x14ac:dyDescent="0.25">
      <c r="B79" s="90">
        <v>5724150000</v>
      </c>
      <c r="C79" s="90">
        <v>-8.2778577999999996</v>
      </c>
      <c r="E79" s="89">
        <f t="shared" si="16"/>
        <v>6.04033</v>
      </c>
      <c r="F79" s="89">
        <f t="shared" si="17"/>
        <v>-8.2403592999999997</v>
      </c>
      <c r="G79" s="44">
        <f t="shared" si="18"/>
        <v>-8.3834867000000006</v>
      </c>
      <c r="H79" s="44">
        <f t="shared" si="19"/>
        <v>-8.8492613000000002</v>
      </c>
      <c r="I79" s="44">
        <f t="shared" si="20"/>
        <v>0</v>
      </c>
      <c r="J79" s="44">
        <f t="shared" si="21"/>
        <v>0</v>
      </c>
      <c r="K79" s="44">
        <f t="shared" si="22"/>
        <v>0</v>
      </c>
      <c r="L79" s="44">
        <f t="shared" si="23"/>
        <v>0</v>
      </c>
      <c r="N79" s="90">
        <v>5724150000</v>
      </c>
      <c r="O79" s="90">
        <v>-9.6312628</v>
      </c>
      <c r="Q79" s="89">
        <f t="shared" si="24"/>
        <v>6.04033</v>
      </c>
      <c r="R79" s="89">
        <f t="shared" si="25"/>
        <v>-9.6272335000000009</v>
      </c>
      <c r="S79" s="44">
        <f t="shared" si="26"/>
        <v>-9.6564578999999995</v>
      </c>
      <c r="T79" s="44">
        <f t="shared" si="27"/>
        <v>-9.8180160999999995</v>
      </c>
      <c r="U79" s="44">
        <f t="shared" si="28"/>
        <v>0</v>
      </c>
      <c r="V79" s="44">
        <f t="shared" si="29"/>
        <v>0</v>
      </c>
      <c r="W79" s="44">
        <f t="shared" si="30"/>
        <v>0</v>
      </c>
      <c r="X79" s="44">
        <f t="shared" si="31"/>
        <v>0</v>
      </c>
    </row>
    <row r="80" spans="2:24" x14ac:dyDescent="0.25">
      <c r="B80" s="90">
        <v>5803195000</v>
      </c>
      <c r="C80" s="90">
        <v>-8.3099641999999996</v>
      </c>
      <c r="E80" s="89">
        <f t="shared" si="16"/>
        <v>6.1193749999999998</v>
      </c>
      <c r="F80" s="89">
        <f t="shared" si="17"/>
        <v>-8.2335758000000006</v>
      </c>
      <c r="G80" s="44">
        <f t="shared" si="18"/>
        <v>-8.3840102999999999</v>
      </c>
      <c r="H80" s="44">
        <f t="shared" si="19"/>
        <v>-8.8526535000000006</v>
      </c>
      <c r="I80" s="44">
        <f t="shared" si="20"/>
        <v>0</v>
      </c>
      <c r="J80" s="44">
        <f t="shared" si="21"/>
        <v>0</v>
      </c>
      <c r="K80" s="44">
        <f t="shared" si="22"/>
        <v>0</v>
      </c>
      <c r="L80" s="44">
        <f t="shared" si="23"/>
        <v>0</v>
      </c>
      <c r="N80" s="90">
        <v>5803195000</v>
      </c>
      <c r="O80" s="90">
        <v>-9.5992402999999999</v>
      </c>
      <c r="Q80" s="89">
        <f t="shared" si="24"/>
        <v>6.1193749999999998</v>
      </c>
      <c r="R80" s="89">
        <f t="shared" si="25"/>
        <v>-9.6348085000000001</v>
      </c>
      <c r="S80" s="44">
        <f t="shared" si="26"/>
        <v>-9.6489401000000008</v>
      </c>
      <c r="T80" s="44">
        <f t="shared" si="27"/>
        <v>-9.7822455999999995</v>
      </c>
      <c r="U80" s="44">
        <f t="shared" si="28"/>
        <v>0</v>
      </c>
      <c r="V80" s="44">
        <f t="shared" si="29"/>
        <v>0</v>
      </c>
      <c r="W80" s="44">
        <f t="shared" si="30"/>
        <v>0</v>
      </c>
      <c r="X80" s="44">
        <f t="shared" si="31"/>
        <v>0</v>
      </c>
    </row>
    <row r="81" spans="2:24" x14ac:dyDescent="0.25">
      <c r="B81" s="90">
        <v>5882240000</v>
      </c>
      <c r="C81" s="90">
        <v>-8.4112396</v>
      </c>
      <c r="E81" s="89">
        <f t="shared" si="16"/>
        <v>6.1984199999999996</v>
      </c>
      <c r="F81" s="89">
        <f t="shared" si="17"/>
        <v>-8.3595714999999995</v>
      </c>
      <c r="G81" s="44">
        <f t="shared" si="18"/>
        <v>-8.5259427999999993</v>
      </c>
      <c r="H81" s="44">
        <f t="shared" si="19"/>
        <v>-8.8610821000000008</v>
      </c>
      <c r="I81" s="44">
        <f t="shared" si="20"/>
        <v>0</v>
      </c>
      <c r="J81" s="44">
        <f t="shared" si="21"/>
        <v>0</v>
      </c>
      <c r="K81" s="44">
        <f t="shared" si="22"/>
        <v>0</v>
      </c>
      <c r="L81" s="44">
        <f t="shared" si="23"/>
        <v>0</v>
      </c>
      <c r="N81" s="90">
        <v>5882240000</v>
      </c>
      <c r="O81" s="90">
        <v>-9.6879854000000005</v>
      </c>
      <c r="Q81" s="89">
        <f t="shared" si="24"/>
        <v>6.1984199999999996</v>
      </c>
      <c r="R81" s="89">
        <f t="shared" si="25"/>
        <v>-9.6890286999999997</v>
      </c>
      <c r="S81" s="44">
        <f t="shared" si="26"/>
        <v>-9.7055358999999992</v>
      </c>
      <c r="T81" s="44">
        <f t="shared" si="27"/>
        <v>-9.7649621999999994</v>
      </c>
      <c r="U81" s="44">
        <f t="shared" si="28"/>
        <v>0</v>
      </c>
      <c r="V81" s="44">
        <f t="shared" si="29"/>
        <v>0</v>
      </c>
      <c r="W81" s="44">
        <f t="shared" si="30"/>
        <v>0</v>
      </c>
      <c r="X81" s="44">
        <f t="shared" si="31"/>
        <v>0</v>
      </c>
    </row>
    <row r="82" spans="2:24" x14ac:dyDescent="0.25">
      <c r="B82" s="90">
        <v>5961285000</v>
      </c>
      <c r="C82" s="90">
        <v>-8.3048152999999996</v>
      </c>
      <c r="E82" s="89">
        <f t="shared" si="16"/>
        <v>6.2774650000000003</v>
      </c>
      <c r="F82" s="89">
        <f t="shared" si="17"/>
        <v>-8.3367643000000005</v>
      </c>
      <c r="G82" s="44">
        <f t="shared" si="18"/>
        <v>-8.5031528000000005</v>
      </c>
      <c r="H82" s="44">
        <f t="shared" si="19"/>
        <v>-8.8923407000000001</v>
      </c>
      <c r="I82" s="44">
        <f t="shared" si="20"/>
        <v>0</v>
      </c>
      <c r="J82" s="44">
        <f t="shared" si="21"/>
        <v>0</v>
      </c>
      <c r="K82" s="44">
        <f t="shared" si="22"/>
        <v>0</v>
      </c>
      <c r="L82" s="44">
        <f t="shared" si="23"/>
        <v>0</v>
      </c>
      <c r="N82" s="90">
        <v>5961285000</v>
      </c>
      <c r="O82" s="90">
        <v>-9.6558112999999999</v>
      </c>
      <c r="Q82" s="89">
        <f t="shared" si="24"/>
        <v>6.2774650000000003</v>
      </c>
      <c r="R82" s="89">
        <f t="shared" si="25"/>
        <v>-9.6452197999999996</v>
      </c>
      <c r="S82" s="44">
        <f t="shared" si="26"/>
        <v>-9.6476354999999998</v>
      </c>
      <c r="T82" s="44">
        <f t="shared" si="27"/>
        <v>-9.7819442999999993</v>
      </c>
      <c r="U82" s="44">
        <f t="shared" si="28"/>
        <v>0</v>
      </c>
      <c r="V82" s="44">
        <f t="shared" si="29"/>
        <v>0</v>
      </c>
      <c r="W82" s="44">
        <f t="shared" si="30"/>
        <v>0</v>
      </c>
      <c r="X82" s="44">
        <f t="shared" si="31"/>
        <v>0</v>
      </c>
    </row>
    <row r="83" spans="2:24" x14ac:dyDescent="0.25">
      <c r="B83" s="90">
        <v>6040330000</v>
      </c>
      <c r="C83" s="90">
        <v>-8.2403592999999997</v>
      </c>
      <c r="E83" s="89">
        <f t="shared" si="16"/>
        <v>6.3565100000000001</v>
      </c>
      <c r="F83" s="89">
        <f t="shared" si="17"/>
        <v>-8.3110932999999996</v>
      </c>
      <c r="G83" s="44">
        <f t="shared" si="18"/>
        <v>-8.4778509</v>
      </c>
      <c r="H83" s="44">
        <f t="shared" si="19"/>
        <v>-8.9287700999999995</v>
      </c>
      <c r="I83" s="44">
        <f t="shared" si="20"/>
        <v>0</v>
      </c>
      <c r="J83" s="44">
        <f t="shared" si="21"/>
        <v>0</v>
      </c>
      <c r="K83" s="44">
        <f t="shared" si="22"/>
        <v>0</v>
      </c>
      <c r="L83" s="44">
        <f t="shared" si="23"/>
        <v>0</v>
      </c>
      <c r="N83" s="90">
        <v>6040330000</v>
      </c>
      <c r="O83" s="90">
        <v>-9.6272335000000009</v>
      </c>
      <c r="Q83" s="89">
        <f t="shared" si="24"/>
        <v>6.3565100000000001</v>
      </c>
      <c r="R83" s="89">
        <f t="shared" si="25"/>
        <v>-9.6227608</v>
      </c>
      <c r="S83" s="44">
        <f t="shared" si="26"/>
        <v>-9.6193457000000002</v>
      </c>
      <c r="T83" s="44">
        <f t="shared" si="27"/>
        <v>-9.7851944</v>
      </c>
      <c r="U83" s="44">
        <f t="shared" si="28"/>
        <v>0</v>
      </c>
      <c r="V83" s="44">
        <f t="shared" si="29"/>
        <v>0</v>
      </c>
      <c r="W83" s="44">
        <f t="shared" si="30"/>
        <v>0</v>
      </c>
      <c r="X83" s="44">
        <f t="shared" si="31"/>
        <v>0</v>
      </c>
    </row>
    <row r="84" spans="2:24" x14ac:dyDescent="0.25">
      <c r="B84" s="90">
        <v>6119375000</v>
      </c>
      <c r="C84" s="90">
        <v>-8.2335758000000006</v>
      </c>
      <c r="E84" s="89">
        <f t="shared" si="16"/>
        <v>6.4355549999999999</v>
      </c>
      <c r="F84" s="89">
        <f t="shared" si="17"/>
        <v>-8.3073978000000004</v>
      </c>
      <c r="G84" s="44">
        <f t="shared" si="18"/>
        <v>-8.4383955000000004</v>
      </c>
      <c r="H84" s="44">
        <f t="shared" si="19"/>
        <v>-8.9093026999999996</v>
      </c>
      <c r="I84" s="44">
        <f t="shared" si="20"/>
        <v>0</v>
      </c>
      <c r="J84" s="44">
        <f t="shared" si="21"/>
        <v>0</v>
      </c>
      <c r="K84" s="44">
        <f t="shared" si="22"/>
        <v>0</v>
      </c>
      <c r="L84" s="44">
        <f t="shared" si="23"/>
        <v>0</v>
      </c>
      <c r="N84" s="90">
        <v>6119375000</v>
      </c>
      <c r="O84" s="90">
        <v>-9.6348085000000001</v>
      </c>
      <c r="Q84" s="89">
        <f t="shared" si="24"/>
        <v>6.4355549999999999</v>
      </c>
      <c r="R84" s="89">
        <f t="shared" si="25"/>
        <v>-9.7233924999999992</v>
      </c>
      <c r="S84" s="44">
        <f t="shared" si="26"/>
        <v>-9.6925124999999994</v>
      </c>
      <c r="T84" s="44">
        <f t="shared" si="27"/>
        <v>-9.7669438999999993</v>
      </c>
      <c r="U84" s="44">
        <f t="shared" si="28"/>
        <v>0</v>
      </c>
      <c r="V84" s="44">
        <f t="shared" si="29"/>
        <v>0</v>
      </c>
      <c r="W84" s="44">
        <f t="shared" si="30"/>
        <v>0</v>
      </c>
      <c r="X84" s="44">
        <f t="shared" si="31"/>
        <v>0</v>
      </c>
    </row>
    <row r="85" spans="2:24" x14ac:dyDescent="0.25">
      <c r="B85" s="90">
        <v>6198420000</v>
      </c>
      <c r="C85" s="90">
        <v>-8.3595714999999995</v>
      </c>
      <c r="E85" s="89">
        <f t="shared" si="16"/>
        <v>6.5145999999999997</v>
      </c>
      <c r="F85" s="89">
        <f t="shared" si="17"/>
        <v>-8.3008699000000004</v>
      </c>
      <c r="G85" s="44">
        <f t="shared" si="18"/>
        <v>-8.4131765000000005</v>
      </c>
      <c r="H85" s="44">
        <f t="shared" si="19"/>
        <v>-8.9052352999999993</v>
      </c>
      <c r="I85" s="44">
        <f t="shared" si="20"/>
        <v>0</v>
      </c>
      <c r="J85" s="44">
        <f t="shared" si="21"/>
        <v>0</v>
      </c>
      <c r="K85" s="44">
        <f t="shared" si="22"/>
        <v>0</v>
      </c>
      <c r="L85" s="44">
        <f t="shared" si="23"/>
        <v>0</v>
      </c>
      <c r="N85" s="90">
        <v>6198420000</v>
      </c>
      <c r="O85" s="90">
        <v>-9.6890286999999997</v>
      </c>
      <c r="Q85" s="89">
        <f t="shared" si="24"/>
        <v>6.5145999999999997</v>
      </c>
      <c r="R85" s="89">
        <f t="shared" si="25"/>
        <v>-9.6659459999999999</v>
      </c>
      <c r="S85" s="44">
        <f t="shared" si="26"/>
        <v>-9.6144713999999993</v>
      </c>
      <c r="T85" s="44">
        <f t="shared" si="27"/>
        <v>-9.7788324000000006</v>
      </c>
      <c r="U85" s="44">
        <f t="shared" si="28"/>
        <v>0</v>
      </c>
      <c r="V85" s="44">
        <f t="shared" si="29"/>
        <v>0</v>
      </c>
      <c r="W85" s="44">
        <f t="shared" si="30"/>
        <v>0</v>
      </c>
      <c r="X85" s="44">
        <f t="shared" si="31"/>
        <v>0</v>
      </c>
    </row>
    <row r="86" spans="2:24" x14ac:dyDescent="0.25">
      <c r="B86" s="90">
        <v>6277465000</v>
      </c>
      <c r="C86" s="90">
        <v>-8.3367643000000005</v>
      </c>
      <c r="E86" s="89">
        <f t="shared" si="16"/>
        <v>6.5936450000000004</v>
      </c>
      <c r="F86" s="89">
        <f t="shared" si="17"/>
        <v>-8.3338356000000005</v>
      </c>
      <c r="G86" s="44">
        <f t="shared" si="18"/>
        <v>-8.4303799000000001</v>
      </c>
      <c r="H86" s="44">
        <f t="shared" si="19"/>
        <v>-8.9121561000000007</v>
      </c>
      <c r="I86" s="44">
        <f t="shared" si="20"/>
        <v>0</v>
      </c>
      <c r="J86" s="44">
        <f t="shared" si="21"/>
        <v>0</v>
      </c>
      <c r="K86" s="44">
        <f t="shared" si="22"/>
        <v>0</v>
      </c>
      <c r="L86" s="44">
        <f t="shared" si="23"/>
        <v>0</v>
      </c>
      <c r="N86" s="90">
        <v>6277465000</v>
      </c>
      <c r="O86" s="90">
        <v>-9.6452197999999996</v>
      </c>
      <c r="Q86" s="89">
        <f t="shared" si="24"/>
        <v>6.5936450000000004</v>
      </c>
      <c r="R86" s="89">
        <f t="shared" si="25"/>
        <v>-9.7076110999999994</v>
      </c>
      <c r="S86" s="44">
        <f t="shared" si="26"/>
        <v>-9.6461925999999991</v>
      </c>
      <c r="T86" s="44">
        <f t="shared" si="27"/>
        <v>-9.7749766999999999</v>
      </c>
      <c r="U86" s="44">
        <f t="shared" si="28"/>
        <v>0</v>
      </c>
      <c r="V86" s="44">
        <f t="shared" si="29"/>
        <v>0</v>
      </c>
      <c r="W86" s="44">
        <f t="shared" si="30"/>
        <v>0</v>
      </c>
      <c r="X86" s="44">
        <f t="shared" si="31"/>
        <v>0</v>
      </c>
    </row>
    <row r="87" spans="2:24" x14ac:dyDescent="0.25">
      <c r="B87" s="90">
        <v>6356510000</v>
      </c>
      <c r="C87" s="90">
        <v>-8.3110932999999996</v>
      </c>
      <c r="E87" s="89">
        <f t="shared" si="16"/>
        <v>6.6726900000000002</v>
      </c>
      <c r="F87" s="89">
        <f t="shared" si="17"/>
        <v>-8.3774557000000005</v>
      </c>
      <c r="G87" s="44">
        <f t="shared" si="18"/>
        <v>-8.4659060999999998</v>
      </c>
      <c r="H87" s="44">
        <f t="shared" si="19"/>
        <v>-8.8983889000000005</v>
      </c>
      <c r="I87" s="44">
        <f t="shared" si="20"/>
        <v>0</v>
      </c>
      <c r="J87" s="44">
        <f t="shared" si="21"/>
        <v>0</v>
      </c>
      <c r="K87" s="44">
        <f t="shared" si="22"/>
        <v>0</v>
      </c>
      <c r="L87" s="44">
        <f t="shared" si="23"/>
        <v>0</v>
      </c>
      <c r="N87" s="90">
        <v>6356510000</v>
      </c>
      <c r="O87" s="90">
        <v>-9.6227608</v>
      </c>
      <c r="Q87" s="89">
        <f t="shared" si="24"/>
        <v>6.6726900000000002</v>
      </c>
      <c r="R87" s="89">
        <f t="shared" si="25"/>
        <v>-9.7644357999999993</v>
      </c>
      <c r="S87" s="44">
        <f t="shared" si="26"/>
        <v>-9.6858319999999996</v>
      </c>
      <c r="T87" s="44">
        <f t="shared" si="27"/>
        <v>-9.7533560000000001</v>
      </c>
      <c r="U87" s="44">
        <f t="shared" si="28"/>
        <v>0</v>
      </c>
      <c r="V87" s="44">
        <f t="shared" si="29"/>
        <v>0</v>
      </c>
      <c r="W87" s="44">
        <f t="shared" si="30"/>
        <v>0</v>
      </c>
      <c r="X87" s="44">
        <f t="shared" si="31"/>
        <v>0</v>
      </c>
    </row>
    <row r="88" spans="2:24" x14ac:dyDescent="0.25">
      <c r="B88" s="90">
        <v>6435555000</v>
      </c>
      <c r="C88" s="90">
        <v>-8.3073978000000004</v>
      </c>
      <c r="E88" s="89">
        <f t="shared" si="16"/>
        <v>6.751735</v>
      </c>
      <c r="F88" s="89">
        <f t="shared" si="17"/>
        <v>-8.3417721</v>
      </c>
      <c r="G88" s="44">
        <f t="shared" si="18"/>
        <v>-8.4159193000000005</v>
      </c>
      <c r="H88" s="44">
        <f t="shared" si="19"/>
        <v>-8.8969173000000001</v>
      </c>
      <c r="I88" s="44">
        <f t="shared" si="20"/>
        <v>0</v>
      </c>
      <c r="J88" s="44">
        <f t="shared" si="21"/>
        <v>0</v>
      </c>
      <c r="K88" s="44">
        <f t="shared" si="22"/>
        <v>0</v>
      </c>
      <c r="L88" s="44">
        <f t="shared" si="23"/>
        <v>0</v>
      </c>
      <c r="N88" s="90">
        <v>6435555000</v>
      </c>
      <c r="O88" s="90">
        <v>-9.7233924999999992</v>
      </c>
      <c r="Q88" s="89">
        <f t="shared" si="24"/>
        <v>6.751735</v>
      </c>
      <c r="R88" s="89">
        <f t="shared" si="25"/>
        <v>-9.6486701999999998</v>
      </c>
      <c r="S88" s="44">
        <f t="shared" si="26"/>
        <v>-9.5925998999999997</v>
      </c>
      <c r="T88" s="44">
        <f t="shared" si="27"/>
        <v>-9.7419881999999998</v>
      </c>
      <c r="U88" s="44">
        <f t="shared" si="28"/>
        <v>0</v>
      </c>
      <c r="V88" s="44">
        <f t="shared" si="29"/>
        <v>0</v>
      </c>
      <c r="W88" s="44">
        <f t="shared" si="30"/>
        <v>0</v>
      </c>
      <c r="X88" s="44">
        <f t="shared" si="31"/>
        <v>0</v>
      </c>
    </row>
    <row r="89" spans="2:24" x14ac:dyDescent="0.25">
      <c r="B89" s="90">
        <v>6514600000</v>
      </c>
      <c r="C89" s="90">
        <v>-8.3008699000000004</v>
      </c>
      <c r="E89" s="89">
        <f t="shared" si="16"/>
        <v>6.8307799999999999</v>
      </c>
      <c r="F89" s="89">
        <f t="shared" si="17"/>
        <v>-8.2837458000000002</v>
      </c>
      <c r="G89" s="44">
        <f t="shared" si="18"/>
        <v>-8.3279046999999995</v>
      </c>
      <c r="H89" s="44">
        <f t="shared" si="19"/>
        <v>-8.9008894000000005</v>
      </c>
      <c r="I89" s="44">
        <f t="shared" si="20"/>
        <v>0</v>
      </c>
      <c r="J89" s="44">
        <f t="shared" si="21"/>
        <v>0</v>
      </c>
      <c r="K89" s="44">
        <f t="shared" si="22"/>
        <v>0</v>
      </c>
      <c r="L89" s="44">
        <f t="shared" si="23"/>
        <v>0</v>
      </c>
      <c r="N89" s="90">
        <v>6514600000</v>
      </c>
      <c r="O89" s="90">
        <v>-9.6659459999999999</v>
      </c>
      <c r="Q89" s="89">
        <f t="shared" si="24"/>
        <v>6.8307799999999999</v>
      </c>
      <c r="R89" s="89">
        <f t="shared" si="25"/>
        <v>-9.6729144999999992</v>
      </c>
      <c r="S89" s="44">
        <f t="shared" si="26"/>
        <v>-9.5974283000000007</v>
      </c>
      <c r="T89" s="44">
        <f t="shared" si="27"/>
        <v>-9.7146158000000007</v>
      </c>
      <c r="U89" s="44">
        <f t="shared" si="28"/>
        <v>0</v>
      </c>
      <c r="V89" s="44">
        <f t="shared" si="29"/>
        <v>0</v>
      </c>
      <c r="W89" s="44">
        <f t="shared" si="30"/>
        <v>0</v>
      </c>
      <c r="X89" s="44">
        <f t="shared" si="31"/>
        <v>0</v>
      </c>
    </row>
    <row r="90" spans="2:24" x14ac:dyDescent="0.25">
      <c r="B90" s="90">
        <v>6593645000</v>
      </c>
      <c r="C90" s="90">
        <v>-8.3338356000000005</v>
      </c>
      <c r="E90" s="89">
        <f t="shared" si="16"/>
        <v>6.9098249999999997</v>
      </c>
      <c r="F90" s="89">
        <f t="shared" si="17"/>
        <v>-8.2413396999999993</v>
      </c>
      <c r="G90" s="44">
        <f t="shared" si="18"/>
        <v>-8.3008422999999993</v>
      </c>
      <c r="H90" s="44">
        <f t="shared" si="19"/>
        <v>-8.8868522999999993</v>
      </c>
      <c r="I90" s="44">
        <f t="shared" si="20"/>
        <v>0</v>
      </c>
      <c r="J90" s="44">
        <f t="shared" si="21"/>
        <v>0</v>
      </c>
      <c r="K90" s="44">
        <f t="shared" si="22"/>
        <v>0</v>
      </c>
      <c r="L90" s="44">
        <f t="shared" si="23"/>
        <v>0</v>
      </c>
      <c r="N90" s="90">
        <v>6593645000</v>
      </c>
      <c r="O90" s="90">
        <v>-9.7076110999999994</v>
      </c>
      <c r="Q90" s="89">
        <f t="shared" si="24"/>
        <v>6.9098249999999997</v>
      </c>
      <c r="R90" s="89">
        <f t="shared" si="25"/>
        <v>-9.6047934999999995</v>
      </c>
      <c r="S90" s="44">
        <f t="shared" si="26"/>
        <v>-9.5531406000000008</v>
      </c>
      <c r="T90" s="44">
        <f t="shared" si="27"/>
        <v>-9.6933413000000002</v>
      </c>
      <c r="U90" s="44">
        <f t="shared" si="28"/>
        <v>0</v>
      </c>
      <c r="V90" s="44">
        <f t="shared" si="29"/>
        <v>0</v>
      </c>
      <c r="W90" s="44">
        <f t="shared" si="30"/>
        <v>0</v>
      </c>
      <c r="X90" s="44">
        <f t="shared" si="31"/>
        <v>0</v>
      </c>
    </row>
    <row r="91" spans="2:24" x14ac:dyDescent="0.25">
      <c r="B91" s="90">
        <v>6672690000</v>
      </c>
      <c r="C91" s="90">
        <v>-8.3774557000000005</v>
      </c>
      <c r="E91" s="89">
        <f t="shared" si="16"/>
        <v>6.9888700000000004</v>
      </c>
      <c r="F91" s="89">
        <f t="shared" si="17"/>
        <v>-8.1724644000000009</v>
      </c>
      <c r="G91" s="44">
        <f t="shared" si="18"/>
        <v>-8.2379979999999993</v>
      </c>
      <c r="H91" s="44">
        <f t="shared" si="19"/>
        <v>-8.9177113000000006</v>
      </c>
      <c r="I91" s="44">
        <f t="shared" si="20"/>
        <v>0</v>
      </c>
      <c r="J91" s="44">
        <f t="shared" si="21"/>
        <v>0</v>
      </c>
      <c r="K91" s="44">
        <f t="shared" si="22"/>
        <v>0</v>
      </c>
      <c r="L91" s="44">
        <f t="shared" si="23"/>
        <v>0</v>
      </c>
      <c r="N91" s="90">
        <v>6672690000</v>
      </c>
      <c r="O91" s="90">
        <v>-9.7644357999999993</v>
      </c>
      <c r="Q91" s="89">
        <f t="shared" si="24"/>
        <v>6.9888700000000004</v>
      </c>
      <c r="R91" s="89">
        <f t="shared" si="25"/>
        <v>-9.5309142999999992</v>
      </c>
      <c r="S91" s="44">
        <f t="shared" si="26"/>
        <v>-9.4565705999999992</v>
      </c>
      <c r="T91" s="44">
        <f t="shared" si="27"/>
        <v>-9.7171135</v>
      </c>
      <c r="U91" s="44">
        <f t="shared" si="28"/>
        <v>0</v>
      </c>
      <c r="V91" s="44">
        <f t="shared" si="29"/>
        <v>0</v>
      </c>
      <c r="W91" s="44">
        <f t="shared" si="30"/>
        <v>0</v>
      </c>
      <c r="X91" s="44">
        <f t="shared" si="31"/>
        <v>0</v>
      </c>
    </row>
    <row r="92" spans="2:24" x14ac:dyDescent="0.25">
      <c r="B92" s="90">
        <v>6751735000</v>
      </c>
      <c r="C92" s="90">
        <v>-8.3417721</v>
      </c>
      <c r="E92" s="89">
        <f t="shared" si="16"/>
        <v>7.0679150000000002</v>
      </c>
      <c r="F92" s="89">
        <f t="shared" si="17"/>
        <v>-8.1939639999999994</v>
      </c>
      <c r="G92" s="44">
        <f t="shared" si="18"/>
        <v>-8.2889814000000008</v>
      </c>
      <c r="H92" s="44">
        <f t="shared" si="19"/>
        <v>-8.9822673999999996</v>
      </c>
      <c r="I92" s="44">
        <f t="shared" si="20"/>
        <v>0</v>
      </c>
      <c r="J92" s="44">
        <f t="shared" si="21"/>
        <v>0</v>
      </c>
      <c r="K92" s="44">
        <f t="shared" si="22"/>
        <v>0</v>
      </c>
      <c r="L92" s="44">
        <f t="shared" si="23"/>
        <v>0</v>
      </c>
      <c r="N92" s="90">
        <v>6751735000</v>
      </c>
      <c r="O92" s="90">
        <v>-9.6486701999999998</v>
      </c>
      <c r="Q92" s="89">
        <f t="shared" si="24"/>
        <v>7.0679150000000002</v>
      </c>
      <c r="R92" s="89">
        <f t="shared" si="25"/>
        <v>-9.5372257000000005</v>
      </c>
      <c r="S92" s="44">
        <f t="shared" si="26"/>
        <v>-9.5057773999999995</v>
      </c>
      <c r="T92" s="44">
        <f t="shared" si="27"/>
        <v>-9.7488650999999997</v>
      </c>
      <c r="U92" s="44">
        <f t="shared" si="28"/>
        <v>0</v>
      </c>
      <c r="V92" s="44">
        <f t="shared" si="29"/>
        <v>0</v>
      </c>
      <c r="W92" s="44">
        <f t="shared" si="30"/>
        <v>0</v>
      </c>
      <c r="X92" s="44">
        <f t="shared" si="31"/>
        <v>0</v>
      </c>
    </row>
    <row r="93" spans="2:24" x14ac:dyDescent="0.25">
      <c r="B93" s="90">
        <v>6830780000</v>
      </c>
      <c r="C93" s="90">
        <v>-8.2837458000000002</v>
      </c>
      <c r="E93" s="89">
        <f t="shared" si="16"/>
        <v>7.14696</v>
      </c>
      <c r="F93" s="89">
        <f t="shared" si="17"/>
        <v>-8.2908954999999995</v>
      </c>
      <c r="G93" s="44">
        <f t="shared" si="18"/>
        <v>-8.4248227999999994</v>
      </c>
      <c r="H93" s="44">
        <f t="shared" si="19"/>
        <v>-9.0069952000000004</v>
      </c>
      <c r="I93" s="44">
        <f t="shared" si="20"/>
        <v>0</v>
      </c>
      <c r="J93" s="44">
        <f t="shared" si="21"/>
        <v>0</v>
      </c>
      <c r="K93" s="44">
        <f t="shared" si="22"/>
        <v>0</v>
      </c>
      <c r="L93" s="44">
        <f t="shared" si="23"/>
        <v>0</v>
      </c>
      <c r="N93" s="90">
        <v>6830780000</v>
      </c>
      <c r="O93" s="90">
        <v>-9.6729144999999992</v>
      </c>
      <c r="Q93" s="89">
        <f t="shared" si="24"/>
        <v>7.14696</v>
      </c>
      <c r="R93" s="89">
        <f t="shared" si="25"/>
        <v>-9.5451536000000008</v>
      </c>
      <c r="S93" s="44">
        <f t="shared" si="26"/>
        <v>-9.5724114999999994</v>
      </c>
      <c r="T93" s="44">
        <f t="shared" si="27"/>
        <v>-9.8044309999999992</v>
      </c>
      <c r="U93" s="44">
        <f t="shared" si="28"/>
        <v>0</v>
      </c>
      <c r="V93" s="44">
        <f t="shared" si="29"/>
        <v>0</v>
      </c>
      <c r="W93" s="44">
        <f t="shared" si="30"/>
        <v>0</v>
      </c>
      <c r="X93" s="44">
        <f t="shared" si="31"/>
        <v>0</v>
      </c>
    </row>
    <row r="94" spans="2:24" x14ac:dyDescent="0.25">
      <c r="B94" s="90">
        <v>6909825000</v>
      </c>
      <c r="C94" s="90">
        <v>-8.2413396999999993</v>
      </c>
      <c r="E94" s="89">
        <f t="shared" si="16"/>
        <v>7.2260049999999998</v>
      </c>
      <c r="F94" s="89">
        <f t="shared" si="17"/>
        <v>-8.1803779999999993</v>
      </c>
      <c r="G94" s="44">
        <f t="shared" si="18"/>
        <v>-8.3497553</v>
      </c>
      <c r="H94" s="44">
        <f t="shared" si="19"/>
        <v>-9.0329675999999992</v>
      </c>
      <c r="I94" s="44">
        <f t="shared" si="20"/>
        <v>0</v>
      </c>
      <c r="J94" s="44">
        <f t="shared" si="21"/>
        <v>0</v>
      </c>
      <c r="K94" s="44">
        <f t="shared" si="22"/>
        <v>0</v>
      </c>
      <c r="L94" s="44">
        <f t="shared" si="23"/>
        <v>0</v>
      </c>
      <c r="N94" s="90">
        <v>6909825000</v>
      </c>
      <c r="O94" s="90">
        <v>-9.6047934999999995</v>
      </c>
      <c r="Q94" s="89">
        <f t="shared" si="24"/>
        <v>7.2260049999999998</v>
      </c>
      <c r="R94" s="89">
        <f t="shared" si="25"/>
        <v>-9.4421844000000004</v>
      </c>
      <c r="S94" s="44">
        <f t="shared" si="26"/>
        <v>-9.5330218999999996</v>
      </c>
      <c r="T94" s="44">
        <f t="shared" si="27"/>
        <v>-9.8951750000000001</v>
      </c>
      <c r="U94" s="44">
        <f t="shared" si="28"/>
        <v>0</v>
      </c>
      <c r="V94" s="44">
        <f t="shared" si="29"/>
        <v>0</v>
      </c>
      <c r="W94" s="44">
        <f t="shared" si="30"/>
        <v>0</v>
      </c>
      <c r="X94" s="44">
        <f t="shared" si="31"/>
        <v>0</v>
      </c>
    </row>
    <row r="95" spans="2:24" x14ac:dyDescent="0.25">
      <c r="B95" s="90">
        <v>6988870000</v>
      </c>
      <c r="C95" s="90">
        <v>-8.1724644000000009</v>
      </c>
      <c r="E95" s="89">
        <f t="shared" si="16"/>
        <v>7.3050499999999996</v>
      </c>
      <c r="F95" s="89">
        <f t="shared" si="17"/>
        <v>-8.1984929999999991</v>
      </c>
      <c r="G95" s="44">
        <f t="shared" si="18"/>
        <v>-8.3406210000000005</v>
      </c>
      <c r="H95" s="44">
        <f t="shared" si="19"/>
        <v>-9.1077727999999993</v>
      </c>
      <c r="I95" s="44">
        <f t="shared" si="20"/>
        <v>0</v>
      </c>
      <c r="J95" s="44">
        <f t="shared" si="21"/>
        <v>0</v>
      </c>
      <c r="K95" s="44">
        <f t="shared" si="22"/>
        <v>0</v>
      </c>
      <c r="L95" s="44">
        <f t="shared" si="23"/>
        <v>0</v>
      </c>
      <c r="N95" s="90">
        <v>6988870000</v>
      </c>
      <c r="O95" s="90">
        <v>-9.5309142999999992</v>
      </c>
      <c r="Q95" s="89">
        <f t="shared" si="24"/>
        <v>7.3050499999999996</v>
      </c>
      <c r="R95" s="89">
        <f t="shared" si="25"/>
        <v>-9.5511599</v>
      </c>
      <c r="S95" s="44">
        <f t="shared" si="26"/>
        <v>-9.6686916000000007</v>
      </c>
      <c r="T95" s="44">
        <f t="shared" si="27"/>
        <v>-10.018948999999999</v>
      </c>
      <c r="U95" s="44">
        <f t="shared" si="28"/>
        <v>0</v>
      </c>
      <c r="V95" s="44">
        <f t="shared" si="29"/>
        <v>0</v>
      </c>
      <c r="W95" s="44">
        <f t="shared" si="30"/>
        <v>0</v>
      </c>
      <c r="X95" s="44">
        <f t="shared" si="31"/>
        <v>0</v>
      </c>
    </row>
    <row r="96" spans="2:24" x14ac:dyDescent="0.25">
      <c r="B96" s="90">
        <v>7067915000</v>
      </c>
      <c r="C96" s="90">
        <v>-8.1939639999999994</v>
      </c>
      <c r="E96" s="89">
        <f t="shared" si="16"/>
        <v>7.3840950000000003</v>
      </c>
      <c r="F96" s="89">
        <f t="shared" si="17"/>
        <v>-8.1755495000000007</v>
      </c>
      <c r="G96" s="44">
        <f t="shared" si="18"/>
        <v>-8.3600063000000002</v>
      </c>
      <c r="H96" s="44">
        <f t="shared" si="19"/>
        <v>-9.1994285999999992</v>
      </c>
      <c r="I96" s="44">
        <f t="shared" si="20"/>
        <v>0</v>
      </c>
      <c r="J96" s="44">
        <f t="shared" si="21"/>
        <v>0</v>
      </c>
      <c r="K96" s="44">
        <f t="shared" si="22"/>
        <v>0</v>
      </c>
      <c r="L96" s="44">
        <f t="shared" si="23"/>
        <v>0</v>
      </c>
      <c r="N96" s="90">
        <v>7067915000</v>
      </c>
      <c r="O96" s="90">
        <v>-9.5372257000000005</v>
      </c>
      <c r="Q96" s="89">
        <f t="shared" si="24"/>
        <v>7.3840950000000003</v>
      </c>
      <c r="R96" s="89">
        <f t="shared" si="25"/>
        <v>-9.5599936999999997</v>
      </c>
      <c r="S96" s="44">
        <f t="shared" si="26"/>
        <v>-9.7092799999999997</v>
      </c>
      <c r="T96" s="44">
        <f t="shared" si="27"/>
        <v>-10.166183</v>
      </c>
      <c r="U96" s="44">
        <f t="shared" si="28"/>
        <v>0</v>
      </c>
      <c r="V96" s="44">
        <f t="shared" si="29"/>
        <v>0</v>
      </c>
      <c r="W96" s="44">
        <f t="shared" si="30"/>
        <v>0</v>
      </c>
      <c r="X96" s="44">
        <f t="shared" si="31"/>
        <v>0</v>
      </c>
    </row>
    <row r="97" spans="2:24" x14ac:dyDescent="0.25">
      <c r="B97" s="90">
        <v>7146960000</v>
      </c>
      <c r="C97" s="90">
        <v>-8.2908954999999995</v>
      </c>
      <c r="E97" s="89">
        <f t="shared" si="16"/>
        <v>7.4631400000000001</v>
      </c>
      <c r="F97" s="89">
        <f t="shared" si="17"/>
        <v>-8.2303885999999995</v>
      </c>
      <c r="G97" s="44">
        <f t="shared" si="18"/>
        <v>-8.5054607000000004</v>
      </c>
      <c r="H97" s="44">
        <f t="shared" si="19"/>
        <v>-9.2934628000000004</v>
      </c>
      <c r="I97" s="44">
        <f t="shared" si="20"/>
        <v>0</v>
      </c>
      <c r="J97" s="44">
        <f t="shared" si="21"/>
        <v>0</v>
      </c>
      <c r="K97" s="44">
        <f t="shared" si="22"/>
        <v>0</v>
      </c>
      <c r="L97" s="44">
        <f t="shared" si="23"/>
        <v>0</v>
      </c>
      <c r="N97" s="90">
        <v>7146960000</v>
      </c>
      <c r="O97" s="90">
        <v>-9.5451536000000008</v>
      </c>
      <c r="Q97" s="89">
        <f t="shared" si="24"/>
        <v>7.4631400000000001</v>
      </c>
      <c r="R97" s="89">
        <f t="shared" si="25"/>
        <v>-9.698245</v>
      </c>
      <c r="S97" s="44">
        <f t="shared" si="26"/>
        <v>-9.8861799000000001</v>
      </c>
      <c r="T97" s="44">
        <f t="shared" si="27"/>
        <v>-10.324209</v>
      </c>
      <c r="U97" s="44">
        <f t="shared" si="28"/>
        <v>0</v>
      </c>
      <c r="V97" s="44">
        <f t="shared" si="29"/>
        <v>0</v>
      </c>
      <c r="W97" s="44">
        <f t="shared" si="30"/>
        <v>0</v>
      </c>
      <c r="X97" s="44">
        <f t="shared" si="31"/>
        <v>0</v>
      </c>
    </row>
    <row r="98" spans="2:24" x14ac:dyDescent="0.25">
      <c r="B98" s="90">
        <v>7226005000</v>
      </c>
      <c r="C98" s="90">
        <v>-8.1803779999999993</v>
      </c>
      <c r="E98" s="89">
        <f t="shared" si="16"/>
        <v>7.5421849999999999</v>
      </c>
      <c r="F98" s="89">
        <f t="shared" si="17"/>
        <v>-8.4175214999999994</v>
      </c>
      <c r="G98" s="44">
        <f t="shared" si="18"/>
        <v>-8.7536640000000006</v>
      </c>
      <c r="H98" s="44">
        <f t="shared" si="19"/>
        <v>-9.4538001999999999</v>
      </c>
      <c r="I98" s="44">
        <f t="shared" si="20"/>
        <v>0</v>
      </c>
      <c r="J98" s="44">
        <f t="shared" si="21"/>
        <v>0</v>
      </c>
      <c r="K98" s="44">
        <f t="shared" si="22"/>
        <v>0</v>
      </c>
      <c r="L98" s="44">
        <f t="shared" si="23"/>
        <v>0</v>
      </c>
      <c r="N98" s="90">
        <v>7226005000</v>
      </c>
      <c r="O98" s="90">
        <v>-9.4421844000000004</v>
      </c>
      <c r="Q98" s="89">
        <f t="shared" si="24"/>
        <v>7.5421849999999999</v>
      </c>
      <c r="R98" s="89">
        <f t="shared" si="25"/>
        <v>-9.9272069999999992</v>
      </c>
      <c r="S98" s="44">
        <f t="shared" si="26"/>
        <v>-10.125579</v>
      </c>
      <c r="T98" s="44">
        <f t="shared" si="27"/>
        <v>-10.535138</v>
      </c>
      <c r="U98" s="44">
        <f t="shared" si="28"/>
        <v>0</v>
      </c>
      <c r="V98" s="44">
        <f t="shared" si="29"/>
        <v>0</v>
      </c>
      <c r="W98" s="44">
        <f t="shared" si="30"/>
        <v>0</v>
      </c>
      <c r="X98" s="44">
        <f t="shared" si="31"/>
        <v>0</v>
      </c>
    </row>
    <row r="99" spans="2:24" x14ac:dyDescent="0.25">
      <c r="B99" s="90">
        <v>7305050000</v>
      </c>
      <c r="C99" s="90">
        <v>-8.1984929999999991</v>
      </c>
      <c r="E99" s="89">
        <f t="shared" si="16"/>
        <v>7.6212299999999997</v>
      </c>
      <c r="F99" s="89">
        <f t="shared" si="17"/>
        <v>-8.4360999999999997</v>
      </c>
      <c r="G99" s="44">
        <f t="shared" si="18"/>
        <v>-8.8064899000000008</v>
      </c>
      <c r="H99" s="44">
        <f t="shared" si="19"/>
        <v>-9.6372289999999996</v>
      </c>
      <c r="I99" s="44">
        <f t="shared" si="20"/>
        <v>0</v>
      </c>
      <c r="J99" s="44">
        <f t="shared" si="21"/>
        <v>0</v>
      </c>
      <c r="K99" s="44">
        <f t="shared" si="22"/>
        <v>0</v>
      </c>
      <c r="L99" s="44">
        <f t="shared" si="23"/>
        <v>0</v>
      </c>
      <c r="N99" s="90">
        <v>7305050000</v>
      </c>
      <c r="O99" s="90">
        <v>-9.5511599</v>
      </c>
      <c r="Q99" s="89">
        <f t="shared" si="24"/>
        <v>7.6212299999999997</v>
      </c>
      <c r="R99" s="89">
        <f t="shared" si="25"/>
        <v>-9.9557713999999997</v>
      </c>
      <c r="S99" s="44">
        <f t="shared" si="26"/>
        <v>-10.187699</v>
      </c>
      <c r="T99" s="44">
        <f t="shared" si="27"/>
        <v>-10.761289</v>
      </c>
      <c r="U99" s="44">
        <f t="shared" si="28"/>
        <v>0</v>
      </c>
      <c r="V99" s="44">
        <f t="shared" si="29"/>
        <v>0</v>
      </c>
      <c r="W99" s="44">
        <f t="shared" si="30"/>
        <v>0</v>
      </c>
      <c r="X99" s="44">
        <f t="shared" si="31"/>
        <v>0</v>
      </c>
    </row>
    <row r="100" spans="2:24" x14ac:dyDescent="0.25">
      <c r="B100" s="90">
        <v>7384095000</v>
      </c>
      <c r="C100" s="90">
        <v>-8.1755495000000007</v>
      </c>
      <c r="E100" s="89">
        <f t="shared" si="16"/>
        <v>7.7002750000000004</v>
      </c>
      <c r="F100" s="89">
        <f t="shared" si="17"/>
        <v>-8.6204023000000003</v>
      </c>
      <c r="G100" s="44">
        <f t="shared" si="18"/>
        <v>-9.0301446999999992</v>
      </c>
      <c r="H100" s="44">
        <f t="shared" si="19"/>
        <v>-9.7679930000000006</v>
      </c>
      <c r="I100" s="44">
        <f t="shared" si="20"/>
        <v>0</v>
      </c>
      <c r="J100" s="44">
        <f t="shared" si="21"/>
        <v>0</v>
      </c>
      <c r="K100" s="44">
        <f t="shared" si="22"/>
        <v>0</v>
      </c>
      <c r="L100" s="44">
        <f t="shared" si="23"/>
        <v>0</v>
      </c>
      <c r="N100" s="90">
        <v>7384095000</v>
      </c>
      <c r="O100" s="90">
        <v>-9.5599936999999997</v>
      </c>
      <c r="Q100" s="89">
        <f t="shared" si="24"/>
        <v>7.7002750000000004</v>
      </c>
      <c r="R100" s="89">
        <f t="shared" si="25"/>
        <v>-10.263591999999999</v>
      </c>
      <c r="S100" s="44">
        <f t="shared" si="26"/>
        <v>-10.545358</v>
      </c>
      <c r="T100" s="44">
        <f t="shared" si="27"/>
        <v>-10.967134</v>
      </c>
      <c r="U100" s="44">
        <f t="shared" si="28"/>
        <v>0</v>
      </c>
      <c r="V100" s="44">
        <f t="shared" si="29"/>
        <v>0</v>
      </c>
      <c r="W100" s="44">
        <f t="shared" si="30"/>
        <v>0</v>
      </c>
      <c r="X100" s="44">
        <f t="shared" si="31"/>
        <v>0</v>
      </c>
    </row>
    <row r="101" spans="2:24" x14ac:dyDescent="0.25">
      <c r="B101" s="90">
        <v>7463140000</v>
      </c>
      <c r="C101" s="90">
        <v>-8.2303885999999995</v>
      </c>
      <c r="E101" s="89">
        <f t="shared" si="16"/>
        <v>7.7793200000000002</v>
      </c>
      <c r="F101" s="89">
        <f t="shared" si="17"/>
        <v>-8.7188072000000005</v>
      </c>
      <c r="G101" s="44">
        <f t="shared" si="18"/>
        <v>-9.1471891000000003</v>
      </c>
      <c r="H101" s="44">
        <f t="shared" si="19"/>
        <v>-9.8792162000000001</v>
      </c>
      <c r="I101" s="44">
        <f t="shared" si="20"/>
        <v>0</v>
      </c>
      <c r="J101" s="44">
        <f t="shared" si="21"/>
        <v>0</v>
      </c>
      <c r="K101" s="44">
        <f t="shared" si="22"/>
        <v>0</v>
      </c>
      <c r="L101" s="44">
        <f t="shared" si="23"/>
        <v>0</v>
      </c>
      <c r="N101" s="90">
        <v>7463140000</v>
      </c>
      <c r="O101" s="90">
        <v>-9.698245</v>
      </c>
      <c r="Q101" s="89">
        <f t="shared" si="24"/>
        <v>7.7793200000000002</v>
      </c>
      <c r="R101" s="89">
        <f t="shared" si="25"/>
        <v>-10.375196000000001</v>
      </c>
      <c r="S101" s="44">
        <f t="shared" si="26"/>
        <v>-10.691029</v>
      </c>
      <c r="T101" s="44">
        <f t="shared" si="27"/>
        <v>-11.138334</v>
      </c>
      <c r="U101" s="44">
        <f t="shared" si="28"/>
        <v>0</v>
      </c>
      <c r="V101" s="44">
        <f t="shared" si="29"/>
        <v>0</v>
      </c>
      <c r="W101" s="44">
        <f t="shared" si="30"/>
        <v>0</v>
      </c>
      <c r="X101" s="44">
        <f t="shared" si="31"/>
        <v>0</v>
      </c>
    </row>
    <row r="102" spans="2:24" x14ac:dyDescent="0.25">
      <c r="B102" s="90">
        <v>7542185000</v>
      </c>
      <c r="C102" s="90">
        <v>-8.4175214999999994</v>
      </c>
      <c r="E102" s="89">
        <f t="shared" si="16"/>
        <v>7.858365</v>
      </c>
      <c r="F102" s="89">
        <f t="shared" si="17"/>
        <v>-8.7522792999999997</v>
      </c>
      <c r="G102" s="44">
        <f t="shared" si="18"/>
        <v>-9.1692514000000003</v>
      </c>
      <c r="H102" s="44">
        <f t="shared" si="19"/>
        <v>-9.9986458000000002</v>
      </c>
      <c r="I102" s="44">
        <f t="shared" si="20"/>
        <v>0</v>
      </c>
      <c r="J102" s="44">
        <f t="shared" si="21"/>
        <v>0</v>
      </c>
      <c r="K102" s="44">
        <f t="shared" si="22"/>
        <v>0</v>
      </c>
      <c r="L102" s="44">
        <f t="shared" si="23"/>
        <v>0</v>
      </c>
      <c r="N102" s="90">
        <v>7542185000</v>
      </c>
      <c r="O102" s="90">
        <v>-9.9272069999999992</v>
      </c>
      <c r="Q102" s="89">
        <f t="shared" si="24"/>
        <v>7.858365</v>
      </c>
      <c r="R102" s="89">
        <f t="shared" si="25"/>
        <v>-10.538026</v>
      </c>
      <c r="S102" s="44">
        <f t="shared" si="26"/>
        <v>-10.871650000000001</v>
      </c>
      <c r="T102" s="44">
        <f t="shared" si="27"/>
        <v>-11.340652</v>
      </c>
      <c r="U102" s="44">
        <f t="shared" si="28"/>
        <v>0</v>
      </c>
      <c r="V102" s="44">
        <f t="shared" si="29"/>
        <v>0</v>
      </c>
      <c r="W102" s="44">
        <f t="shared" si="30"/>
        <v>0</v>
      </c>
      <c r="X102" s="44">
        <f t="shared" si="31"/>
        <v>0</v>
      </c>
    </row>
    <row r="103" spans="2:24" x14ac:dyDescent="0.25">
      <c r="B103" s="90">
        <v>7621230000</v>
      </c>
      <c r="C103" s="90">
        <v>-8.4360999999999997</v>
      </c>
      <c r="E103" s="89">
        <f t="shared" si="16"/>
        <v>7.9374099999999999</v>
      </c>
      <c r="F103" s="89">
        <f t="shared" si="17"/>
        <v>-8.9060039999999994</v>
      </c>
      <c r="G103" s="44">
        <f t="shared" si="18"/>
        <v>-9.3613166999999997</v>
      </c>
      <c r="H103" s="44">
        <f t="shared" si="19"/>
        <v>-10.080560999999999</v>
      </c>
      <c r="I103" s="44">
        <f t="shared" si="20"/>
        <v>0</v>
      </c>
      <c r="J103" s="44">
        <f t="shared" si="21"/>
        <v>0</v>
      </c>
      <c r="K103" s="44">
        <f t="shared" si="22"/>
        <v>0</v>
      </c>
      <c r="L103" s="44">
        <f t="shared" si="23"/>
        <v>0</v>
      </c>
      <c r="N103" s="90">
        <v>7621230000</v>
      </c>
      <c r="O103" s="90">
        <v>-9.9557713999999997</v>
      </c>
      <c r="Q103" s="89">
        <f t="shared" si="24"/>
        <v>7.9374099999999999</v>
      </c>
      <c r="R103" s="89">
        <f t="shared" si="25"/>
        <v>-10.636896999999999</v>
      </c>
      <c r="S103" s="44">
        <f t="shared" si="26"/>
        <v>-10.992702</v>
      </c>
      <c r="T103" s="44">
        <f t="shared" si="27"/>
        <v>-11.457812000000001</v>
      </c>
      <c r="U103" s="44">
        <f t="shared" si="28"/>
        <v>0</v>
      </c>
      <c r="V103" s="44">
        <f t="shared" si="29"/>
        <v>0</v>
      </c>
      <c r="W103" s="44">
        <f t="shared" si="30"/>
        <v>0</v>
      </c>
      <c r="X103" s="44">
        <f t="shared" si="31"/>
        <v>0</v>
      </c>
    </row>
    <row r="104" spans="2:24" x14ac:dyDescent="0.25">
      <c r="B104" s="90">
        <v>7700275000</v>
      </c>
      <c r="C104" s="90">
        <v>-8.6204023000000003</v>
      </c>
      <c r="E104" s="89">
        <f t="shared" si="16"/>
        <v>8.0164550000000006</v>
      </c>
      <c r="F104" s="89">
        <f t="shared" si="17"/>
        <v>-8.9628753999999997</v>
      </c>
      <c r="G104" s="44">
        <f t="shared" si="18"/>
        <v>-9.4321965999999993</v>
      </c>
      <c r="H104" s="44">
        <f t="shared" si="19"/>
        <v>-10.113298</v>
      </c>
      <c r="I104" s="44">
        <f t="shared" si="20"/>
        <v>0</v>
      </c>
      <c r="J104" s="44">
        <f t="shared" si="21"/>
        <v>0</v>
      </c>
      <c r="K104" s="44">
        <f t="shared" si="22"/>
        <v>0</v>
      </c>
      <c r="L104" s="44">
        <f t="shared" si="23"/>
        <v>0</v>
      </c>
      <c r="N104" s="90">
        <v>7700275000</v>
      </c>
      <c r="O104" s="90">
        <v>-10.263591999999999</v>
      </c>
      <c r="Q104" s="89">
        <f t="shared" si="24"/>
        <v>8.0164550000000006</v>
      </c>
      <c r="R104" s="89">
        <f t="shared" si="25"/>
        <v>-10.869228</v>
      </c>
      <c r="S104" s="44">
        <f t="shared" si="26"/>
        <v>-11.23649</v>
      </c>
      <c r="T104" s="44">
        <f t="shared" si="27"/>
        <v>-11.535645000000001</v>
      </c>
      <c r="U104" s="44">
        <f t="shared" si="28"/>
        <v>0</v>
      </c>
      <c r="V104" s="44">
        <f t="shared" si="29"/>
        <v>0</v>
      </c>
      <c r="W104" s="44">
        <f t="shared" si="30"/>
        <v>0</v>
      </c>
      <c r="X104" s="44">
        <f t="shared" si="31"/>
        <v>0</v>
      </c>
    </row>
    <row r="105" spans="2:24" x14ac:dyDescent="0.25">
      <c r="B105" s="90">
        <v>7779320000</v>
      </c>
      <c r="C105" s="90">
        <v>-8.7188072000000005</v>
      </c>
      <c r="E105" s="89">
        <f t="shared" si="16"/>
        <v>8.0954999999999995</v>
      </c>
      <c r="F105" s="89">
        <f t="shared" si="17"/>
        <v>-9.0793199999999992</v>
      </c>
      <c r="G105" s="44">
        <f t="shared" si="18"/>
        <v>-9.5288649000000003</v>
      </c>
      <c r="H105" s="44">
        <f t="shared" si="19"/>
        <v>-10.17249</v>
      </c>
      <c r="I105" s="44">
        <f t="shared" si="20"/>
        <v>0</v>
      </c>
      <c r="J105" s="44">
        <f t="shared" si="21"/>
        <v>0</v>
      </c>
      <c r="K105" s="44">
        <f t="shared" si="22"/>
        <v>0</v>
      </c>
      <c r="L105" s="44">
        <f t="shared" si="23"/>
        <v>0</v>
      </c>
      <c r="N105" s="90">
        <v>7779320000</v>
      </c>
      <c r="O105" s="90">
        <v>-10.375196000000001</v>
      </c>
      <c r="Q105" s="89">
        <f t="shared" si="24"/>
        <v>8.0954999999999995</v>
      </c>
      <c r="R105" s="89">
        <f t="shared" si="25"/>
        <v>-10.942843999999999</v>
      </c>
      <c r="S105" s="44">
        <f t="shared" si="26"/>
        <v>-11.263189000000001</v>
      </c>
      <c r="T105" s="44">
        <f t="shared" si="27"/>
        <v>-11.616557999999999</v>
      </c>
      <c r="U105" s="44">
        <f t="shared" si="28"/>
        <v>0</v>
      </c>
      <c r="V105" s="44">
        <f t="shared" si="29"/>
        <v>0</v>
      </c>
      <c r="W105" s="44">
        <f t="shared" si="30"/>
        <v>0</v>
      </c>
      <c r="X105" s="44">
        <f t="shared" si="31"/>
        <v>0</v>
      </c>
    </row>
    <row r="106" spans="2:24" x14ac:dyDescent="0.25">
      <c r="B106" s="90">
        <v>7858365000</v>
      </c>
      <c r="C106" s="90">
        <v>-8.7522792999999997</v>
      </c>
      <c r="E106" s="89">
        <f t="shared" si="16"/>
        <v>8.1745450000000002</v>
      </c>
      <c r="F106" s="89">
        <f t="shared" si="17"/>
        <v>-8.9777784</v>
      </c>
      <c r="G106" s="44">
        <f t="shared" si="18"/>
        <v>-9.4317732000000003</v>
      </c>
      <c r="H106" s="44">
        <f t="shared" si="19"/>
        <v>-10.142322999999999</v>
      </c>
      <c r="I106" s="44">
        <f t="shared" si="20"/>
        <v>0</v>
      </c>
      <c r="J106" s="44">
        <f t="shared" si="21"/>
        <v>0</v>
      </c>
      <c r="K106" s="44">
        <f t="shared" si="22"/>
        <v>0</v>
      </c>
      <c r="L106" s="44">
        <f t="shared" si="23"/>
        <v>0</v>
      </c>
      <c r="N106" s="90">
        <v>7858365000</v>
      </c>
      <c r="O106" s="90">
        <v>-10.538026</v>
      </c>
      <c r="Q106" s="89">
        <f t="shared" si="24"/>
        <v>8.1745450000000002</v>
      </c>
      <c r="R106" s="89">
        <f t="shared" si="25"/>
        <v>-10.928333</v>
      </c>
      <c r="S106" s="44">
        <f t="shared" si="26"/>
        <v>-11.240036999999999</v>
      </c>
      <c r="T106" s="44">
        <f t="shared" si="27"/>
        <v>-11.638235</v>
      </c>
      <c r="U106" s="44">
        <f t="shared" si="28"/>
        <v>0</v>
      </c>
      <c r="V106" s="44">
        <f t="shared" si="29"/>
        <v>0</v>
      </c>
      <c r="W106" s="44">
        <f t="shared" si="30"/>
        <v>0</v>
      </c>
      <c r="X106" s="44">
        <f t="shared" si="31"/>
        <v>0</v>
      </c>
    </row>
    <row r="107" spans="2:24" x14ac:dyDescent="0.25">
      <c r="B107" s="90">
        <v>7937410000</v>
      </c>
      <c r="C107" s="90">
        <v>-8.9060039999999994</v>
      </c>
      <c r="E107" s="89">
        <f t="shared" si="16"/>
        <v>8.2535900000000009</v>
      </c>
      <c r="F107" s="89">
        <f t="shared" si="17"/>
        <v>-9.1145010000000006</v>
      </c>
      <c r="G107" s="44">
        <f t="shared" si="18"/>
        <v>-9.5461807000000007</v>
      </c>
      <c r="H107" s="44">
        <f t="shared" si="19"/>
        <v>-10.087081</v>
      </c>
      <c r="I107" s="44">
        <f t="shared" si="20"/>
        <v>0</v>
      </c>
      <c r="J107" s="44">
        <f t="shared" si="21"/>
        <v>0</v>
      </c>
      <c r="K107" s="44">
        <f t="shared" si="22"/>
        <v>0</v>
      </c>
      <c r="L107" s="44">
        <f t="shared" si="23"/>
        <v>0</v>
      </c>
      <c r="N107" s="90">
        <v>7937410000</v>
      </c>
      <c r="O107" s="90">
        <v>-10.636896999999999</v>
      </c>
      <c r="Q107" s="89">
        <f t="shared" si="24"/>
        <v>8.2535900000000009</v>
      </c>
      <c r="R107" s="89">
        <f t="shared" si="25"/>
        <v>-11.136058999999999</v>
      </c>
      <c r="S107" s="44">
        <f t="shared" si="26"/>
        <v>-11.419067</v>
      </c>
      <c r="T107" s="44">
        <f t="shared" si="27"/>
        <v>-11.618432</v>
      </c>
      <c r="U107" s="44">
        <f t="shared" si="28"/>
        <v>0</v>
      </c>
      <c r="V107" s="44">
        <f t="shared" si="29"/>
        <v>0</v>
      </c>
      <c r="W107" s="44">
        <f t="shared" si="30"/>
        <v>0</v>
      </c>
      <c r="X107" s="44">
        <f t="shared" si="31"/>
        <v>0</v>
      </c>
    </row>
    <row r="108" spans="2:24" x14ac:dyDescent="0.25">
      <c r="B108" s="90">
        <v>8016455000</v>
      </c>
      <c r="C108" s="90">
        <v>-8.9628753999999997</v>
      </c>
      <c r="E108" s="89">
        <f t="shared" si="16"/>
        <v>8.3326349999999998</v>
      </c>
      <c r="F108" s="89">
        <f t="shared" si="17"/>
        <v>-9.0124835999999995</v>
      </c>
      <c r="G108" s="44">
        <f t="shared" si="18"/>
        <v>-9.3999825000000001</v>
      </c>
      <c r="H108" s="44">
        <f t="shared" si="19"/>
        <v>-10.065329</v>
      </c>
      <c r="I108" s="44">
        <f t="shared" si="20"/>
        <v>0</v>
      </c>
      <c r="J108" s="44">
        <f t="shared" si="21"/>
        <v>0</v>
      </c>
      <c r="K108" s="44">
        <f t="shared" si="22"/>
        <v>0</v>
      </c>
      <c r="L108" s="44">
        <f t="shared" si="23"/>
        <v>0</v>
      </c>
      <c r="N108" s="90">
        <v>8016455000</v>
      </c>
      <c r="O108" s="90">
        <v>-10.869228</v>
      </c>
      <c r="Q108" s="89">
        <f t="shared" si="24"/>
        <v>8.3326349999999998</v>
      </c>
      <c r="R108" s="89">
        <f t="shared" si="25"/>
        <v>-10.974183</v>
      </c>
      <c r="S108" s="44">
        <f t="shared" si="26"/>
        <v>-11.231427</v>
      </c>
      <c r="T108" s="44">
        <f t="shared" si="27"/>
        <v>-11.637456</v>
      </c>
      <c r="U108" s="44">
        <f t="shared" si="28"/>
        <v>0</v>
      </c>
      <c r="V108" s="44">
        <f t="shared" si="29"/>
        <v>0</v>
      </c>
      <c r="W108" s="44">
        <f t="shared" si="30"/>
        <v>0</v>
      </c>
      <c r="X108" s="44">
        <f t="shared" si="31"/>
        <v>0</v>
      </c>
    </row>
    <row r="109" spans="2:24" x14ac:dyDescent="0.25">
      <c r="B109" s="90">
        <v>8095500000</v>
      </c>
      <c r="C109" s="90">
        <v>-9.0793199999999992</v>
      </c>
      <c r="E109" s="89">
        <f t="shared" si="16"/>
        <v>8.4116800000000005</v>
      </c>
      <c r="F109" s="89">
        <f t="shared" si="17"/>
        <v>-8.9981766000000007</v>
      </c>
      <c r="G109" s="44">
        <f t="shared" si="18"/>
        <v>-9.3556833000000008</v>
      </c>
      <c r="H109" s="44">
        <f t="shared" si="19"/>
        <v>-10.025176</v>
      </c>
      <c r="I109" s="44">
        <f t="shared" si="20"/>
        <v>0</v>
      </c>
      <c r="J109" s="44">
        <f t="shared" si="21"/>
        <v>0</v>
      </c>
      <c r="K109" s="44">
        <f t="shared" si="22"/>
        <v>0</v>
      </c>
      <c r="L109" s="44">
        <f t="shared" si="23"/>
        <v>0</v>
      </c>
      <c r="N109" s="90">
        <v>8095500000</v>
      </c>
      <c r="O109" s="90">
        <v>-10.942843999999999</v>
      </c>
      <c r="Q109" s="89">
        <f t="shared" si="24"/>
        <v>8.4116800000000005</v>
      </c>
      <c r="R109" s="89">
        <f t="shared" si="25"/>
        <v>-11.010168999999999</v>
      </c>
      <c r="S109" s="44">
        <f t="shared" si="26"/>
        <v>-11.253999</v>
      </c>
      <c r="T109" s="44">
        <f t="shared" si="27"/>
        <v>-11.633457</v>
      </c>
      <c r="U109" s="44">
        <f t="shared" si="28"/>
        <v>0</v>
      </c>
      <c r="V109" s="44">
        <f t="shared" si="29"/>
        <v>0</v>
      </c>
      <c r="W109" s="44">
        <f t="shared" si="30"/>
        <v>0</v>
      </c>
      <c r="X109" s="44">
        <f t="shared" si="31"/>
        <v>0</v>
      </c>
    </row>
    <row r="110" spans="2:24" x14ac:dyDescent="0.25">
      <c r="B110" s="90">
        <v>8174545000</v>
      </c>
      <c r="C110" s="90">
        <v>-8.9777784</v>
      </c>
      <c r="E110" s="89">
        <f t="shared" si="16"/>
        <v>8.4907249999999994</v>
      </c>
      <c r="F110" s="89">
        <f t="shared" si="17"/>
        <v>-9.1117743999999998</v>
      </c>
      <c r="G110" s="44">
        <f t="shared" si="18"/>
        <v>-9.5247107</v>
      </c>
      <c r="H110" s="44">
        <f t="shared" si="19"/>
        <v>-9.9493407999999999</v>
      </c>
      <c r="I110" s="44">
        <f t="shared" si="20"/>
        <v>0</v>
      </c>
      <c r="J110" s="44">
        <f t="shared" si="21"/>
        <v>0</v>
      </c>
      <c r="K110" s="44">
        <f t="shared" si="22"/>
        <v>0</v>
      </c>
      <c r="L110" s="44">
        <f t="shared" si="23"/>
        <v>0</v>
      </c>
      <c r="N110" s="90">
        <v>8174545000</v>
      </c>
      <c r="O110" s="90">
        <v>-10.928333</v>
      </c>
      <c r="Q110" s="89">
        <f t="shared" si="24"/>
        <v>8.4907249999999994</v>
      </c>
      <c r="R110" s="89">
        <f t="shared" si="25"/>
        <v>-11.101203999999999</v>
      </c>
      <c r="S110" s="44">
        <f t="shared" si="26"/>
        <v>-11.388626</v>
      </c>
      <c r="T110" s="44">
        <f t="shared" si="27"/>
        <v>-11.605687</v>
      </c>
      <c r="U110" s="44">
        <f t="shared" si="28"/>
        <v>0</v>
      </c>
      <c r="V110" s="44">
        <f t="shared" si="29"/>
        <v>0</v>
      </c>
      <c r="W110" s="44">
        <f t="shared" si="30"/>
        <v>0</v>
      </c>
      <c r="X110" s="44">
        <f t="shared" si="31"/>
        <v>0</v>
      </c>
    </row>
    <row r="111" spans="2:24" x14ac:dyDescent="0.25">
      <c r="B111" s="90">
        <v>8253590000</v>
      </c>
      <c r="C111" s="90">
        <v>-9.1145010000000006</v>
      </c>
      <c r="E111" s="89">
        <f t="shared" si="16"/>
        <v>8.5697700000000001</v>
      </c>
      <c r="F111" s="89">
        <f t="shared" si="17"/>
        <v>-8.9694900999999998</v>
      </c>
      <c r="G111" s="44">
        <f t="shared" si="18"/>
        <v>-9.3627167</v>
      </c>
      <c r="H111" s="44">
        <f t="shared" si="19"/>
        <v>-9.9318390000000001</v>
      </c>
      <c r="I111" s="44">
        <f t="shared" si="20"/>
        <v>0</v>
      </c>
      <c r="J111" s="44">
        <f t="shared" si="21"/>
        <v>0</v>
      </c>
      <c r="K111" s="44">
        <f t="shared" si="22"/>
        <v>0</v>
      </c>
      <c r="L111" s="44">
        <f t="shared" si="23"/>
        <v>0</v>
      </c>
      <c r="N111" s="90">
        <v>8253590000</v>
      </c>
      <c r="O111" s="90">
        <v>-11.136058999999999</v>
      </c>
      <c r="Q111" s="89">
        <f t="shared" si="24"/>
        <v>8.5697700000000001</v>
      </c>
      <c r="R111" s="89">
        <f t="shared" si="25"/>
        <v>-10.902213</v>
      </c>
      <c r="S111" s="44">
        <f t="shared" si="26"/>
        <v>-11.200677000000001</v>
      </c>
      <c r="T111" s="44">
        <f t="shared" si="27"/>
        <v>-11.602525999999999</v>
      </c>
      <c r="U111" s="44">
        <f t="shared" si="28"/>
        <v>0</v>
      </c>
      <c r="V111" s="44">
        <f t="shared" si="29"/>
        <v>0</v>
      </c>
      <c r="W111" s="44">
        <f t="shared" si="30"/>
        <v>0</v>
      </c>
      <c r="X111" s="44">
        <f t="shared" si="31"/>
        <v>0</v>
      </c>
    </row>
    <row r="112" spans="2:24" x14ac:dyDescent="0.25">
      <c r="B112" s="90">
        <v>8332635000</v>
      </c>
      <c r="C112" s="90">
        <v>-9.0124835999999995</v>
      </c>
      <c r="E112" s="89">
        <f t="shared" si="16"/>
        <v>8.6488150000000008</v>
      </c>
      <c r="F112" s="89">
        <f t="shared" si="17"/>
        <v>-8.9980516000000001</v>
      </c>
      <c r="G112" s="44">
        <f t="shared" si="18"/>
        <v>-9.3429546000000006</v>
      </c>
      <c r="H112" s="44">
        <f t="shared" si="19"/>
        <v>-9.8596020000000006</v>
      </c>
      <c r="I112" s="44">
        <f t="shared" si="20"/>
        <v>0</v>
      </c>
      <c r="J112" s="44">
        <f t="shared" si="21"/>
        <v>0</v>
      </c>
      <c r="K112" s="44">
        <f t="shared" si="22"/>
        <v>0</v>
      </c>
      <c r="L112" s="44">
        <f t="shared" si="23"/>
        <v>0</v>
      </c>
      <c r="N112" s="90">
        <v>8332635000</v>
      </c>
      <c r="O112" s="90">
        <v>-10.974183</v>
      </c>
      <c r="Q112" s="89">
        <f t="shared" si="24"/>
        <v>8.6488150000000008</v>
      </c>
      <c r="R112" s="89">
        <f t="shared" si="25"/>
        <v>-10.937878</v>
      </c>
      <c r="S112" s="44">
        <f t="shared" si="26"/>
        <v>-11.216555</v>
      </c>
      <c r="T112" s="44">
        <f t="shared" si="27"/>
        <v>-11.534959000000001</v>
      </c>
      <c r="U112" s="44">
        <f t="shared" si="28"/>
        <v>0</v>
      </c>
      <c r="V112" s="44">
        <f t="shared" si="29"/>
        <v>0</v>
      </c>
      <c r="W112" s="44">
        <f t="shared" si="30"/>
        <v>0</v>
      </c>
      <c r="X112" s="44">
        <f t="shared" si="31"/>
        <v>0</v>
      </c>
    </row>
    <row r="113" spans="2:24" x14ac:dyDescent="0.25">
      <c r="B113" s="90">
        <v>8411680000</v>
      </c>
      <c r="C113" s="90">
        <v>-8.9981766000000007</v>
      </c>
      <c r="E113" s="89">
        <f t="shared" si="16"/>
        <v>8.7278599999999997</v>
      </c>
      <c r="F113" s="89">
        <f t="shared" si="17"/>
        <v>-9.0115814000000007</v>
      </c>
      <c r="G113" s="44">
        <f t="shared" si="18"/>
        <v>-9.3536433999999993</v>
      </c>
      <c r="H113" s="44">
        <f t="shared" si="19"/>
        <v>-9.739357</v>
      </c>
      <c r="I113" s="44">
        <f t="shared" si="20"/>
        <v>0</v>
      </c>
      <c r="J113" s="44">
        <f t="shared" si="21"/>
        <v>0</v>
      </c>
      <c r="K113" s="44">
        <f t="shared" si="22"/>
        <v>0</v>
      </c>
      <c r="L113" s="44">
        <f t="shared" si="23"/>
        <v>0</v>
      </c>
      <c r="N113" s="90">
        <v>8411680000</v>
      </c>
      <c r="O113" s="90">
        <v>-11.010168999999999</v>
      </c>
      <c r="Q113" s="89">
        <f t="shared" si="24"/>
        <v>8.7278599999999997</v>
      </c>
      <c r="R113" s="89">
        <f t="shared" si="25"/>
        <v>-10.862365</v>
      </c>
      <c r="S113" s="44">
        <f t="shared" si="26"/>
        <v>-11.097804999999999</v>
      </c>
      <c r="T113" s="44">
        <f t="shared" si="27"/>
        <v>-11.442856000000001</v>
      </c>
      <c r="U113" s="44">
        <f t="shared" si="28"/>
        <v>0</v>
      </c>
      <c r="V113" s="44">
        <f t="shared" si="29"/>
        <v>0</v>
      </c>
      <c r="W113" s="44">
        <f t="shared" si="30"/>
        <v>0</v>
      </c>
      <c r="X113" s="44">
        <f t="shared" si="31"/>
        <v>0</v>
      </c>
    </row>
    <row r="114" spans="2:24" x14ac:dyDescent="0.25">
      <c r="B114" s="90">
        <v>8490725000</v>
      </c>
      <c r="C114" s="90">
        <v>-9.1117743999999998</v>
      </c>
      <c r="E114" s="89">
        <f t="shared" si="16"/>
        <v>8.8069050000000004</v>
      </c>
      <c r="F114" s="89">
        <f t="shared" si="17"/>
        <v>-8.7756928999999992</v>
      </c>
      <c r="G114" s="44">
        <f t="shared" si="18"/>
        <v>-9.0482396999999999</v>
      </c>
      <c r="H114" s="44">
        <f t="shared" si="19"/>
        <v>-9.6692523999999995</v>
      </c>
      <c r="I114" s="44">
        <f t="shared" si="20"/>
        <v>0</v>
      </c>
      <c r="J114" s="44">
        <f t="shared" si="21"/>
        <v>0</v>
      </c>
      <c r="K114" s="44">
        <f t="shared" si="22"/>
        <v>0</v>
      </c>
      <c r="L114" s="44">
        <f t="shared" si="23"/>
        <v>0</v>
      </c>
      <c r="N114" s="90">
        <v>8490725000</v>
      </c>
      <c r="O114" s="90">
        <v>-11.101203999999999</v>
      </c>
      <c r="Q114" s="89">
        <f t="shared" si="24"/>
        <v>8.8069050000000004</v>
      </c>
      <c r="R114" s="89">
        <f t="shared" si="25"/>
        <v>-10.628904</v>
      </c>
      <c r="S114" s="44">
        <f t="shared" si="26"/>
        <v>-10.819457</v>
      </c>
      <c r="T114" s="44">
        <f t="shared" si="27"/>
        <v>-11.380673</v>
      </c>
      <c r="U114" s="44">
        <f t="shared" si="28"/>
        <v>0</v>
      </c>
      <c r="V114" s="44">
        <f t="shared" si="29"/>
        <v>0</v>
      </c>
      <c r="W114" s="44">
        <f t="shared" si="30"/>
        <v>0</v>
      </c>
      <c r="X114" s="44">
        <f t="shared" si="31"/>
        <v>0</v>
      </c>
    </row>
    <row r="115" spans="2:24" x14ac:dyDescent="0.25">
      <c r="B115" s="90">
        <v>8569770000</v>
      </c>
      <c r="C115" s="90">
        <v>-8.9694900999999998</v>
      </c>
      <c r="E115" s="89">
        <f t="shared" si="16"/>
        <v>8.8859499999999993</v>
      </c>
      <c r="F115" s="89">
        <f t="shared" si="17"/>
        <v>-8.8693542000000001</v>
      </c>
      <c r="G115" s="44">
        <f t="shared" si="18"/>
        <v>-9.1062822000000008</v>
      </c>
      <c r="H115" s="44">
        <f t="shared" si="19"/>
        <v>-9.5943383999999998</v>
      </c>
      <c r="I115" s="44">
        <f t="shared" si="20"/>
        <v>0</v>
      </c>
      <c r="J115" s="44">
        <f t="shared" si="21"/>
        <v>0</v>
      </c>
      <c r="K115" s="44">
        <f t="shared" si="22"/>
        <v>0</v>
      </c>
      <c r="L115" s="44">
        <f t="shared" si="23"/>
        <v>0</v>
      </c>
      <c r="N115" s="90">
        <v>8569770000</v>
      </c>
      <c r="O115" s="90">
        <v>-10.902213</v>
      </c>
      <c r="Q115" s="89">
        <f t="shared" si="24"/>
        <v>8.8859499999999993</v>
      </c>
      <c r="R115" s="89">
        <f t="shared" si="25"/>
        <v>-10.750313999999999</v>
      </c>
      <c r="S115" s="44">
        <f t="shared" si="26"/>
        <v>-10.916484000000001</v>
      </c>
      <c r="T115" s="44">
        <f t="shared" si="27"/>
        <v>-11.332233</v>
      </c>
      <c r="U115" s="44">
        <f t="shared" si="28"/>
        <v>0</v>
      </c>
      <c r="V115" s="44">
        <f t="shared" si="29"/>
        <v>0</v>
      </c>
      <c r="W115" s="44">
        <f t="shared" si="30"/>
        <v>0</v>
      </c>
      <c r="X115" s="44">
        <f t="shared" si="31"/>
        <v>0</v>
      </c>
    </row>
    <row r="116" spans="2:24" x14ac:dyDescent="0.25">
      <c r="B116" s="90">
        <v>8648815000</v>
      </c>
      <c r="C116" s="90">
        <v>-8.9980516000000001</v>
      </c>
      <c r="E116" s="89">
        <f t="shared" si="16"/>
        <v>8.964995</v>
      </c>
      <c r="F116" s="89">
        <f t="shared" si="17"/>
        <v>-8.8529309999999999</v>
      </c>
      <c r="G116" s="44">
        <f t="shared" si="18"/>
        <v>-9.0874690999999999</v>
      </c>
      <c r="H116" s="44">
        <f t="shared" si="19"/>
        <v>-9.4718189000000006</v>
      </c>
      <c r="I116" s="44">
        <f t="shared" si="20"/>
        <v>0</v>
      </c>
      <c r="J116" s="44">
        <f t="shared" si="21"/>
        <v>0</v>
      </c>
      <c r="K116" s="44">
        <f t="shared" si="22"/>
        <v>0</v>
      </c>
      <c r="L116" s="44">
        <f t="shared" si="23"/>
        <v>0</v>
      </c>
      <c r="N116" s="90">
        <v>8648815000</v>
      </c>
      <c r="O116" s="90">
        <v>-10.937878</v>
      </c>
      <c r="Q116" s="89">
        <f t="shared" si="24"/>
        <v>8.964995</v>
      </c>
      <c r="R116" s="89">
        <f t="shared" si="25"/>
        <v>-10.688204000000001</v>
      </c>
      <c r="S116" s="44">
        <f t="shared" si="26"/>
        <v>-10.862883</v>
      </c>
      <c r="T116" s="44">
        <f t="shared" si="27"/>
        <v>-11.2798</v>
      </c>
      <c r="U116" s="44">
        <f t="shared" si="28"/>
        <v>0</v>
      </c>
      <c r="V116" s="44">
        <f t="shared" si="29"/>
        <v>0</v>
      </c>
      <c r="W116" s="44">
        <f t="shared" si="30"/>
        <v>0</v>
      </c>
      <c r="X116" s="44">
        <f t="shared" si="31"/>
        <v>0</v>
      </c>
    </row>
    <row r="117" spans="2:24" x14ac:dyDescent="0.25">
      <c r="B117" s="90">
        <v>8727860000</v>
      </c>
      <c r="C117" s="90">
        <v>-9.0115814000000007</v>
      </c>
      <c r="E117" s="89">
        <f t="shared" si="16"/>
        <v>9.0440400000000007</v>
      </c>
      <c r="F117" s="89">
        <f t="shared" si="17"/>
        <v>-8.7568312000000006</v>
      </c>
      <c r="G117" s="44">
        <f t="shared" si="18"/>
        <v>-8.9661322000000006</v>
      </c>
      <c r="H117" s="44">
        <f t="shared" si="19"/>
        <v>-9.4126443999999996</v>
      </c>
      <c r="I117" s="44">
        <f t="shared" si="20"/>
        <v>0</v>
      </c>
      <c r="J117" s="44">
        <f t="shared" si="21"/>
        <v>0</v>
      </c>
      <c r="K117" s="44">
        <f t="shared" si="22"/>
        <v>0</v>
      </c>
      <c r="L117" s="44">
        <f t="shared" si="23"/>
        <v>0</v>
      </c>
      <c r="N117" s="90">
        <v>8727860000</v>
      </c>
      <c r="O117" s="90">
        <v>-10.862365</v>
      </c>
      <c r="Q117" s="89">
        <f t="shared" si="24"/>
        <v>9.0440400000000007</v>
      </c>
      <c r="R117" s="89">
        <f t="shared" si="25"/>
        <v>-10.746613999999999</v>
      </c>
      <c r="S117" s="44">
        <f t="shared" si="26"/>
        <v>-10.949833999999999</v>
      </c>
      <c r="T117" s="44">
        <f t="shared" si="27"/>
        <v>-11.301845999999999</v>
      </c>
      <c r="U117" s="44">
        <f t="shared" si="28"/>
        <v>0</v>
      </c>
      <c r="V117" s="44">
        <f t="shared" si="29"/>
        <v>0</v>
      </c>
      <c r="W117" s="44">
        <f t="shared" si="30"/>
        <v>0</v>
      </c>
      <c r="X117" s="44">
        <f t="shared" si="31"/>
        <v>0</v>
      </c>
    </row>
    <row r="118" spans="2:24" x14ac:dyDescent="0.25">
      <c r="B118" s="90">
        <v>8806905000</v>
      </c>
      <c r="C118" s="90">
        <v>-8.7756928999999992</v>
      </c>
      <c r="E118" s="89">
        <f t="shared" si="16"/>
        <v>9.1230849999999997</v>
      </c>
      <c r="F118" s="89">
        <f t="shared" si="17"/>
        <v>-8.6448946000000007</v>
      </c>
      <c r="G118" s="44">
        <f t="shared" si="18"/>
        <v>-8.8231839999999995</v>
      </c>
      <c r="H118" s="44">
        <f t="shared" si="19"/>
        <v>-9.3657845999999996</v>
      </c>
      <c r="I118" s="44">
        <f t="shared" si="20"/>
        <v>0</v>
      </c>
      <c r="J118" s="44">
        <f t="shared" si="21"/>
        <v>0</v>
      </c>
      <c r="K118" s="44">
        <f t="shared" si="22"/>
        <v>0</v>
      </c>
      <c r="L118" s="44">
        <f t="shared" si="23"/>
        <v>0</v>
      </c>
      <c r="N118" s="90">
        <v>8806905000</v>
      </c>
      <c r="O118" s="90">
        <v>-10.628904</v>
      </c>
      <c r="Q118" s="89">
        <f t="shared" si="24"/>
        <v>9.1230849999999997</v>
      </c>
      <c r="R118" s="89">
        <f t="shared" si="25"/>
        <v>-10.676202</v>
      </c>
      <c r="S118" s="44">
        <f t="shared" si="26"/>
        <v>-10.859135</v>
      </c>
      <c r="T118" s="44">
        <f t="shared" si="27"/>
        <v>-11.333660999999999</v>
      </c>
      <c r="U118" s="44">
        <f t="shared" si="28"/>
        <v>0</v>
      </c>
      <c r="V118" s="44">
        <f t="shared" si="29"/>
        <v>0</v>
      </c>
      <c r="W118" s="44">
        <f t="shared" si="30"/>
        <v>0</v>
      </c>
      <c r="X118" s="44">
        <f t="shared" si="31"/>
        <v>0</v>
      </c>
    </row>
    <row r="119" spans="2:24" x14ac:dyDescent="0.25">
      <c r="B119" s="90">
        <v>8885950000</v>
      </c>
      <c r="C119" s="90">
        <v>-8.8693542000000001</v>
      </c>
      <c r="E119" s="89">
        <f t="shared" si="16"/>
        <v>9.2021300000000004</v>
      </c>
      <c r="F119" s="89">
        <f t="shared" si="17"/>
        <v>-8.5620069999999995</v>
      </c>
      <c r="G119" s="44">
        <f t="shared" si="18"/>
        <v>-8.7727231999999997</v>
      </c>
      <c r="H119" s="44">
        <f t="shared" si="19"/>
        <v>-9.2783365</v>
      </c>
      <c r="I119" s="44">
        <f t="shared" si="20"/>
        <v>0</v>
      </c>
      <c r="J119" s="44">
        <f t="shared" si="21"/>
        <v>0</v>
      </c>
      <c r="K119" s="44">
        <f t="shared" si="22"/>
        <v>0</v>
      </c>
      <c r="L119" s="44">
        <f t="shared" si="23"/>
        <v>0</v>
      </c>
      <c r="N119" s="90">
        <v>8885950000</v>
      </c>
      <c r="O119" s="90">
        <v>-10.750313999999999</v>
      </c>
      <c r="Q119" s="89">
        <f t="shared" si="24"/>
        <v>9.2021300000000004</v>
      </c>
      <c r="R119" s="89">
        <f t="shared" si="25"/>
        <v>-10.699149999999999</v>
      </c>
      <c r="S119" s="44">
        <f t="shared" si="26"/>
        <v>-10.904897</v>
      </c>
      <c r="T119" s="44">
        <f t="shared" si="27"/>
        <v>-11.323548000000001</v>
      </c>
      <c r="U119" s="44">
        <f t="shared" si="28"/>
        <v>0</v>
      </c>
      <c r="V119" s="44">
        <f t="shared" si="29"/>
        <v>0</v>
      </c>
      <c r="W119" s="44">
        <f t="shared" si="30"/>
        <v>0</v>
      </c>
      <c r="X119" s="44">
        <f t="shared" si="31"/>
        <v>0</v>
      </c>
    </row>
    <row r="120" spans="2:24" x14ac:dyDescent="0.25">
      <c r="B120" s="90">
        <v>8964995000</v>
      </c>
      <c r="C120" s="90">
        <v>-8.8529309999999999</v>
      </c>
      <c r="E120" s="89">
        <f t="shared" si="16"/>
        <v>9.2811749999999993</v>
      </c>
      <c r="F120" s="89">
        <f t="shared" si="17"/>
        <v>-8.5483388999999992</v>
      </c>
      <c r="G120" s="44">
        <f t="shared" si="18"/>
        <v>-8.7855004999999995</v>
      </c>
      <c r="H120" s="44">
        <f t="shared" si="19"/>
        <v>-9.2533139999999996</v>
      </c>
      <c r="I120" s="44">
        <f t="shared" si="20"/>
        <v>0</v>
      </c>
      <c r="J120" s="44">
        <f t="shared" si="21"/>
        <v>0</v>
      </c>
      <c r="K120" s="44">
        <f t="shared" si="22"/>
        <v>0</v>
      </c>
      <c r="L120" s="44">
        <f t="shared" si="23"/>
        <v>0</v>
      </c>
      <c r="N120" s="90">
        <v>8964995000</v>
      </c>
      <c r="O120" s="90">
        <v>-10.688204000000001</v>
      </c>
      <c r="Q120" s="89">
        <f t="shared" si="24"/>
        <v>9.2811749999999993</v>
      </c>
      <c r="R120" s="89">
        <f t="shared" si="25"/>
        <v>-10.781404</v>
      </c>
      <c r="S120" s="44">
        <f t="shared" si="26"/>
        <v>-11.007936000000001</v>
      </c>
      <c r="T120" s="44">
        <f t="shared" si="27"/>
        <v>-11.335739</v>
      </c>
      <c r="U120" s="44">
        <f t="shared" si="28"/>
        <v>0</v>
      </c>
      <c r="V120" s="44">
        <f t="shared" si="29"/>
        <v>0</v>
      </c>
      <c r="W120" s="44">
        <f t="shared" si="30"/>
        <v>0</v>
      </c>
      <c r="X120" s="44">
        <f t="shared" si="31"/>
        <v>0</v>
      </c>
    </row>
    <row r="121" spans="2:24" x14ac:dyDescent="0.25">
      <c r="B121" s="90">
        <v>9044040000</v>
      </c>
      <c r="C121" s="90">
        <v>-8.7568312000000006</v>
      </c>
      <c r="E121" s="89">
        <f t="shared" si="16"/>
        <v>9.36022</v>
      </c>
      <c r="F121" s="89">
        <f t="shared" si="17"/>
        <v>-8.3121861999999993</v>
      </c>
      <c r="G121" s="44">
        <f t="shared" si="18"/>
        <v>-8.5920944000000006</v>
      </c>
      <c r="H121" s="44">
        <f t="shared" si="19"/>
        <v>-9.2779845999999999</v>
      </c>
      <c r="I121" s="44">
        <f t="shared" si="20"/>
        <v>0</v>
      </c>
      <c r="J121" s="44">
        <f t="shared" si="21"/>
        <v>0</v>
      </c>
      <c r="K121" s="44">
        <f t="shared" si="22"/>
        <v>0</v>
      </c>
      <c r="L121" s="44">
        <f t="shared" si="23"/>
        <v>0</v>
      </c>
      <c r="N121" s="90">
        <v>9044040000</v>
      </c>
      <c r="O121" s="90">
        <v>-10.746613999999999</v>
      </c>
      <c r="Q121" s="89">
        <f t="shared" si="24"/>
        <v>9.36022</v>
      </c>
      <c r="R121" s="89">
        <f t="shared" si="25"/>
        <v>-10.553901</v>
      </c>
      <c r="S121" s="44">
        <f t="shared" si="26"/>
        <v>-10.797855999999999</v>
      </c>
      <c r="T121" s="44">
        <f t="shared" si="27"/>
        <v>-11.374687</v>
      </c>
      <c r="U121" s="44">
        <f t="shared" si="28"/>
        <v>0</v>
      </c>
      <c r="V121" s="44">
        <f t="shared" si="29"/>
        <v>0</v>
      </c>
      <c r="W121" s="44">
        <f t="shared" si="30"/>
        <v>0</v>
      </c>
      <c r="X121" s="44">
        <f t="shared" si="31"/>
        <v>0</v>
      </c>
    </row>
    <row r="122" spans="2:24" x14ac:dyDescent="0.25">
      <c r="B122" s="90">
        <v>9123085000</v>
      </c>
      <c r="C122" s="90">
        <v>-8.6448946000000007</v>
      </c>
      <c r="E122" s="89">
        <f t="shared" si="16"/>
        <v>9.4392650000000007</v>
      </c>
      <c r="F122" s="89">
        <f t="shared" si="17"/>
        <v>-8.4285706999999999</v>
      </c>
      <c r="G122" s="44">
        <f t="shared" si="18"/>
        <v>-8.7536220999999994</v>
      </c>
      <c r="H122" s="44">
        <f t="shared" si="19"/>
        <v>-9.2883940000000003</v>
      </c>
      <c r="I122" s="44">
        <f t="shared" si="20"/>
        <v>0</v>
      </c>
      <c r="J122" s="44">
        <f t="shared" si="21"/>
        <v>0</v>
      </c>
      <c r="K122" s="44">
        <f t="shared" si="22"/>
        <v>0</v>
      </c>
      <c r="L122" s="44">
        <f t="shared" si="23"/>
        <v>0</v>
      </c>
      <c r="N122" s="90">
        <v>9123085000</v>
      </c>
      <c r="O122" s="90">
        <v>-10.676202</v>
      </c>
      <c r="Q122" s="89">
        <f t="shared" si="24"/>
        <v>9.4392650000000007</v>
      </c>
      <c r="R122" s="89">
        <f t="shared" si="25"/>
        <v>-10.701460000000001</v>
      </c>
      <c r="S122" s="44">
        <f t="shared" si="26"/>
        <v>-10.996539</v>
      </c>
      <c r="T122" s="44">
        <f t="shared" si="27"/>
        <v>-11.386335000000001</v>
      </c>
      <c r="U122" s="44">
        <f t="shared" si="28"/>
        <v>0</v>
      </c>
      <c r="V122" s="44">
        <f t="shared" si="29"/>
        <v>0</v>
      </c>
      <c r="W122" s="44">
        <f t="shared" si="30"/>
        <v>0</v>
      </c>
      <c r="X122" s="44">
        <f t="shared" si="31"/>
        <v>0</v>
      </c>
    </row>
    <row r="123" spans="2:24" x14ac:dyDescent="0.25">
      <c r="B123" s="90">
        <v>9202130000</v>
      </c>
      <c r="C123" s="90">
        <v>-8.5620069999999995</v>
      </c>
      <c r="E123" s="89">
        <f t="shared" si="16"/>
        <v>9.5183099999999996</v>
      </c>
      <c r="F123" s="89">
        <f t="shared" si="17"/>
        <v>-8.4581814000000008</v>
      </c>
      <c r="G123" s="44">
        <f t="shared" si="18"/>
        <v>-8.8089724</v>
      </c>
      <c r="H123" s="44">
        <f t="shared" si="19"/>
        <v>-9.2961101999999993</v>
      </c>
      <c r="I123" s="44">
        <f t="shared" si="20"/>
        <v>0</v>
      </c>
      <c r="J123" s="44">
        <f t="shared" si="21"/>
        <v>0</v>
      </c>
      <c r="K123" s="44">
        <f t="shared" si="22"/>
        <v>0</v>
      </c>
      <c r="L123" s="44">
        <f t="shared" si="23"/>
        <v>0</v>
      </c>
      <c r="N123" s="90">
        <v>9202130000</v>
      </c>
      <c r="O123" s="90">
        <v>-10.699149999999999</v>
      </c>
      <c r="Q123" s="89">
        <f t="shared" si="24"/>
        <v>9.5183099999999996</v>
      </c>
      <c r="R123" s="89">
        <f t="shared" si="25"/>
        <v>-10.732196999999999</v>
      </c>
      <c r="S123" s="44">
        <f t="shared" si="26"/>
        <v>-11.041399</v>
      </c>
      <c r="T123" s="44">
        <f t="shared" si="27"/>
        <v>-11.383799</v>
      </c>
      <c r="U123" s="44">
        <f t="shared" si="28"/>
        <v>0</v>
      </c>
      <c r="V123" s="44">
        <f t="shared" si="29"/>
        <v>0</v>
      </c>
      <c r="W123" s="44">
        <f t="shared" si="30"/>
        <v>0</v>
      </c>
      <c r="X123" s="44">
        <f t="shared" si="31"/>
        <v>0</v>
      </c>
    </row>
    <row r="124" spans="2:24" x14ac:dyDescent="0.25">
      <c r="B124" s="90">
        <v>9281175000</v>
      </c>
      <c r="C124" s="90">
        <v>-8.5483388999999992</v>
      </c>
      <c r="E124" s="89">
        <f t="shared" si="16"/>
        <v>9.5973550000000003</v>
      </c>
      <c r="F124" s="89">
        <f t="shared" si="17"/>
        <v>-8.4485206999999996</v>
      </c>
      <c r="G124" s="44">
        <f t="shared" si="18"/>
        <v>-8.7745055999999995</v>
      </c>
      <c r="H124" s="44">
        <f t="shared" si="19"/>
        <v>-9.3410253999999995</v>
      </c>
      <c r="I124" s="44">
        <f t="shared" si="20"/>
        <v>0</v>
      </c>
      <c r="J124" s="44">
        <f t="shared" si="21"/>
        <v>0</v>
      </c>
      <c r="K124" s="44">
        <f t="shared" si="22"/>
        <v>0</v>
      </c>
      <c r="L124" s="44">
        <f t="shared" si="23"/>
        <v>0</v>
      </c>
      <c r="N124" s="90">
        <v>9281175000</v>
      </c>
      <c r="O124" s="90">
        <v>-10.781404</v>
      </c>
      <c r="Q124" s="89">
        <f t="shared" si="24"/>
        <v>9.5973550000000003</v>
      </c>
      <c r="R124" s="89">
        <f t="shared" si="25"/>
        <v>-10.725517</v>
      </c>
      <c r="S124" s="44">
        <f t="shared" si="26"/>
        <v>-11.012684</v>
      </c>
      <c r="T124" s="44">
        <f t="shared" si="27"/>
        <v>-11.425079999999999</v>
      </c>
      <c r="U124" s="44">
        <f t="shared" si="28"/>
        <v>0</v>
      </c>
      <c r="V124" s="44">
        <f t="shared" si="29"/>
        <v>0</v>
      </c>
      <c r="W124" s="44">
        <f t="shared" si="30"/>
        <v>0</v>
      </c>
      <c r="X124" s="44">
        <f t="shared" si="31"/>
        <v>0</v>
      </c>
    </row>
    <row r="125" spans="2:24" x14ac:dyDescent="0.25">
      <c r="B125" s="90">
        <v>9360220000</v>
      </c>
      <c r="C125" s="90">
        <v>-8.3121861999999993</v>
      </c>
      <c r="E125" s="89">
        <f t="shared" si="16"/>
        <v>9.6763999999999992</v>
      </c>
      <c r="F125" s="89">
        <f t="shared" si="17"/>
        <v>-8.4786290999999991</v>
      </c>
      <c r="G125" s="44">
        <f t="shared" si="18"/>
        <v>-8.8181504999999998</v>
      </c>
      <c r="H125" s="44">
        <f t="shared" si="19"/>
        <v>-9.3381223999999996</v>
      </c>
      <c r="I125" s="44">
        <f t="shared" si="20"/>
        <v>0</v>
      </c>
      <c r="J125" s="44">
        <f t="shared" si="21"/>
        <v>0</v>
      </c>
      <c r="K125" s="44">
        <f t="shared" si="22"/>
        <v>0</v>
      </c>
      <c r="L125" s="44">
        <f t="shared" si="23"/>
        <v>0</v>
      </c>
      <c r="N125" s="90">
        <v>9360220000</v>
      </c>
      <c r="O125" s="90">
        <v>-10.553901</v>
      </c>
      <c r="Q125" s="89">
        <f t="shared" si="24"/>
        <v>9.6763999999999992</v>
      </c>
      <c r="R125" s="89">
        <f t="shared" si="25"/>
        <v>-10.787834999999999</v>
      </c>
      <c r="S125" s="44">
        <f t="shared" si="26"/>
        <v>-11.067977000000001</v>
      </c>
      <c r="T125" s="44">
        <f t="shared" si="27"/>
        <v>-11.428209000000001</v>
      </c>
      <c r="U125" s="44">
        <f t="shared" si="28"/>
        <v>0</v>
      </c>
      <c r="V125" s="44">
        <f t="shared" si="29"/>
        <v>0</v>
      </c>
      <c r="W125" s="44">
        <f t="shared" si="30"/>
        <v>0</v>
      </c>
      <c r="X125" s="44">
        <f t="shared" si="31"/>
        <v>0</v>
      </c>
    </row>
    <row r="126" spans="2:24" x14ac:dyDescent="0.25">
      <c r="B126" s="90">
        <v>9439265000</v>
      </c>
      <c r="C126" s="90">
        <v>-8.4285706999999999</v>
      </c>
      <c r="E126" s="89">
        <f t="shared" si="16"/>
        <v>9.7554449999999999</v>
      </c>
      <c r="F126" s="89">
        <f t="shared" si="17"/>
        <v>-8.4892997999999995</v>
      </c>
      <c r="G126" s="44">
        <f t="shared" si="18"/>
        <v>-8.8487434</v>
      </c>
      <c r="H126" s="44">
        <f t="shared" si="19"/>
        <v>-9.3163918999999993</v>
      </c>
      <c r="I126" s="44">
        <f t="shared" si="20"/>
        <v>0</v>
      </c>
      <c r="J126" s="44">
        <f t="shared" si="21"/>
        <v>0</v>
      </c>
      <c r="K126" s="44">
        <f t="shared" si="22"/>
        <v>0</v>
      </c>
      <c r="L126" s="44">
        <f t="shared" si="23"/>
        <v>0</v>
      </c>
      <c r="N126" s="90">
        <v>9439265000</v>
      </c>
      <c r="O126" s="90">
        <v>-10.701460000000001</v>
      </c>
      <c r="Q126" s="89">
        <f t="shared" si="24"/>
        <v>9.7554449999999999</v>
      </c>
      <c r="R126" s="89">
        <f t="shared" si="25"/>
        <v>-10.763854</v>
      </c>
      <c r="S126" s="44">
        <f t="shared" si="26"/>
        <v>-11.056397</v>
      </c>
      <c r="T126" s="44">
        <f t="shared" si="27"/>
        <v>-11.433018000000001</v>
      </c>
      <c r="U126" s="44">
        <f t="shared" si="28"/>
        <v>0</v>
      </c>
      <c r="V126" s="44">
        <f t="shared" si="29"/>
        <v>0</v>
      </c>
      <c r="W126" s="44">
        <f t="shared" si="30"/>
        <v>0</v>
      </c>
      <c r="X126" s="44">
        <f t="shared" si="31"/>
        <v>0</v>
      </c>
    </row>
    <row r="127" spans="2:24" x14ac:dyDescent="0.25">
      <c r="B127" s="90">
        <v>9518310000</v>
      </c>
      <c r="C127" s="90">
        <v>-8.4581814000000008</v>
      </c>
      <c r="E127" s="89">
        <f t="shared" si="16"/>
        <v>9.8344900000000006</v>
      </c>
      <c r="F127" s="89">
        <f t="shared" si="17"/>
        <v>-8.5265570000000004</v>
      </c>
      <c r="G127" s="44">
        <f t="shared" si="18"/>
        <v>-8.8699179000000008</v>
      </c>
      <c r="H127" s="44">
        <f t="shared" si="19"/>
        <v>-9.3213901999999997</v>
      </c>
      <c r="I127" s="44">
        <f t="shared" si="20"/>
        <v>0</v>
      </c>
      <c r="J127" s="44">
        <f t="shared" si="21"/>
        <v>0</v>
      </c>
      <c r="K127" s="44">
        <f t="shared" si="22"/>
        <v>0</v>
      </c>
      <c r="L127" s="44">
        <f t="shared" si="23"/>
        <v>0</v>
      </c>
      <c r="N127" s="90">
        <v>9518310000</v>
      </c>
      <c r="O127" s="90">
        <v>-10.732196999999999</v>
      </c>
      <c r="Q127" s="89">
        <f t="shared" si="24"/>
        <v>9.8344900000000006</v>
      </c>
      <c r="R127" s="89">
        <f t="shared" si="25"/>
        <v>-10.819573</v>
      </c>
      <c r="S127" s="44">
        <f t="shared" si="26"/>
        <v>-11.091333000000001</v>
      </c>
      <c r="T127" s="44">
        <f t="shared" si="27"/>
        <v>-11.467789</v>
      </c>
      <c r="U127" s="44">
        <f t="shared" si="28"/>
        <v>0</v>
      </c>
      <c r="V127" s="44">
        <f t="shared" si="29"/>
        <v>0</v>
      </c>
      <c r="W127" s="44">
        <f t="shared" si="30"/>
        <v>0</v>
      </c>
      <c r="X127" s="44">
        <f t="shared" si="31"/>
        <v>0</v>
      </c>
    </row>
    <row r="128" spans="2:24" x14ac:dyDescent="0.25">
      <c r="B128" s="90">
        <v>9597355000</v>
      </c>
      <c r="C128" s="90">
        <v>-8.4485206999999996</v>
      </c>
      <c r="E128" s="89">
        <f t="shared" si="16"/>
        <v>9.9135349999999995</v>
      </c>
      <c r="F128" s="89">
        <f t="shared" si="17"/>
        <v>-8.5388870000000008</v>
      </c>
      <c r="G128" s="44">
        <f t="shared" si="18"/>
        <v>-8.8629970999999994</v>
      </c>
      <c r="H128" s="44">
        <f t="shared" si="19"/>
        <v>-9.3217993000000003</v>
      </c>
      <c r="I128" s="44">
        <f t="shared" si="20"/>
        <v>0</v>
      </c>
      <c r="J128" s="44">
        <f t="shared" si="21"/>
        <v>0</v>
      </c>
      <c r="K128" s="44">
        <f t="shared" si="22"/>
        <v>0</v>
      </c>
      <c r="L128" s="44">
        <f t="shared" si="23"/>
        <v>0</v>
      </c>
      <c r="N128" s="90">
        <v>9597355000</v>
      </c>
      <c r="O128" s="90">
        <v>-10.725517</v>
      </c>
      <c r="Q128" s="89">
        <f t="shared" si="24"/>
        <v>9.9135349999999995</v>
      </c>
      <c r="R128" s="89">
        <f t="shared" si="25"/>
        <v>-10.858010999999999</v>
      </c>
      <c r="S128" s="44">
        <f t="shared" si="26"/>
        <v>-11.136723999999999</v>
      </c>
      <c r="T128" s="44">
        <f t="shared" si="27"/>
        <v>-11.504740999999999</v>
      </c>
      <c r="U128" s="44">
        <f t="shared" si="28"/>
        <v>0</v>
      </c>
      <c r="V128" s="44">
        <f t="shared" si="29"/>
        <v>0</v>
      </c>
      <c r="W128" s="44">
        <f t="shared" si="30"/>
        <v>0</v>
      </c>
      <c r="X128" s="44">
        <f t="shared" si="31"/>
        <v>0</v>
      </c>
    </row>
    <row r="129" spans="2:24" x14ac:dyDescent="0.25">
      <c r="B129" s="90">
        <v>9676400000</v>
      </c>
      <c r="C129" s="90">
        <v>-8.4786290999999991</v>
      </c>
      <c r="E129" s="89">
        <f t="shared" si="16"/>
        <v>9.9925800000000002</v>
      </c>
      <c r="F129" s="89">
        <f t="shared" si="17"/>
        <v>-8.6013002000000007</v>
      </c>
      <c r="G129" s="44">
        <f t="shared" si="18"/>
        <v>-8.9152793999999993</v>
      </c>
      <c r="H129" s="44">
        <f t="shared" si="19"/>
        <v>-9.2881888999999997</v>
      </c>
      <c r="I129" s="44">
        <f t="shared" si="20"/>
        <v>0</v>
      </c>
      <c r="J129" s="44">
        <f t="shared" si="21"/>
        <v>0</v>
      </c>
      <c r="K129" s="44">
        <f t="shared" si="22"/>
        <v>0</v>
      </c>
      <c r="L129" s="44">
        <f t="shared" si="23"/>
        <v>0</v>
      </c>
      <c r="N129" s="90">
        <v>9676400000</v>
      </c>
      <c r="O129" s="90">
        <v>-10.787834999999999</v>
      </c>
      <c r="Q129" s="89">
        <f t="shared" si="24"/>
        <v>9.9925800000000002</v>
      </c>
      <c r="R129" s="89">
        <f t="shared" si="25"/>
        <v>-10.931751999999999</v>
      </c>
      <c r="S129" s="44">
        <f t="shared" si="26"/>
        <v>-11.207247000000001</v>
      </c>
      <c r="T129" s="44">
        <f t="shared" si="27"/>
        <v>-11.527267999999999</v>
      </c>
      <c r="U129" s="44">
        <f t="shared" si="28"/>
        <v>0</v>
      </c>
      <c r="V129" s="44">
        <f t="shared" si="29"/>
        <v>0</v>
      </c>
      <c r="W129" s="44">
        <f t="shared" si="30"/>
        <v>0</v>
      </c>
      <c r="X129" s="44">
        <f t="shared" si="31"/>
        <v>0</v>
      </c>
    </row>
    <row r="130" spans="2:24" x14ac:dyDescent="0.25">
      <c r="B130" s="90">
        <v>9755445000</v>
      </c>
      <c r="C130" s="90">
        <v>-8.4892997999999995</v>
      </c>
      <c r="E130" s="89">
        <f t="shared" si="16"/>
        <v>10.071624999999999</v>
      </c>
      <c r="F130" s="89">
        <f t="shared" si="17"/>
        <v>-8.6771059000000008</v>
      </c>
      <c r="G130" s="44">
        <f t="shared" si="18"/>
        <v>-8.9762526000000005</v>
      </c>
      <c r="H130" s="44">
        <f t="shared" si="19"/>
        <v>-9.2770308999999997</v>
      </c>
      <c r="I130" s="44">
        <f t="shared" si="20"/>
        <v>0</v>
      </c>
      <c r="J130" s="44">
        <f t="shared" si="21"/>
        <v>0</v>
      </c>
      <c r="K130" s="44">
        <f t="shared" si="22"/>
        <v>0</v>
      </c>
      <c r="L130" s="44">
        <f t="shared" si="23"/>
        <v>0</v>
      </c>
      <c r="N130" s="90">
        <v>9755445000</v>
      </c>
      <c r="O130" s="90">
        <v>-10.763854</v>
      </c>
      <c r="Q130" s="89">
        <f t="shared" si="24"/>
        <v>10.071624999999999</v>
      </c>
      <c r="R130" s="89">
        <f t="shared" si="25"/>
        <v>-10.991261</v>
      </c>
      <c r="S130" s="44">
        <f t="shared" si="26"/>
        <v>-11.249314999999999</v>
      </c>
      <c r="T130" s="44">
        <f t="shared" si="27"/>
        <v>-11.560358000000001</v>
      </c>
      <c r="U130" s="44">
        <f t="shared" si="28"/>
        <v>0</v>
      </c>
      <c r="V130" s="44">
        <f t="shared" si="29"/>
        <v>0</v>
      </c>
      <c r="W130" s="44">
        <f t="shared" si="30"/>
        <v>0</v>
      </c>
      <c r="X130" s="44">
        <f t="shared" si="31"/>
        <v>0</v>
      </c>
    </row>
    <row r="131" spans="2:24" x14ac:dyDescent="0.25">
      <c r="B131" s="90">
        <v>9834490000</v>
      </c>
      <c r="C131" s="90">
        <v>-8.5265570000000004</v>
      </c>
      <c r="E131" s="89">
        <f t="shared" si="16"/>
        <v>10.15067</v>
      </c>
      <c r="F131" s="89">
        <f t="shared" si="17"/>
        <v>-8.5854491999999993</v>
      </c>
      <c r="G131" s="44">
        <f t="shared" si="18"/>
        <v>-8.8599806000000001</v>
      </c>
      <c r="H131" s="44">
        <f t="shared" si="19"/>
        <v>-9.2702598999999992</v>
      </c>
      <c r="I131" s="44">
        <f t="shared" si="20"/>
        <v>0</v>
      </c>
      <c r="J131" s="44">
        <f t="shared" si="21"/>
        <v>0</v>
      </c>
      <c r="K131" s="44">
        <f t="shared" si="22"/>
        <v>0</v>
      </c>
      <c r="L131" s="44">
        <f t="shared" si="23"/>
        <v>0</v>
      </c>
      <c r="N131" s="90">
        <v>9834490000</v>
      </c>
      <c r="O131" s="90">
        <v>-10.819573</v>
      </c>
      <c r="Q131" s="89">
        <f t="shared" si="24"/>
        <v>10.15067</v>
      </c>
      <c r="R131" s="89">
        <f t="shared" si="25"/>
        <v>-10.915381999999999</v>
      </c>
      <c r="S131" s="44">
        <f t="shared" si="26"/>
        <v>-11.166334000000001</v>
      </c>
      <c r="T131" s="44">
        <f t="shared" si="27"/>
        <v>-11.604808</v>
      </c>
      <c r="U131" s="44">
        <f t="shared" si="28"/>
        <v>0</v>
      </c>
      <c r="V131" s="44">
        <f t="shared" si="29"/>
        <v>0</v>
      </c>
      <c r="W131" s="44">
        <f t="shared" si="30"/>
        <v>0</v>
      </c>
      <c r="X131" s="44">
        <f t="shared" si="31"/>
        <v>0</v>
      </c>
    </row>
    <row r="132" spans="2:24" x14ac:dyDescent="0.25">
      <c r="B132" s="90">
        <v>9913535000</v>
      </c>
      <c r="C132" s="90">
        <v>-8.5388870000000008</v>
      </c>
      <c r="E132" s="89">
        <f t="shared" si="16"/>
        <v>10.229715000000001</v>
      </c>
      <c r="F132" s="89">
        <f t="shared" si="17"/>
        <v>-8.6860789999999994</v>
      </c>
      <c r="G132" s="44">
        <f t="shared" si="18"/>
        <v>-8.9437551000000006</v>
      </c>
      <c r="H132" s="44">
        <f t="shared" si="19"/>
        <v>-9.2477502999999999</v>
      </c>
      <c r="I132" s="44">
        <f t="shared" si="20"/>
        <v>0</v>
      </c>
      <c r="J132" s="44">
        <f t="shared" si="21"/>
        <v>0</v>
      </c>
      <c r="K132" s="44">
        <f t="shared" si="22"/>
        <v>0</v>
      </c>
      <c r="L132" s="44">
        <f t="shared" si="23"/>
        <v>0</v>
      </c>
      <c r="N132" s="90">
        <v>9913535000</v>
      </c>
      <c r="O132" s="90">
        <v>-10.858010999999999</v>
      </c>
      <c r="Q132" s="89">
        <f t="shared" si="24"/>
        <v>10.229715000000001</v>
      </c>
      <c r="R132" s="89">
        <f t="shared" si="25"/>
        <v>-10.983314</v>
      </c>
      <c r="S132" s="44">
        <f t="shared" si="26"/>
        <v>-11.229486</v>
      </c>
      <c r="T132" s="44">
        <f t="shared" si="27"/>
        <v>-11.655324999999999</v>
      </c>
      <c r="U132" s="44">
        <f t="shared" si="28"/>
        <v>0</v>
      </c>
      <c r="V132" s="44">
        <f t="shared" si="29"/>
        <v>0</v>
      </c>
      <c r="W132" s="44">
        <f t="shared" si="30"/>
        <v>0</v>
      </c>
      <c r="X132" s="44">
        <f t="shared" si="31"/>
        <v>0</v>
      </c>
    </row>
    <row r="133" spans="2:24" x14ac:dyDescent="0.25">
      <c r="B133" s="90">
        <v>9992580000</v>
      </c>
      <c r="C133" s="90">
        <v>-8.6013002000000007</v>
      </c>
      <c r="E133" s="89">
        <f t="shared" ref="E133:E196" si="32">B137/1000000000</f>
        <v>10.308759999999999</v>
      </c>
      <c r="F133" s="89">
        <f t="shared" ref="F133:F196" si="33">C137</f>
        <v>-8.7330112</v>
      </c>
      <c r="G133" s="44">
        <f t="shared" ref="G133:G196" si="34">C343</f>
        <v>-8.9639434999999992</v>
      </c>
      <c r="H133" s="44">
        <f t="shared" ref="H133:H196" si="35">C549</f>
        <v>-9.2184667999999999</v>
      </c>
      <c r="I133" s="44">
        <f t="shared" ref="I133:I196" si="36">C755</f>
        <v>0</v>
      </c>
      <c r="J133" s="44">
        <f t="shared" ref="J133:J196" si="37">C961</f>
        <v>0</v>
      </c>
      <c r="K133" s="44">
        <f t="shared" ref="K133:K196" si="38">C1167</f>
        <v>0</v>
      </c>
      <c r="L133" s="44">
        <f t="shared" si="23"/>
        <v>0</v>
      </c>
      <c r="N133" s="90">
        <v>9992580000</v>
      </c>
      <c r="O133" s="90">
        <v>-10.931751999999999</v>
      </c>
      <c r="Q133" s="89">
        <f t="shared" si="24"/>
        <v>10.308759999999999</v>
      </c>
      <c r="R133" s="89">
        <f t="shared" si="25"/>
        <v>-11.011141</v>
      </c>
      <c r="S133" s="44">
        <f t="shared" si="26"/>
        <v>-11.283163</v>
      </c>
      <c r="T133" s="44">
        <f t="shared" si="27"/>
        <v>-11.707957</v>
      </c>
      <c r="U133" s="44">
        <f t="shared" si="28"/>
        <v>0</v>
      </c>
      <c r="V133" s="44">
        <f t="shared" si="29"/>
        <v>0</v>
      </c>
      <c r="W133" s="44">
        <f t="shared" si="30"/>
        <v>0</v>
      </c>
      <c r="X133" s="44">
        <f t="shared" si="31"/>
        <v>0</v>
      </c>
    </row>
    <row r="134" spans="2:24" x14ac:dyDescent="0.25">
      <c r="B134" s="90">
        <v>10071625000</v>
      </c>
      <c r="C134" s="90">
        <v>-8.6771059000000008</v>
      </c>
      <c r="E134" s="89">
        <f t="shared" si="32"/>
        <v>10.387805</v>
      </c>
      <c r="F134" s="89">
        <f t="shared" si="33"/>
        <v>-8.7839221999999992</v>
      </c>
      <c r="G134" s="44">
        <f t="shared" si="34"/>
        <v>-8.9675130999999997</v>
      </c>
      <c r="H134" s="44">
        <f t="shared" si="35"/>
        <v>-9.2180157000000005</v>
      </c>
      <c r="I134" s="44">
        <f t="shared" si="36"/>
        <v>0</v>
      </c>
      <c r="J134" s="44">
        <f t="shared" si="37"/>
        <v>0</v>
      </c>
      <c r="K134" s="44">
        <f t="shared" si="38"/>
        <v>0</v>
      </c>
      <c r="L134" s="44">
        <f t="shared" ref="L134:L197" si="39">C1374</f>
        <v>0</v>
      </c>
      <c r="N134" s="90">
        <v>10071625000</v>
      </c>
      <c r="O134" s="90">
        <v>-10.991261</v>
      </c>
      <c r="Q134" s="89">
        <f t="shared" ref="Q134:Q197" si="40">N138/1000000000</f>
        <v>10.387805</v>
      </c>
      <c r="R134" s="89">
        <f t="shared" ref="R134:R197" si="41">O138</f>
        <v>-11.070282000000001</v>
      </c>
      <c r="S134" s="44">
        <f t="shared" ref="S134:S197" si="42">O344</f>
        <v>-11.351817</v>
      </c>
      <c r="T134" s="44">
        <f t="shared" ref="T134:T197" si="43">O550</f>
        <v>-11.787494000000001</v>
      </c>
      <c r="U134" s="44">
        <f t="shared" ref="U134:U197" si="44">O756</f>
        <v>0</v>
      </c>
      <c r="V134" s="44">
        <f t="shared" ref="V134:V197" si="45">O962</f>
        <v>0</v>
      </c>
      <c r="W134" s="44">
        <f t="shared" ref="W134:W197" si="46">O1168</f>
        <v>0</v>
      </c>
      <c r="X134" s="44">
        <f t="shared" ref="X134:X197" si="47">O1374</f>
        <v>0</v>
      </c>
    </row>
    <row r="135" spans="2:24" x14ac:dyDescent="0.25">
      <c r="B135" s="90">
        <v>10150670000</v>
      </c>
      <c r="C135" s="90">
        <v>-8.5854491999999993</v>
      </c>
      <c r="E135" s="89">
        <f t="shared" si="32"/>
        <v>10.466850000000001</v>
      </c>
      <c r="F135" s="89">
        <f t="shared" si="33"/>
        <v>-8.8143987999999993</v>
      </c>
      <c r="G135" s="44">
        <f t="shared" si="34"/>
        <v>-8.9801406999999998</v>
      </c>
      <c r="H135" s="44">
        <f t="shared" si="35"/>
        <v>-9.2016354000000007</v>
      </c>
      <c r="I135" s="44">
        <f t="shared" si="36"/>
        <v>0</v>
      </c>
      <c r="J135" s="44">
        <f t="shared" si="37"/>
        <v>0</v>
      </c>
      <c r="K135" s="44">
        <f t="shared" si="38"/>
        <v>0</v>
      </c>
      <c r="L135" s="44">
        <f t="shared" si="39"/>
        <v>0</v>
      </c>
      <c r="N135" s="90">
        <v>10150670000</v>
      </c>
      <c r="O135" s="90">
        <v>-10.915381999999999</v>
      </c>
      <c r="Q135" s="89">
        <f t="shared" si="40"/>
        <v>10.466850000000001</v>
      </c>
      <c r="R135" s="89">
        <f t="shared" si="41"/>
        <v>-11.060302999999999</v>
      </c>
      <c r="S135" s="44">
        <f t="shared" si="42"/>
        <v>-11.353350000000001</v>
      </c>
      <c r="T135" s="44">
        <f t="shared" si="43"/>
        <v>-11.895720000000001</v>
      </c>
      <c r="U135" s="44">
        <f t="shared" si="44"/>
        <v>0</v>
      </c>
      <c r="V135" s="44">
        <f t="shared" si="45"/>
        <v>0</v>
      </c>
      <c r="W135" s="44">
        <f t="shared" si="46"/>
        <v>0</v>
      </c>
      <c r="X135" s="44">
        <f t="shared" si="47"/>
        <v>0</v>
      </c>
    </row>
    <row r="136" spans="2:24" x14ac:dyDescent="0.25">
      <c r="B136" s="90">
        <v>10229715000</v>
      </c>
      <c r="C136" s="90">
        <v>-8.6860789999999994</v>
      </c>
      <c r="E136" s="89">
        <f t="shared" si="32"/>
        <v>10.545895</v>
      </c>
      <c r="F136" s="89">
        <f t="shared" si="33"/>
        <v>-8.8523989000000007</v>
      </c>
      <c r="G136" s="44">
        <f t="shared" si="34"/>
        <v>-8.9948349000000007</v>
      </c>
      <c r="H136" s="44">
        <f t="shared" si="35"/>
        <v>-9.2020453999999994</v>
      </c>
      <c r="I136" s="44">
        <f t="shared" si="36"/>
        <v>0</v>
      </c>
      <c r="J136" s="44">
        <f t="shared" si="37"/>
        <v>0</v>
      </c>
      <c r="K136" s="44">
        <f t="shared" si="38"/>
        <v>0</v>
      </c>
      <c r="L136" s="44">
        <f t="shared" si="39"/>
        <v>0</v>
      </c>
      <c r="N136" s="90">
        <v>10229715000</v>
      </c>
      <c r="O136" s="90">
        <v>-10.983314</v>
      </c>
      <c r="Q136" s="89">
        <f t="shared" si="40"/>
        <v>10.545895</v>
      </c>
      <c r="R136" s="89">
        <f t="shared" si="41"/>
        <v>-11.030277</v>
      </c>
      <c r="S136" s="44">
        <f t="shared" si="42"/>
        <v>-11.33975</v>
      </c>
      <c r="T136" s="44">
        <f t="shared" si="43"/>
        <v>-12.038694</v>
      </c>
      <c r="U136" s="44">
        <f t="shared" si="44"/>
        <v>0</v>
      </c>
      <c r="V136" s="44">
        <f t="shared" si="45"/>
        <v>0</v>
      </c>
      <c r="W136" s="44">
        <f t="shared" si="46"/>
        <v>0</v>
      </c>
      <c r="X136" s="44">
        <f t="shared" si="47"/>
        <v>0</v>
      </c>
    </row>
    <row r="137" spans="2:24" x14ac:dyDescent="0.25">
      <c r="B137" s="90">
        <v>10308760000</v>
      </c>
      <c r="C137" s="90">
        <v>-8.7330112</v>
      </c>
      <c r="E137" s="89">
        <f t="shared" si="32"/>
        <v>10.62494</v>
      </c>
      <c r="F137" s="89">
        <f t="shared" si="33"/>
        <v>-8.9145249999999994</v>
      </c>
      <c r="G137" s="44">
        <f t="shared" si="34"/>
        <v>-9.0150889999999997</v>
      </c>
      <c r="H137" s="44">
        <f t="shared" si="35"/>
        <v>-9.1855965000000008</v>
      </c>
      <c r="I137" s="44">
        <f t="shared" si="36"/>
        <v>0</v>
      </c>
      <c r="J137" s="44">
        <f t="shared" si="37"/>
        <v>0</v>
      </c>
      <c r="K137" s="44">
        <f t="shared" si="38"/>
        <v>0</v>
      </c>
      <c r="L137" s="44">
        <f t="shared" si="39"/>
        <v>0</v>
      </c>
      <c r="N137" s="90">
        <v>10308760000</v>
      </c>
      <c r="O137" s="90">
        <v>-11.011141</v>
      </c>
      <c r="Q137" s="89">
        <f t="shared" si="40"/>
        <v>10.62494</v>
      </c>
      <c r="R137" s="89">
        <f t="shared" si="41"/>
        <v>-11.103456</v>
      </c>
      <c r="S137" s="44">
        <f t="shared" si="42"/>
        <v>-11.454228000000001</v>
      </c>
      <c r="T137" s="44">
        <f t="shared" si="43"/>
        <v>-12.208677</v>
      </c>
      <c r="U137" s="44">
        <f t="shared" si="44"/>
        <v>0</v>
      </c>
      <c r="V137" s="44">
        <f t="shared" si="45"/>
        <v>0</v>
      </c>
      <c r="W137" s="44">
        <f t="shared" si="46"/>
        <v>0</v>
      </c>
      <c r="X137" s="44">
        <f t="shared" si="47"/>
        <v>0</v>
      </c>
    </row>
    <row r="138" spans="2:24" x14ac:dyDescent="0.25">
      <c r="B138" s="90">
        <v>10387805000</v>
      </c>
      <c r="C138" s="90">
        <v>-8.7839221999999992</v>
      </c>
      <c r="E138" s="89">
        <f t="shared" si="32"/>
        <v>10.703984999999999</v>
      </c>
      <c r="F138" s="89">
        <f t="shared" si="33"/>
        <v>-9.0244149999999994</v>
      </c>
      <c r="G138" s="44">
        <f t="shared" si="34"/>
        <v>-9.1092834000000007</v>
      </c>
      <c r="H138" s="44">
        <f t="shared" si="35"/>
        <v>-9.2001638000000003</v>
      </c>
      <c r="I138" s="44">
        <f t="shared" si="36"/>
        <v>0</v>
      </c>
      <c r="J138" s="44">
        <f t="shared" si="37"/>
        <v>0</v>
      </c>
      <c r="K138" s="44">
        <f t="shared" si="38"/>
        <v>0</v>
      </c>
      <c r="L138" s="44">
        <f t="shared" si="39"/>
        <v>0</v>
      </c>
      <c r="N138" s="90">
        <v>10387805000</v>
      </c>
      <c r="O138" s="90">
        <v>-11.070282000000001</v>
      </c>
      <c r="Q138" s="89">
        <f t="shared" si="40"/>
        <v>10.703984999999999</v>
      </c>
      <c r="R138" s="89">
        <f t="shared" si="41"/>
        <v>-11.192235999999999</v>
      </c>
      <c r="S138" s="44">
        <f t="shared" si="42"/>
        <v>-11.582568</v>
      </c>
      <c r="T138" s="44">
        <f t="shared" si="43"/>
        <v>-12.565132</v>
      </c>
      <c r="U138" s="44">
        <f t="shared" si="44"/>
        <v>0</v>
      </c>
      <c r="V138" s="44">
        <f t="shared" si="45"/>
        <v>0</v>
      </c>
      <c r="W138" s="44">
        <f t="shared" si="46"/>
        <v>0</v>
      </c>
      <c r="X138" s="44">
        <f t="shared" si="47"/>
        <v>0</v>
      </c>
    </row>
    <row r="139" spans="2:24" x14ac:dyDescent="0.25">
      <c r="B139" s="90">
        <v>10466850000</v>
      </c>
      <c r="C139" s="90">
        <v>-8.8143987999999993</v>
      </c>
      <c r="E139" s="89">
        <f t="shared" si="32"/>
        <v>10.78303</v>
      </c>
      <c r="F139" s="89">
        <f t="shared" si="33"/>
        <v>-8.9385890999999997</v>
      </c>
      <c r="G139" s="44">
        <f t="shared" si="34"/>
        <v>-8.9848622999999996</v>
      </c>
      <c r="H139" s="44">
        <f t="shared" si="35"/>
        <v>-9.2214317000000001</v>
      </c>
      <c r="I139" s="44">
        <f t="shared" si="36"/>
        <v>0</v>
      </c>
      <c r="J139" s="44">
        <f t="shared" si="37"/>
        <v>0</v>
      </c>
      <c r="K139" s="44">
        <f t="shared" si="38"/>
        <v>0</v>
      </c>
      <c r="L139" s="44">
        <f t="shared" si="39"/>
        <v>0</v>
      </c>
      <c r="N139" s="90">
        <v>10466850000</v>
      </c>
      <c r="O139" s="90">
        <v>-11.060302999999999</v>
      </c>
      <c r="Q139" s="89">
        <f t="shared" si="40"/>
        <v>10.78303</v>
      </c>
      <c r="R139" s="89">
        <f t="shared" si="41"/>
        <v>-11.144444</v>
      </c>
      <c r="S139" s="44">
        <f t="shared" si="42"/>
        <v>-11.610690999999999</v>
      </c>
      <c r="T139" s="44">
        <f t="shared" si="43"/>
        <v>-13.252836</v>
      </c>
      <c r="U139" s="44">
        <f t="shared" si="44"/>
        <v>0</v>
      </c>
      <c r="V139" s="44">
        <f t="shared" si="45"/>
        <v>0</v>
      </c>
      <c r="W139" s="44">
        <f t="shared" si="46"/>
        <v>0</v>
      </c>
      <c r="X139" s="44">
        <f t="shared" si="47"/>
        <v>0</v>
      </c>
    </row>
    <row r="140" spans="2:24" x14ac:dyDescent="0.25">
      <c r="B140" s="90">
        <v>10545895000</v>
      </c>
      <c r="C140" s="90">
        <v>-8.8523989000000007</v>
      </c>
      <c r="E140" s="89">
        <f t="shared" si="32"/>
        <v>10.862075000000001</v>
      </c>
      <c r="F140" s="89">
        <f t="shared" si="33"/>
        <v>-9.1028833000000002</v>
      </c>
      <c r="G140" s="44">
        <f t="shared" si="34"/>
        <v>-9.1280909000000001</v>
      </c>
      <c r="H140" s="44">
        <f t="shared" si="35"/>
        <v>-9.2394409</v>
      </c>
      <c r="I140" s="44">
        <f t="shared" si="36"/>
        <v>0</v>
      </c>
      <c r="J140" s="44">
        <f t="shared" si="37"/>
        <v>0</v>
      </c>
      <c r="K140" s="44">
        <f t="shared" si="38"/>
        <v>0</v>
      </c>
      <c r="L140" s="44">
        <f t="shared" si="39"/>
        <v>0</v>
      </c>
      <c r="N140" s="90">
        <v>10545895000</v>
      </c>
      <c r="O140" s="90">
        <v>-11.030277</v>
      </c>
      <c r="Q140" s="89">
        <f t="shared" si="40"/>
        <v>10.862075000000001</v>
      </c>
      <c r="R140" s="89">
        <f t="shared" si="41"/>
        <v>-11.401052</v>
      </c>
      <c r="S140" s="44">
        <f t="shared" si="42"/>
        <v>-11.958762999999999</v>
      </c>
      <c r="T140" s="44">
        <f t="shared" si="43"/>
        <v>-14.315170999999999</v>
      </c>
      <c r="U140" s="44">
        <f t="shared" si="44"/>
        <v>0</v>
      </c>
      <c r="V140" s="44">
        <f t="shared" si="45"/>
        <v>0</v>
      </c>
      <c r="W140" s="44">
        <f t="shared" si="46"/>
        <v>0</v>
      </c>
      <c r="X140" s="44">
        <f t="shared" si="47"/>
        <v>0</v>
      </c>
    </row>
    <row r="141" spans="2:24" x14ac:dyDescent="0.25">
      <c r="B141" s="90">
        <v>10624940000</v>
      </c>
      <c r="C141" s="90">
        <v>-8.9145249999999994</v>
      </c>
      <c r="E141" s="89">
        <f t="shared" si="32"/>
        <v>10.94112</v>
      </c>
      <c r="F141" s="89">
        <f t="shared" si="33"/>
        <v>-9.1242637999999996</v>
      </c>
      <c r="G141" s="44">
        <f t="shared" si="34"/>
        <v>-9.1439266000000003</v>
      </c>
      <c r="H141" s="44">
        <f t="shared" si="35"/>
        <v>-9.2859611999999991</v>
      </c>
      <c r="I141" s="44">
        <f t="shared" si="36"/>
        <v>0</v>
      </c>
      <c r="J141" s="44">
        <f t="shared" si="37"/>
        <v>0</v>
      </c>
      <c r="K141" s="44">
        <f t="shared" si="38"/>
        <v>0</v>
      </c>
      <c r="L141" s="44">
        <f t="shared" si="39"/>
        <v>0</v>
      </c>
      <c r="N141" s="90">
        <v>10624940000</v>
      </c>
      <c r="O141" s="90">
        <v>-11.103456</v>
      </c>
      <c r="Q141" s="89">
        <f t="shared" si="40"/>
        <v>10.94112</v>
      </c>
      <c r="R141" s="89">
        <f t="shared" si="41"/>
        <v>-11.481419000000001</v>
      </c>
      <c r="S141" s="44">
        <f t="shared" si="42"/>
        <v>-12.180414000000001</v>
      </c>
      <c r="T141" s="44">
        <f t="shared" si="43"/>
        <v>-16.323656</v>
      </c>
      <c r="U141" s="44">
        <f t="shared" si="44"/>
        <v>0</v>
      </c>
      <c r="V141" s="44">
        <f t="shared" si="45"/>
        <v>0</v>
      </c>
      <c r="W141" s="44">
        <f t="shared" si="46"/>
        <v>0</v>
      </c>
      <c r="X141" s="44">
        <f t="shared" si="47"/>
        <v>0</v>
      </c>
    </row>
    <row r="142" spans="2:24" x14ac:dyDescent="0.25">
      <c r="B142" s="90">
        <v>10703985000</v>
      </c>
      <c r="C142" s="90">
        <v>-9.0244149999999994</v>
      </c>
      <c r="E142" s="89">
        <f t="shared" si="32"/>
        <v>11.020165</v>
      </c>
      <c r="F142" s="89">
        <f t="shared" si="33"/>
        <v>-9.1358832999999997</v>
      </c>
      <c r="G142" s="44">
        <f t="shared" si="34"/>
        <v>-9.1383343000000004</v>
      </c>
      <c r="H142" s="44">
        <f t="shared" si="35"/>
        <v>-9.3208389</v>
      </c>
      <c r="I142" s="44">
        <f t="shared" si="36"/>
        <v>0</v>
      </c>
      <c r="J142" s="44">
        <f t="shared" si="37"/>
        <v>0</v>
      </c>
      <c r="K142" s="44">
        <f t="shared" si="38"/>
        <v>0</v>
      </c>
      <c r="L142" s="44">
        <f t="shared" si="39"/>
        <v>0</v>
      </c>
      <c r="N142" s="90">
        <v>10703985000</v>
      </c>
      <c r="O142" s="90">
        <v>-11.192235999999999</v>
      </c>
      <c r="Q142" s="89">
        <f t="shared" si="40"/>
        <v>11.020165</v>
      </c>
      <c r="R142" s="89">
        <f t="shared" si="41"/>
        <v>-11.524462</v>
      </c>
      <c r="S142" s="44">
        <f t="shared" si="42"/>
        <v>-12.346828</v>
      </c>
      <c r="T142" s="44">
        <f t="shared" si="43"/>
        <v>-19.814305999999998</v>
      </c>
      <c r="U142" s="44">
        <f t="shared" si="44"/>
        <v>0</v>
      </c>
      <c r="V142" s="44">
        <f t="shared" si="45"/>
        <v>0</v>
      </c>
      <c r="W142" s="44">
        <f t="shared" si="46"/>
        <v>0</v>
      </c>
      <c r="X142" s="44">
        <f t="shared" si="47"/>
        <v>0</v>
      </c>
    </row>
    <row r="143" spans="2:24" x14ac:dyDescent="0.25">
      <c r="B143" s="90">
        <v>10783030000</v>
      </c>
      <c r="C143" s="90">
        <v>-8.9385890999999997</v>
      </c>
      <c r="E143" s="89">
        <f t="shared" si="32"/>
        <v>11.099209999999999</v>
      </c>
      <c r="F143" s="89">
        <f t="shared" si="33"/>
        <v>-9.3577671000000002</v>
      </c>
      <c r="G143" s="44">
        <f t="shared" si="34"/>
        <v>-9.3581581000000007</v>
      </c>
      <c r="H143" s="44">
        <f t="shared" si="35"/>
        <v>-9.3558502000000008</v>
      </c>
      <c r="I143" s="44">
        <f t="shared" si="36"/>
        <v>0</v>
      </c>
      <c r="J143" s="44">
        <f t="shared" si="37"/>
        <v>0</v>
      </c>
      <c r="K143" s="44">
        <f t="shared" si="38"/>
        <v>0</v>
      </c>
      <c r="L143" s="44">
        <f t="shared" si="39"/>
        <v>0</v>
      </c>
      <c r="N143" s="90">
        <v>10783030000</v>
      </c>
      <c r="O143" s="90">
        <v>-11.144444</v>
      </c>
      <c r="Q143" s="89">
        <f t="shared" si="40"/>
        <v>11.099209999999999</v>
      </c>
      <c r="R143" s="89">
        <f t="shared" si="41"/>
        <v>-11.847460999999999</v>
      </c>
      <c r="S143" s="44">
        <f t="shared" si="42"/>
        <v>-12.951998</v>
      </c>
      <c r="T143" s="44">
        <f t="shared" si="43"/>
        <v>-23.403654</v>
      </c>
      <c r="U143" s="44">
        <f t="shared" si="44"/>
        <v>0</v>
      </c>
      <c r="V143" s="44">
        <f t="shared" si="45"/>
        <v>0</v>
      </c>
      <c r="W143" s="44">
        <f t="shared" si="46"/>
        <v>0</v>
      </c>
      <c r="X143" s="44">
        <f t="shared" si="47"/>
        <v>0</v>
      </c>
    </row>
    <row r="144" spans="2:24" x14ac:dyDescent="0.25">
      <c r="B144" s="90">
        <v>10862075000</v>
      </c>
      <c r="C144" s="90">
        <v>-9.1028833000000002</v>
      </c>
      <c r="E144" s="89">
        <f t="shared" si="32"/>
        <v>11.178255</v>
      </c>
      <c r="F144" s="89">
        <f t="shared" si="33"/>
        <v>-9.1860476000000002</v>
      </c>
      <c r="G144" s="44">
        <f t="shared" si="34"/>
        <v>-9.1733875000000005</v>
      </c>
      <c r="H144" s="44">
        <f t="shared" si="35"/>
        <v>-9.3919458000000002</v>
      </c>
      <c r="I144" s="44">
        <f t="shared" si="36"/>
        <v>0</v>
      </c>
      <c r="J144" s="44">
        <f t="shared" si="37"/>
        <v>0</v>
      </c>
      <c r="K144" s="44">
        <f t="shared" si="38"/>
        <v>0</v>
      </c>
      <c r="L144" s="44">
        <f t="shared" si="39"/>
        <v>0</v>
      </c>
      <c r="N144" s="90">
        <v>10862075000</v>
      </c>
      <c r="O144" s="90">
        <v>-11.401052</v>
      </c>
      <c r="Q144" s="89">
        <f t="shared" si="40"/>
        <v>11.178255</v>
      </c>
      <c r="R144" s="89">
        <f t="shared" si="41"/>
        <v>-11.875187</v>
      </c>
      <c r="S144" s="44">
        <f t="shared" si="42"/>
        <v>-14.280339</v>
      </c>
      <c r="T144" s="44">
        <f t="shared" si="43"/>
        <v>-26.867811</v>
      </c>
      <c r="U144" s="44">
        <f t="shared" si="44"/>
        <v>0</v>
      </c>
      <c r="V144" s="44">
        <f t="shared" si="45"/>
        <v>0</v>
      </c>
      <c r="W144" s="44">
        <f t="shared" si="46"/>
        <v>0</v>
      </c>
      <c r="X144" s="44">
        <f t="shared" si="47"/>
        <v>0</v>
      </c>
    </row>
    <row r="145" spans="2:24" x14ac:dyDescent="0.25">
      <c r="B145" s="90">
        <v>10941120000</v>
      </c>
      <c r="C145" s="90">
        <v>-9.1242637999999996</v>
      </c>
      <c r="E145" s="89">
        <f t="shared" si="32"/>
        <v>11.257300000000001</v>
      </c>
      <c r="F145" s="89">
        <f t="shared" si="33"/>
        <v>-9.3522139000000006</v>
      </c>
      <c r="G145" s="44">
        <f t="shared" si="34"/>
        <v>-9.3258904999999999</v>
      </c>
      <c r="H145" s="44">
        <f t="shared" si="35"/>
        <v>-9.4588566000000007</v>
      </c>
      <c r="I145" s="44">
        <f t="shared" si="36"/>
        <v>0</v>
      </c>
      <c r="J145" s="44">
        <f t="shared" si="37"/>
        <v>0</v>
      </c>
      <c r="K145" s="44">
        <f t="shared" si="38"/>
        <v>0</v>
      </c>
      <c r="L145" s="44">
        <f t="shared" si="39"/>
        <v>0</v>
      </c>
      <c r="N145" s="90">
        <v>10941120000</v>
      </c>
      <c r="O145" s="90">
        <v>-11.481419000000001</v>
      </c>
      <c r="Q145" s="89">
        <f t="shared" si="40"/>
        <v>11.257300000000001</v>
      </c>
      <c r="R145" s="89">
        <f t="shared" si="41"/>
        <v>-12.017478000000001</v>
      </c>
      <c r="S145" s="44">
        <f t="shared" si="42"/>
        <v>-15.24118</v>
      </c>
      <c r="T145" s="44">
        <f t="shared" si="43"/>
        <v>-30.284517000000001</v>
      </c>
      <c r="U145" s="44">
        <f t="shared" si="44"/>
        <v>0</v>
      </c>
      <c r="V145" s="44">
        <f t="shared" si="45"/>
        <v>0</v>
      </c>
      <c r="W145" s="44">
        <f t="shared" si="46"/>
        <v>0</v>
      </c>
      <c r="X145" s="44">
        <f t="shared" si="47"/>
        <v>0</v>
      </c>
    </row>
    <row r="146" spans="2:24" x14ac:dyDescent="0.25">
      <c r="B146" s="90">
        <v>11020165000</v>
      </c>
      <c r="C146" s="90">
        <v>-9.1358832999999997</v>
      </c>
      <c r="E146" s="89">
        <f t="shared" si="32"/>
        <v>11.336345</v>
      </c>
      <c r="F146" s="89">
        <f t="shared" si="33"/>
        <v>-9.3967819000000006</v>
      </c>
      <c r="G146" s="44">
        <f t="shared" si="34"/>
        <v>-9.3618450000000006</v>
      </c>
      <c r="H146" s="44">
        <f t="shared" si="35"/>
        <v>-9.5019665</v>
      </c>
      <c r="I146" s="44">
        <f t="shared" si="36"/>
        <v>0</v>
      </c>
      <c r="J146" s="44">
        <f t="shared" si="37"/>
        <v>0</v>
      </c>
      <c r="K146" s="44">
        <f t="shared" si="38"/>
        <v>0</v>
      </c>
      <c r="L146" s="44">
        <f t="shared" si="39"/>
        <v>0</v>
      </c>
      <c r="N146" s="90">
        <v>11020165000</v>
      </c>
      <c r="O146" s="90">
        <v>-11.524462</v>
      </c>
      <c r="Q146" s="89">
        <f t="shared" si="40"/>
        <v>11.336345</v>
      </c>
      <c r="R146" s="89">
        <f t="shared" si="41"/>
        <v>-12.102261</v>
      </c>
      <c r="S146" s="44">
        <f t="shared" si="42"/>
        <v>-17.296455000000002</v>
      </c>
      <c r="T146" s="44">
        <f t="shared" si="43"/>
        <v>-32.788944000000001</v>
      </c>
      <c r="U146" s="44">
        <f t="shared" si="44"/>
        <v>0</v>
      </c>
      <c r="V146" s="44">
        <f t="shared" si="45"/>
        <v>0</v>
      </c>
      <c r="W146" s="44">
        <f t="shared" si="46"/>
        <v>0</v>
      </c>
      <c r="X146" s="44">
        <f t="shared" si="47"/>
        <v>0</v>
      </c>
    </row>
    <row r="147" spans="2:24" x14ac:dyDescent="0.25">
      <c r="B147" s="90">
        <v>11099210000</v>
      </c>
      <c r="C147" s="90">
        <v>-9.3577671000000002</v>
      </c>
      <c r="E147" s="89">
        <f t="shared" si="32"/>
        <v>11.41539</v>
      </c>
      <c r="F147" s="89">
        <f t="shared" si="33"/>
        <v>-9.5085011000000002</v>
      </c>
      <c r="G147" s="44">
        <f t="shared" si="34"/>
        <v>-9.4871386999999991</v>
      </c>
      <c r="H147" s="44">
        <f t="shared" si="35"/>
        <v>-9.5788565000000006</v>
      </c>
      <c r="I147" s="44">
        <f t="shared" si="36"/>
        <v>0</v>
      </c>
      <c r="J147" s="44">
        <f t="shared" si="37"/>
        <v>0</v>
      </c>
      <c r="K147" s="44">
        <f t="shared" si="38"/>
        <v>0</v>
      </c>
      <c r="L147" s="44">
        <f t="shared" si="39"/>
        <v>0</v>
      </c>
      <c r="N147" s="90">
        <v>11099210000</v>
      </c>
      <c r="O147" s="90">
        <v>-11.847460999999999</v>
      </c>
      <c r="Q147" s="89">
        <f t="shared" si="40"/>
        <v>11.41539</v>
      </c>
      <c r="R147" s="89">
        <f t="shared" si="41"/>
        <v>-14.085138000000001</v>
      </c>
      <c r="S147" s="44">
        <f t="shared" si="42"/>
        <v>-29.965987999999999</v>
      </c>
      <c r="T147" s="44">
        <f t="shared" si="43"/>
        <v>-33.722816000000002</v>
      </c>
      <c r="U147" s="44">
        <f t="shared" si="44"/>
        <v>0</v>
      </c>
      <c r="V147" s="44">
        <f t="shared" si="45"/>
        <v>0</v>
      </c>
      <c r="W147" s="44">
        <f t="shared" si="46"/>
        <v>0</v>
      </c>
      <c r="X147" s="44">
        <f t="shared" si="47"/>
        <v>0</v>
      </c>
    </row>
    <row r="148" spans="2:24" x14ac:dyDescent="0.25">
      <c r="B148" s="90">
        <v>11178255000</v>
      </c>
      <c r="C148" s="90">
        <v>-9.1860476000000002</v>
      </c>
      <c r="E148" s="89">
        <f t="shared" si="32"/>
        <v>11.494434999999999</v>
      </c>
      <c r="F148" s="89">
        <f t="shared" si="33"/>
        <v>-9.6259718000000003</v>
      </c>
      <c r="G148" s="44">
        <f t="shared" si="34"/>
        <v>-9.5865411999999992</v>
      </c>
      <c r="H148" s="44">
        <f t="shared" si="35"/>
        <v>-9.6950988999999996</v>
      </c>
      <c r="I148" s="44">
        <f t="shared" si="36"/>
        <v>0</v>
      </c>
      <c r="J148" s="44">
        <f t="shared" si="37"/>
        <v>0</v>
      </c>
      <c r="K148" s="44">
        <f t="shared" si="38"/>
        <v>0</v>
      </c>
      <c r="L148" s="44">
        <f t="shared" si="39"/>
        <v>0</v>
      </c>
      <c r="N148" s="90">
        <v>11178255000</v>
      </c>
      <c r="O148" s="90">
        <v>-11.875187</v>
      </c>
      <c r="Q148" s="89">
        <f t="shared" si="40"/>
        <v>11.494434999999999</v>
      </c>
      <c r="R148" s="89">
        <f t="shared" si="41"/>
        <v>-15.970855999999999</v>
      </c>
      <c r="S148" s="44">
        <f t="shared" si="42"/>
        <v>-32.080520999999997</v>
      </c>
      <c r="T148" s="44">
        <f t="shared" si="43"/>
        <v>-34.594619999999999</v>
      </c>
      <c r="U148" s="44">
        <f t="shared" si="44"/>
        <v>0</v>
      </c>
      <c r="V148" s="44">
        <f t="shared" si="45"/>
        <v>0</v>
      </c>
      <c r="W148" s="44">
        <f t="shared" si="46"/>
        <v>0</v>
      </c>
      <c r="X148" s="44">
        <f t="shared" si="47"/>
        <v>0</v>
      </c>
    </row>
    <row r="149" spans="2:24" x14ac:dyDescent="0.25">
      <c r="B149" s="90">
        <v>11257300000</v>
      </c>
      <c r="C149" s="90">
        <v>-9.3522139000000006</v>
      </c>
      <c r="E149" s="89">
        <f t="shared" si="32"/>
        <v>11.57348</v>
      </c>
      <c r="F149" s="89">
        <f t="shared" si="33"/>
        <v>-9.6280766</v>
      </c>
      <c r="G149" s="44">
        <f t="shared" si="34"/>
        <v>-9.5879068000000007</v>
      </c>
      <c r="H149" s="44">
        <f t="shared" si="35"/>
        <v>-9.8097954000000005</v>
      </c>
      <c r="I149" s="44">
        <f t="shared" si="36"/>
        <v>0</v>
      </c>
      <c r="J149" s="44">
        <f t="shared" si="37"/>
        <v>0</v>
      </c>
      <c r="K149" s="44">
        <f t="shared" si="38"/>
        <v>0</v>
      </c>
      <c r="L149" s="44">
        <f t="shared" si="39"/>
        <v>0</v>
      </c>
      <c r="N149" s="90">
        <v>11257300000</v>
      </c>
      <c r="O149" s="90">
        <v>-12.017478000000001</v>
      </c>
      <c r="Q149" s="89">
        <f t="shared" si="40"/>
        <v>11.57348</v>
      </c>
      <c r="R149" s="89">
        <f t="shared" si="41"/>
        <v>-15.401565</v>
      </c>
      <c r="S149" s="44">
        <f t="shared" si="42"/>
        <v>-31.748712999999999</v>
      </c>
      <c r="T149" s="44">
        <f t="shared" si="43"/>
        <v>-35.381507999999997</v>
      </c>
      <c r="U149" s="44">
        <f t="shared" si="44"/>
        <v>0</v>
      </c>
      <c r="V149" s="44">
        <f t="shared" si="45"/>
        <v>0</v>
      </c>
      <c r="W149" s="44">
        <f t="shared" si="46"/>
        <v>0</v>
      </c>
      <c r="X149" s="44">
        <f t="shared" si="47"/>
        <v>0</v>
      </c>
    </row>
    <row r="150" spans="2:24" x14ac:dyDescent="0.25">
      <c r="B150" s="90">
        <v>11336345000</v>
      </c>
      <c r="C150" s="90">
        <v>-9.3967819000000006</v>
      </c>
      <c r="E150" s="89">
        <f t="shared" si="32"/>
        <v>11.652525000000001</v>
      </c>
      <c r="F150" s="89">
        <f t="shared" si="33"/>
        <v>-9.9507121999999999</v>
      </c>
      <c r="G150" s="44">
        <f t="shared" si="34"/>
        <v>-9.9151191999999995</v>
      </c>
      <c r="H150" s="44">
        <f t="shared" si="35"/>
        <v>-9.9368210000000001</v>
      </c>
      <c r="I150" s="44">
        <f t="shared" si="36"/>
        <v>0</v>
      </c>
      <c r="J150" s="44">
        <f t="shared" si="37"/>
        <v>0</v>
      </c>
      <c r="K150" s="44">
        <f t="shared" si="38"/>
        <v>0</v>
      </c>
      <c r="L150" s="44">
        <f t="shared" si="39"/>
        <v>0</v>
      </c>
      <c r="N150" s="90">
        <v>11336345000</v>
      </c>
      <c r="O150" s="90">
        <v>-12.102261</v>
      </c>
      <c r="Q150" s="89">
        <f t="shared" si="40"/>
        <v>11.652525000000001</v>
      </c>
      <c r="R150" s="89">
        <f t="shared" si="41"/>
        <v>-23.720842000000001</v>
      </c>
      <c r="S150" s="44">
        <f t="shared" si="42"/>
        <v>-33.687904000000003</v>
      </c>
      <c r="T150" s="44">
        <f t="shared" si="43"/>
        <v>-35.896529999999998</v>
      </c>
      <c r="U150" s="44">
        <f t="shared" si="44"/>
        <v>0</v>
      </c>
      <c r="V150" s="44">
        <f t="shared" si="45"/>
        <v>0</v>
      </c>
      <c r="W150" s="44">
        <f t="shared" si="46"/>
        <v>0</v>
      </c>
      <c r="X150" s="44">
        <f t="shared" si="47"/>
        <v>0</v>
      </c>
    </row>
    <row r="151" spans="2:24" x14ac:dyDescent="0.25">
      <c r="B151" s="90">
        <v>11415390000</v>
      </c>
      <c r="C151" s="90">
        <v>-9.5085011000000002</v>
      </c>
      <c r="E151" s="89">
        <f t="shared" si="32"/>
        <v>11.73157</v>
      </c>
      <c r="F151" s="89">
        <f t="shared" si="33"/>
        <v>-9.9511719000000003</v>
      </c>
      <c r="G151" s="44">
        <f t="shared" si="34"/>
        <v>-9.9174585000000004</v>
      </c>
      <c r="H151" s="44">
        <f t="shared" si="35"/>
        <v>-10.120265</v>
      </c>
      <c r="I151" s="44">
        <f t="shared" si="36"/>
        <v>0</v>
      </c>
      <c r="J151" s="44">
        <f t="shared" si="37"/>
        <v>0</v>
      </c>
      <c r="K151" s="44">
        <f t="shared" si="38"/>
        <v>0</v>
      </c>
      <c r="L151" s="44">
        <f t="shared" si="39"/>
        <v>0</v>
      </c>
      <c r="N151" s="90">
        <v>11415390000</v>
      </c>
      <c r="O151" s="90">
        <v>-14.085138000000001</v>
      </c>
      <c r="Q151" s="89">
        <f t="shared" si="40"/>
        <v>11.73157</v>
      </c>
      <c r="R151" s="89">
        <f t="shared" si="41"/>
        <v>-30.588512000000001</v>
      </c>
      <c r="S151" s="44">
        <f t="shared" si="42"/>
        <v>-34.464432000000002</v>
      </c>
      <c r="T151" s="44">
        <f t="shared" si="43"/>
        <v>-36.574641999999997</v>
      </c>
      <c r="U151" s="44">
        <f t="shared" si="44"/>
        <v>0</v>
      </c>
      <c r="V151" s="44">
        <f t="shared" si="45"/>
        <v>0</v>
      </c>
      <c r="W151" s="44">
        <f t="shared" si="46"/>
        <v>0</v>
      </c>
      <c r="X151" s="44">
        <f t="shared" si="47"/>
        <v>0</v>
      </c>
    </row>
    <row r="152" spans="2:24" x14ac:dyDescent="0.25">
      <c r="B152" s="90">
        <v>11494435000</v>
      </c>
      <c r="C152" s="90">
        <v>-9.6259718000000003</v>
      </c>
      <c r="E152" s="89">
        <f t="shared" si="32"/>
        <v>11.810615</v>
      </c>
      <c r="F152" s="89">
        <f t="shared" si="33"/>
        <v>-10.147213000000001</v>
      </c>
      <c r="G152" s="44">
        <f t="shared" si="34"/>
        <v>-10.115565999999999</v>
      </c>
      <c r="H152" s="44">
        <f t="shared" si="35"/>
        <v>-10.353270999999999</v>
      </c>
      <c r="I152" s="44">
        <f t="shared" si="36"/>
        <v>0</v>
      </c>
      <c r="J152" s="44">
        <f t="shared" si="37"/>
        <v>0</v>
      </c>
      <c r="K152" s="44">
        <f t="shared" si="38"/>
        <v>0</v>
      </c>
      <c r="L152" s="44">
        <f t="shared" si="39"/>
        <v>0</v>
      </c>
      <c r="N152" s="90">
        <v>11494435000</v>
      </c>
      <c r="O152" s="90">
        <v>-15.970855999999999</v>
      </c>
      <c r="Q152" s="89">
        <f t="shared" si="40"/>
        <v>11.810615</v>
      </c>
      <c r="R152" s="89">
        <f t="shared" si="41"/>
        <v>-32.4039</v>
      </c>
      <c r="S152" s="44">
        <f t="shared" si="42"/>
        <v>-34.888404999999999</v>
      </c>
      <c r="T152" s="44">
        <f t="shared" si="43"/>
        <v>-37.401772000000001</v>
      </c>
      <c r="U152" s="44">
        <f t="shared" si="44"/>
        <v>0</v>
      </c>
      <c r="V152" s="44">
        <f t="shared" si="45"/>
        <v>0</v>
      </c>
      <c r="W152" s="44">
        <f t="shared" si="46"/>
        <v>0</v>
      </c>
      <c r="X152" s="44">
        <f t="shared" si="47"/>
        <v>0</v>
      </c>
    </row>
    <row r="153" spans="2:24" x14ac:dyDescent="0.25">
      <c r="B153" s="90">
        <v>11573480000</v>
      </c>
      <c r="C153" s="90">
        <v>-9.6280766</v>
      </c>
      <c r="E153" s="89">
        <f t="shared" si="32"/>
        <v>11.889659999999999</v>
      </c>
      <c r="F153" s="89">
        <f t="shared" si="33"/>
        <v>-10.514416000000001</v>
      </c>
      <c r="G153" s="44">
        <f t="shared" si="34"/>
        <v>-10.487451</v>
      </c>
      <c r="H153" s="44">
        <f t="shared" si="35"/>
        <v>-10.567550000000001</v>
      </c>
      <c r="I153" s="44">
        <f t="shared" si="36"/>
        <v>0</v>
      </c>
      <c r="J153" s="44">
        <f t="shared" si="37"/>
        <v>0</v>
      </c>
      <c r="K153" s="44">
        <f t="shared" si="38"/>
        <v>0</v>
      </c>
      <c r="L153" s="44">
        <f t="shared" si="39"/>
        <v>0</v>
      </c>
      <c r="N153" s="90">
        <v>11573480000</v>
      </c>
      <c r="O153" s="90">
        <v>-15.401565</v>
      </c>
      <c r="Q153" s="89">
        <f t="shared" si="40"/>
        <v>11.889659999999999</v>
      </c>
      <c r="R153" s="89">
        <f t="shared" si="41"/>
        <v>-33.925086999999998</v>
      </c>
      <c r="S153" s="44">
        <f t="shared" si="42"/>
        <v>-36.200896999999998</v>
      </c>
      <c r="T153" s="44">
        <f t="shared" si="43"/>
        <v>-38.053809999999999</v>
      </c>
      <c r="U153" s="44">
        <f t="shared" si="44"/>
        <v>0</v>
      </c>
      <c r="V153" s="44">
        <f t="shared" si="45"/>
        <v>0</v>
      </c>
      <c r="W153" s="44">
        <f t="shared" si="46"/>
        <v>0</v>
      </c>
      <c r="X153" s="44">
        <f t="shared" si="47"/>
        <v>0</v>
      </c>
    </row>
    <row r="154" spans="2:24" x14ac:dyDescent="0.25">
      <c r="B154" s="90">
        <v>11652525000</v>
      </c>
      <c r="C154" s="90">
        <v>-9.9507121999999999</v>
      </c>
      <c r="E154" s="89">
        <f t="shared" si="32"/>
        <v>11.968705</v>
      </c>
      <c r="F154" s="89">
        <f t="shared" si="33"/>
        <v>-10.750869</v>
      </c>
      <c r="G154" s="44">
        <f t="shared" si="34"/>
        <v>-10.725346</v>
      </c>
      <c r="H154" s="44">
        <f t="shared" si="35"/>
        <v>-10.865519000000001</v>
      </c>
      <c r="I154" s="44">
        <f t="shared" si="36"/>
        <v>0</v>
      </c>
      <c r="J154" s="44">
        <f t="shared" si="37"/>
        <v>0</v>
      </c>
      <c r="K154" s="44">
        <f t="shared" si="38"/>
        <v>0</v>
      </c>
      <c r="L154" s="44">
        <f t="shared" si="39"/>
        <v>0</v>
      </c>
      <c r="N154" s="90">
        <v>11652525000</v>
      </c>
      <c r="O154" s="90">
        <v>-23.720842000000001</v>
      </c>
      <c r="Q154" s="89">
        <f t="shared" si="40"/>
        <v>11.968705</v>
      </c>
      <c r="R154" s="89">
        <f t="shared" si="41"/>
        <v>-34.38776</v>
      </c>
      <c r="S154" s="44">
        <f t="shared" si="42"/>
        <v>-36.702041999999999</v>
      </c>
      <c r="T154" s="44">
        <f t="shared" si="43"/>
        <v>-38.749366999999999</v>
      </c>
      <c r="U154" s="44">
        <f t="shared" si="44"/>
        <v>0</v>
      </c>
      <c r="V154" s="44">
        <f t="shared" si="45"/>
        <v>0</v>
      </c>
      <c r="W154" s="44">
        <f t="shared" si="46"/>
        <v>0</v>
      </c>
      <c r="X154" s="44">
        <f t="shared" si="47"/>
        <v>0</v>
      </c>
    </row>
    <row r="155" spans="2:24" x14ac:dyDescent="0.25">
      <c r="B155" s="90">
        <v>11731570000</v>
      </c>
      <c r="C155" s="90">
        <v>-9.9511719000000003</v>
      </c>
      <c r="E155" s="89">
        <f t="shared" si="32"/>
        <v>12.047750000000001</v>
      </c>
      <c r="F155" s="89">
        <f t="shared" si="33"/>
        <v>-10.983371999999999</v>
      </c>
      <c r="G155" s="44">
        <f t="shared" si="34"/>
        <v>-10.967912</v>
      </c>
      <c r="H155" s="44">
        <f t="shared" si="35"/>
        <v>-11.219851</v>
      </c>
      <c r="I155" s="44">
        <f t="shared" si="36"/>
        <v>0</v>
      </c>
      <c r="J155" s="44">
        <f t="shared" si="37"/>
        <v>0</v>
      </c>
      <c r="K155" s="44">
        <f t="shared" si="38"/>
        <v>0</v>
      </c>
      <c r="L155" s="44">
        <f t="shared" si="39"/>
        <v>0</v>
      </c>
      <c r="N155" s="90">
        <v>11731570000</v>
      </c>
      <c r="O155" s="90">
        <v>-30.588512000000001</v>
      </c>
      <c r="Q155" s="89">
        <f t="shared" si="40"/>
        <v>12.047750000000001</v>
      </c>
      <c r="R155" s="89">
        <f t="shared" si="41"/>
        <v>-34.701000000000001</v>
      </c>
      <c r="S155" s="44">
        <f t="shared" si="42"/>
        <v>-36.924252000000003</v>
      </c>
      <c r="T155" s="44">
        <f t="shared" si="43"/>
        <v>-39.554344</v>
      </c>
      <c r="U155" s="44">
        <f t="shared" si="44"/>
        <v>0</v>
      </c>
      <c r="V155" s="44">
        <f t="shared" si="45"/>
        <v>0</v>
      </c>
      <c r="W155" s="44">
        <f t="shared" si="46"/>
        <v>0</v>
      </c>
      <c r="X155" s="44">
        <f t="shared" si="47"/>
        <v>0</v>
      </c>
    </row>
    <row r="156" spans="2:24" x14ac:dyDescent="0.25">
      <c r="B156" s="90">
        <v>11810615000</v>
      </c>
      <c r="C156" s="90">
        <v>-10.147213000000001</v>
      </c>
      <c r="E156" s="89">
        <f t="shared" si="32"/>
        <v>12.126795</v>
      </c>
      <c r="F156" s="89">
        <f t="shared" si="33"/>
        <v>-11.383607</v>
      </c>
      <c r="G156" s="44">
        <f t="shared" si="34"/>
        <v>-11.378996000000001</v>
      </c>
      <c r="H156" s="44">
        <f t="shared" si="35"/>
        <v>-11.585525000000001</v>
      </c>
      <c r="I156" s="44">
        <f t="shared" si="36"/>
        <v>0</v>
      </c>
      <c r="J156" s="44">
        <f t="shared" si="37"/>
        <v>0</v>
      </c>
      <c r="K156" s="44">
        <f t="shared" si="38"/>
        <v>0</v>
      </c>
      <c r="L156" s="44">
        <f t="shared" si="39"/>
        <v>0</v>
      </c>
      <c r="N156" s="90">
        <v>11810615000</v>
      </c>
      <c r="O156" s="90">
        <v>-32.4039</v>
      </c>
      <c r="Q156" s="89">
        <f t="shared" si="40"/>
        <v>12.126795</v>
      </c>
      <c r="R156" s="89">
        <f t="shared" si="41"/>
        <v>-35.733288000000002</v>
      </c>
      <c r="S156" s="44">
        <f t="shared" si="42"/>
        <v>-37.969704</v>
      </c>
      <c r="T156" s="44">
        <f t="shared" si="43"/>
        <v>-40.223090999999997</v>
      </c>
      <c r="U156" s="44">
        <f t="shared" si="44"/>
        <v>0</v>
      </c>
      <c r="V156" s="44">
        <f t="shared" si="45"/>
        <v>0</v>
      </c>
      <c r="W156" s="44">
        <f t="shared" si="46"/>
        <v>0</v>
      </c>
      <c r="X156" s="44">
        <f t="shared" si="47"/>
        <v>0</v>
      </c>
    </row>
    <row r="157" spans="2:24" x14ac:dyDescent="0.25">
      <c r="B157" s="90">
        <v>11889660000</v>
      </c>
      <c r="C157" s="90">
        <v>-10.514416000000001</v>
      </c>
      <c r="E157" s="89">
        <f t="shared" si="32"/>
        <v>12.20584</v>
      </c>
      <c r="F157" s="89">
        <f t="shared" si="33"/>
        <v>-11.866102</v>
      </c>
      <c r="G157" s="44">
        <f t="shared" si="34"/>
        <v>-11.851765</v>
      </c>
      <c r="H157" s="44">
        <f t="shared" si="35"/>
        <v>-11.99826</v>
      </c>
      <c r="I157" s="44">
        <f t="shared" si="36"/>
        <v>0</v>
      </c>
      <c r="J157" s="44">
        <f t="shared" si="37"/>
        <v>0</v>
      </c>
      <c r="K157" s="44">
        <f t="shared" si="38"/>
        <v>0</v>
      </c>
      <c r="L157" s="44">
        <f t="shared" si="39"/>
        <v>0</v>
      </c>
      <c r="N157" s="90">
        <v>11889660000</v>
      </c>
      <c r="O157" s="90">
        <v>-33.925086999999998</v>
      </c>
      <c r="Q157" s="89">
        <f t="shared" si="40"/>
        <v>12.20584</v>
      </c>
      <c r="R157" s="89">
        <f t="shared" si="41"/>
        <v>-36.866886000000001</v>
      </c>
      <c r="S157" s="44">
        <f t="shared" si="42"/>
        <v>-38.992634000000002</v>
      </c>
      <c r="T157" s="44">
        <f t="shared" si="43"/>
        <v>-40.935318000000002</v>
      </c>
      <c r="U157" s="44">
        <f t="shared" si="44"/>
        <v>0</v>
      </c>
      <c r="V157" s="44">
        <f t="shared" si="45"/>
        <v>0</v>
      </c>
      <c r="W157" s="44">
        <f t="shared" si="46"/>
        <v>0</v>
      </c>
      <c r="X157" s="44">
        <f t="shared" si="47"/>
        <v>0</v>
      </c>
    </row>
    <row r="158" spans="2:24" x14ac:dyDescent="0.25">
      <c r="B158" s="90">
        <v>11968705000</v>
      </c>
      <c r="C158" s="90">
        <v>-10.750869</v>
      </c>
      <c r="E158" s="89">
        <f t="shared" si="32"/>
        <v>12.284884999999999</v>
      </c>
      <c r="F158" s="89">
        <f t="shared" si="33"/>
        <v>-12.249802000000001</v>
      </c>
      <c r="G158" s="44">
        <f t="shared" si="34"/>
        <v>-12.260020000000001</v>
      </c>
      <c r="H158" s="44">
        <f t="shared" si="35"/>
        <v>-12.474646999999999</v>
      </c>
      <c r="I158" s="44">
        <f t="shared" si="36"/>
        <v>0</v>
      </c>
      <c r="J158" s="44">
        <f t="shared" si="37"/>
        <v>0</v>
      </c>
      <c r="K158" s="44">
        <f t="shared" si="38"/>
        <v>0</v>
      </c>
      <c r="L158" s="44">
        <f t="shared" si="39"/>
        <v>0</v>
      </c>
      <c r="N158" s="90">
        <v>11968705000</v>
      </c>
      <c r="O158" s="90">
        <v>-34.38776</v>
      </c>
      <c r="Q158" s="89">
        <f t="shared" si="40"/>
        <v>12.284884999999999</v>
      </c>
      <c r="R158" s="89">
        <f t="shared" si="41"/>
        <v>-37.498736999999998</v>
      </c>
      <c r="S158" s="44">
        <f t="shared" si="42"/>
        <v>-39.675266000000001</v>
      </c>
      <c r="T158" s="44">
        <f t="shared" si="43"/>
        <v>-41.721977000000003</v>
      </c>
      <c r="U158" s="44">
        <f t="shared" si="44"/>
        <v>0</v>
      </c>
      <c r="V158" s="44">
        <f t="shared" si="45"/>
        <v>0</v>
      </c>
      <c r="W158" s="44">
        <f t="shared" si="46"/>
        <v>0</v>
      </c>
      <c r="X158" s="44">
        <f t="shared" si="47"/>
        <v>0</v>
      </c>
    </row>
    <row r="159" spans="2:24" x14ac:dyDescent="0.25">
      <c r="B159" s="90">
        <v>12047750000</v>
      </c>
      <c r="C159" s="90">
        <v>-10.983371999999999</v>
      </c>
      <c r="E159" s="89">
        <f t="shared" si="32"/>
        <v>12.36393</v>
      </c>
      <c r="F159" s="89">
        <f t="shared" si="33"/>
        <v>-12.689321</v>
      </c>
      <c r="G159" s="44">
        <f t="shared" si="34"/>
        <v>-12.701644999999999</v>
      </c>
      <c r="H159" s="44">
        <f t="shared" si="35"/>
        <v>-12.986542999999999</v>
      </c>
      <c r="I159" s="44">
        <f t="shared" si="36"/>
        <v>0</v>
      </c>
      <c r="J159" s="44">
        <f t="shared" si="37"/>
        <v>0</v>
      </c>
      <c r="K159" s="44">
        <f t="shared" si="38"/>
        <v>0</v>
      </c>
      <c r="L159" s="44">
        <f t="shared" si="39"/>
        <v>0</v>
      </c>
      <c r="N159" s="90">
        <v>12047750000</v>
      </c>
      <c r="O159" s="90">
        <v>-34.701000000000001</v>
      </c>
      <c r="Q159" s="89">
        <f t="shared" si="40"/>
        <v>12.36393</v>
      </c>
      <c r="R159" s="89">
        <f t="shared" si="41"/>
        <v>-38.231636000000002</v>
      </c>
      <c r="S159" s="44">
        <f t="shared" si="42"/>
        <v>-40.268543000000001</v>
      </c>
      <c r="T159" s="44">
        <f t="shared" si="43"/>
        <v>-42.413502000000001</v>
      </c>
      <c r="U159" s="44">
        <f t="shared" si="44"/>
        <v>0</v>
      </c>
      <c r="V159" s="44">
        <f t="shared" si="45"/>
        <v>0</v>
      </c>
      <c r="W159" s="44">
        <f t="shared" si="46"/>
        <v>0</v>
      </c>
      <c r="X159" s="44">
        <f t="shared" si="47"/>
        <v>0</v>
      </c>
    </row>
    <row r="160" spans="2:24" x14ac:dyDescent="0.25">
      <c r="B160" s="90">
        <v>12126795000</v>
      </c>
      <c r="C160" s="90">
        <v>-11.383607</v>
      </c>
      <c r="E160" s="89">
        <f t="shared" si="32"/>
        <v>12.442975000000001</v>
      </c>
      <c r="F160" s="89">
        <f t="shared" si="33"/>
        <v>-13.151434999999999</v>
      </c>
      <c r="G160" s="44">
        <f t="shared" si="34"/>
        <v>-13.202489</v>
      </c>
      <c r="H160" s="44">
        <f t="shared" si="35"/>
        <v>-13.548247</v>
      </c>
      <c r="I160" s="44">
        <f t="shared" si="36"/>
        <v>0</v>
      </c>
      <c r="J160" s="44">
        <f t="shared" si="37"/>
        <v>0</v>
      </c>
      <c r="K160" s="44">
        <f t="shared" si="38"/>
        <v>0</v>
      </c>
      <c r="L160" s="44">
        <f t="shared" si="39"/>
        <v>0</v>
      </c>
      <c r="N160" s="90">
        <v>12126795000</v>
      </c>
      <c r="O160" s="90">
        <v>-35.733288000000002</v>
      </c>
      <c r="Q160" s="89">
        <f t="shared" si="40"/>
        <v>12.442975000000001</v>
      </c>
      <c r="R160" s="89">
        <f t="shared" si="41"/>
        <v>-39.077235999999999</v>
      </c>
      <c r="S160" s="44">
        <f t="shared" si="42"/>
        <v>-41.196007000000002</v>
      </c>
      <c r="T160" s="44">
        <f t="shared" si="43"/>
        <v>-42.831626999999997</v>
      </c>
      <c r="U160" s="44">
        <f t="shared" si="44"/>
        <v>0</v>
      </c>
      <c r="V160" s="44">
        <f t="shared" si="45"/>
        <v>0</v>
      </c>
      <c r="W160" s="44">
        <f t="shared" si="46"/>
        <v>0</v>
      </c>
      <c r="X160" s="44">
        <f t="shared" si="47"/>
        <v>0</v>
      </c>
    </row>
    <row r="161" spans="2:24" x14ac:dyDescent="0.25">
      <c r="B161" s="90">
        <v>12205840000</v>
      </c>
      <c r="C161" s="90">
        <v>-11.866102</v>
      </c>
      <c r="E161" s="89">
        <f t="shared" si="32"/>
        <v>12.522019999999999</v>
      </c>
      <c r="F161" s="89">
        <f t="shared" si="33"/>
        <v>-13.618190999999999</v>
      </c>
      <c r="G161" s="44">
        <f t="shared" si="34"/>
        <v>-13.727755999999999</v>
      </c>
      <c r="H161" s="44">
        <f t="shared" si="35"/>
        <v>-14.167805</v>
      </c>
      <c r="I161" s="44">
        <f t="shared" si="36"/>
        <v>0</v>
      </c>
      <c r="J161" s="44">
        <f t="shared" si="37"/>
        <v>0</v>
      </c>
      <c r="K161" s="44">
        <f t="shared" si="38"/>
        <v>0</v>
      </c>
      <c r="L161" s="44">
        <f t="shared" si="39"/>
        <v>0</v>
      </c>
      <c r="N161" s="90">
        <v>12205840000</v>
      </c>
      <c r="O161" s="90">
        <v>-36.866886000000001</v>
      </c>
      <c r="Q161" s="89">
        <f t="shared" si="40"/>
        <v>12.522019999999999</v>
      </c>
      <c r="R161" s="89">
        <f t="shared" si="41"/>
        <v>-39.302878999999997</v>
      </c>
      <c r="S161" s="44">
        <f t="shared" si="42"/>
        <v>-41.317295000000001</v>
      </c>
      <c r="T161" s="44">
        <f t="shared" si="43"/>
        <v>-43.350628</v>
      </c>
      <c r="U161" s="44">
        <f t="shared" si="44"/>
        <v>0</v>
      </c>
      <c r="V161" s="44">
        <f t="shared" si="45"/>
        <v>0</v>
      </c>
      <c r="W161" s="44">
        <f t="shared" si="46"/>
        <v>0</v>
      </c>
      <c r="X161" s="44">
        <f t="shared" si="47"/>
        <v>0</v>
      </c>
    </row>
    <row r="162" spans="2:24" x14ac:dyDescent="0.25">
      <c r="B162" s="90">
        <v>12284885000</v>
      </c>
      <c r="C162" s="90">
        <v>-12.249802000000001</v>
      </c>
      <c r="E162" s="89">
        <f t="shared" si="32"/>
        <v>12.601065</v>
      </c>
      <c r="F162" s="89">
        <f t="shared" si="33"/>
        <v>-14.190416000000001</v>
      </c>
      <c r="G162" s="44">
        <f t="shared" si="34"/>
        <v>-14.361966000000001</v>
      </c>
      <c r="H162" s="44">
        <f t="shared" si="35"/>
        <v>-14.929373</v>
      </c>
      <c r="I162" s="44">
        <f t="shared" si="36"/>
        <v>0</v>
      </c>
      <c r="J162" s="44">
        <f t="shared" si="37"/>
        <v>0</v>
      </c>
      <c r="K162" s="44">
        <f t="shared" si="38"/>
        <v>0</v>
      </c>
      <c r="L162" s="44">
        <f t="shared" si="39"/>
        <v>0</v>
      </c>
      <c r="N162" s="90">
        <v>12284885000</v>
      </c>
      <c r="O162" s="90">
        <v>-37.498736999999998</v>
      </c>
      <c r="Q162" s="89">
        <f t="shared" si="40"/>
        <v>12.601065</v>
      </c>
      <c r="R162" s="89">
        <f t="shared" si="41"/>
        <v>-39.066349000000002</v>
      </c>
      <c r="S162" s="44">
        <f t="shared" si="42"/>
        <v>-41.285457999999998</v>
      </c>
      <c r="T162" s="44">
        <f t="shared" si="43"/>
        <v>-43.786982999999999</v>
      </c>
      <c r="U162" s="44">
        <f t="shared" si="44"/>
        <v>0</v>
      </c>
      <c r="V162" s="44">
        <f t="shared" si="45"/>
        <v>0</v>
      </c>
      <c r="W162" s="44">
        <f t="shared" si="46"/>
        <v>0</v>
      </c>
      <c r="X162" s="44">
        <f t="shared" si="47"/>
        <v>0</v>
      </c>
    </row>
    <row r="163" spans="2:24" x14ac:dyDescent="0.25">
      <c r="B163" s="90">
        <v>12363930000</v>
      </c>
      <c r="C163" s="90">
        <v>-12.689321</v>
      </c>
      <c r="E163" s="89">
        <f t="shared" si="32"/>
        <v>12.680110000000001</v>
      </c>
      <c r="F163" s="89">
        <f t="shared" si="33"/>
        <v>-14.751965999999999</v>
      </c>
      <c r="G163" s="44">
        <f t="shared" si="34"/>
        <v>-14.982296</v>
      </c>
      <c r="H163" s="44">
        <f t="shared" si="35"/>
        <v>-15.861981</v>
      </c>
      <c r="I163" s="44">
        <f t="shared" si="36"/>
        <v>0</v>
      </c>
      <c r="J163" s="44">
        <f t="shared" si="37"/>
        <v>0</v>
      </c>
      <c r="K163" s="44">
        <f t="shared" si="38"/>
        <v>0</v>
      </c>
      <c r="L163" s="44">
        <f t="shared" si="39"/>
        <v>0</v>
      </c>
      <c r="N163" s="90">
        <v>12363930000</v>
      </c>
      <c r="O163" s="90">
        <v>-38.231636000000002</v>
      </c>
      <c r="Q163" s="89">
        <f t="shared" si="40"/>
        <v>12.680110000000001</v>
      </c>
      <c r="R163" s="89">
        <f t="shared" si="41"/>
        <v>-40.014805000000003</v>
      </c>
      <c r="S163" s="44">
        <f t="shared" si="42"/>
        <v>-42.016666000000001</v>
      </c>
      <c r="T163" s="44">
        <f t="shared" si="43"/>
        <v>-43.887507999999997</v>
      </c>
      <c r="U163" s="44">
        <f t="shared" si="44"/>
        <v>0</v>
      </c>
      <c r="V163" s="44">
        <f t="shared" si="45"/>
        <v>0</v>
      </c>
      <c r="W163" s="44">
        <f t="shared" si="46"/>
        <v>0</v>
      </c>
      <c r="X163" s="44">
        <f t="shared" si="47"/>
        <v>0</v>
      </c>
    </row>
    <row r="164" spans="2:24" x14ac:dyDescent="0.25">
      <c r="B164" s="90">
        <v>12442975000</v>
      </c>
      <c r="C164" s="90">
        <v>-13.151434999999999</v>
      </c>
      <c r="E164" s="89">
        <f t="shared" si="32"/>
        <v>12.759155</v>
      </c>
      <c r="F164" s="89">
        <f t="shared" si="33"/>
        <v>-15.348839999999999</v>
      </c>
      <c r="G164" s="44">
        <f t="shared" si="34"/>
        <v>-15.739534000000001</v>
      </c>
      <c r="H164" s="44">
        <f t="shared" si="35"/>
        <v>-17.043716</v>
      </c>
      <c r="I164" s="44">
        <f t="shared" si="36"/>
        <v>0</v>
      </c>
      <c r="J164" s="44">
        <f t="shared" si="37"/>
        <v>0</v>
      </c>
      <c r="K164" s="44">
        <f t="shared" si="38"/>
        <v>0</v>
      </c>
      <c r="L164" s="44">
        <f t="shared" si="39"/>
        <v>0</v>
      </c>
      <c r="N164" s="90">
        <v>12442975000</v>
      </c>
      <c r="O164" s="90">
        <v>-39.077235999999999</v>
      </c>
      <c r="Q164" s="89">
        <f t="shared" si="40"/>
        <v>12.759155</v>
      </c>
      <c r="R164" s="89">
        <f t="shared" si="41"/>
        <v>-40.311047000000002</v>
      </c>
      <c r="S164" s="44">
        <f t="shared" si="42"/>
        <v>-42.361091999999999</v>
      </c>
      <c r="T164" s="44">
        <f t="shared" si="43"/>
        <v>-43.750247999999999</v>
      </c>
      <c r="U164" s="44">
        <f t="shared" si="44"/>
        <v>0</v>
      </c>
      <c r="V164" s="44">
        <f t="shared" si="45"/>
        <v>0</v>
      </c>
      <c r="W164" s="44">
        <f t="shared" si="46"/>
        <v>0</v>
      </c>
      <c r="X164" s="44">
        <f t="shared" si="47"/>
        <v>0</v>
      </c>
    </row>
    <row r="165" spans="2:24" x14ac:dyDescent="0.25">
      <c r="B165" s="90">
        <v>12522020000</v>
      </c>
      <c r="C165" s="90">
        <v>-13.618190999999999</v>
      </c>
      <c r="E165" s="89">
        <f t="shared" si="32"/>
        <v>12.838200000000001</v>
      </c>
      <c r="F165" s="89">
        <f t="shared" si="33"/>
        <v>-16.015402000000002</v>
      </c>
      <c r="G165" s="44">
        <f t="shared" si="34"/>
        <v>-16.547052000000001</v>
      </c>
      <c r="H165" s="44">
        <f t="shared" si="35"/>
        <v>-18.461404999999999</v>
      </c>
      <c r="I165" s="44">
        <f t="shared" si="36"/>
        <v>0</v>
      </c>
      <c r="J165" s="44">
        <f t="shared" si="37"/>
        <v>0</v>
      </c>
      <c r="K165" s="44">
        <f t="shared" si="38"/>
        <v>0</v>
      </c>
      <c r="L165" s="44">
        <f t="shared" si="39"/>
        <v>0</v>
      </c>
      <c r="N165" s="90">
        <v>12522020000</v>
      </c>
      <c r="O165" s="90">
        <v>-39.302878999999997</v>
      </c>
      <c r="Q165" s="89">
        <f t="shared" si="40"/>
        <v>12.838200000000001</v>
      </c>
      <c r="R165" s="89">
        <f t="shared" si="41"/>
        <v>-39.311230000000002</v>
      </c>
      <c r="S165" s="44">
        <f t="shared" si="42"/>
        <v>-41.500323999999999</v>
      </c>
      <c r="T165" s="44">
        <f t="shared" si="43"/>
        <v>-43.656875999999997</v>
      </c>
      <c r="U165" s="44">
        <f t="shared" si="44"/>
        <v>0</v>
      </c>
      <c r="V165" s="44">
        <f t="shared" si="45"/>
        <v>0</v>
      </c>
      <c r="W165" s="44">
        <f t="shared" si="46"/>
        <v>0</v>
      </c>
      <c r="X165" s="44">
        <f t="shared" si="47"/>
        <v>0</v>
      </c>
    </row>
    <row r="166" spans="2:24" x14ac:dyDescent="0.25">
      <c r="B166" s="90">
        <v>12601065000</v>
      </c>
      <c r="C166" s="90">
        <v>-14.190416000000001</v>
      </c>
      <c r="E166" s="89">
        <f t="shared" si="32"/>
        <v>12.917244999999999</v>
      </c>
      <c r="F166" s="89">
        <f t="shared" si="33"/>
        <v>-16.651308</v>
      </c>
      <c r="G166" s="44">
        <f t="shared" si="34"/>
        <v>-17.438848</v>
      </c>
      <c r="H166" s="44">
        <f t="shared" si="35"/>
        <v>-20.075129</v>
      </c>
      <c r="I166" s="44">
        <f t="shared" si="36"/>
        <v>0</v>
      </c>
      <c r="J166" s="44">
        <f t="shared" si="37"/>
        <v>0</v>
      </c>
      <c r="K166" s="44">
        <f t="shared" si="38"/>
        <v>0</v>
      </c>
      <c r="L166" s="44">
        <f t="shared" si="39"/>
        <v>0</v>
      </c>
      <c r="N166" s="90">
        <v>12601065000</v>
      </c>
      <c r="O166" s="90">
        <v>-39.066349000000002</v>
      </c>
      <c r="Q166" s="89">
        <f t="shared" si="40"/>
        <v>12.917244999999999</v>
      </c>
      <c r="R166" s="89">
        <f t="shared" si="41"/>
        <v>-38.712662000000002</v>
      </c>
      <c r="S166" s="44">
        <f t="shared" si="42"/>
        <v>-40.810046999999997</v>
      </c>
      <c r="T166" s="44">
        <f t="shared" si="43"/>
        <v>-43.187503999999997</v>
      </c>
      <c r="U166" s="44">
        <f t="shared" si="44"/>
        <v>0</v>
      </c>
      <c r="V166" s="44">
        <f t="shared" si="45"/>
        <v>0</v>
      </c>
      <c r="W166" s="44">
        <f t="shared" si="46"/>
        <v>0</v>
      </c>
      <c r="X166" s="44">
        <f t="shared" si="47"/>
        <v>0</v>
      </c>
    </row>
    <row r="167" spans="2:24" x14ac:dyDescent="0.25">
      <c r="B167" s="90">
        <v>12680110000</v>
      </c>
      <c r="C167" s="90">
        <v>-14.751965999999999</v>
      </c>
      <c r="E167" s="89">
        <f t="shared" si="32"/>
        <v>12.99629</v>
      </c>
      <c r="F167" s="89">
        <f t="shared" si="33"/>
        <v>-17.479191</v>
      </c>
      <c r="G167" s="44">
        <f t="shared" si="34"/>
        <v>-18.783494999999998</v>
      </c>
      <c r="H167" s="44">
        <f t="shared" si="35"/>
        <v>-21.635867999999999</v>
      </c>
      <c r="I167" s="44">
        <f t="shared" si="36"/>
        <v>0</v>
      </c>
      <c r="J167" s="44">
        <f t="shared" si="37"/>
        <v>0</v>
      </c>
      <c r="K167" s="44">
        <f t="shared" si="38"/>
        <v>0</v>
      </c>
      <c r="L167" s="44">
        <f t="shared" si="39"/>
        <v>0</v>
      </c>
      <c r="N167" s="90">
        <v>12680110000</v>
      </c>
      <c r="O167" s="90">
        <v>-40.014805000000003</v>
      </c>
      <c r="Q167" s="89">
        <f t="shared" si="40"/>
        <v>12.99629</v>
      </c>
      <c r="R167" s="89">
        <f t="shared" si="41"/>
        <v>-38.41357</v>
      </c>
      <c r="S167" s="44">
        <f t="shared" si="42"/>
        <v>-40.651584999999997</v>
      </c>
      <c r="T167" s="44">
        <f t="shared" si="43"/>
        <v>-42.505099999999999</v>
      </c>
      <c r="U167" s="44">
        <f t="shared" si="44"/>
        <v>0</v>
      </c>
      <c r="V167" s="44">
        <f t="shared" si="45"/>
        <v>0</v>
      </c>
      <c r="W167" s="44">
        <f t="shared" si="46"/>
        <v>0</v>
      </c>
      <c r="X167" s="44">
        <f t="shared" si="47"/>
        <v>0</v>
      </c>
    </row>
    <row r="168" spans="2:24" x14ac:dyDescent="0.25">
      <c r="B168" s="90">
        <v>12759155000</v>
      </c>
      <c r="C168" s="90">
        <v>-15.348839999999999</v>
      </c>
      <c r="E168" s="89">
        <f t="shared" si="32"/>
        <v>13.075335000000001</v>
      </c>
      <c r="F168" s="89">
        <f t="shared" si="33"/>
        <v>-18.488057999999999</v>
      </c>
      <c r="G168" s="44">
        <f t="shared" si="34"/>
        <v>-20.624009999999998</v>
      </c>
      <c r="H168" s="44">
        <f t="shared" si="35"/>
        <v>-23.083351</v>
      </c>
      <c r="I168" s="44">
        <f t="shared" si="36"/>
        <v>0</v>
      </c>
      <c r="J168" s="44">
        <f t="shared" si="37"/>
        <v>0</v>
      </c>
      <c r="K168" s="44">
        <f t="shared" si="38"/>
        <v>0</v>
      </c>
      <c r="L168" s="44">
        <f t="shared" si="39"/>
        <v>0</v>
      </c>
      <c r="N168" s="90">
        <v>12759155000</v>
      </c>
      <c r="O168" s="90">
        <v>-40.311047000000002</v>
      </c>
      <c r="Q168" s="89">
        <f t="shared" si="40"/>
        <v>13.075335000000001</v>
      </c>
      <c r="R168" s="89">
        <f t="shared" si="41"/>
        <v>-37.518386999999997</v>
      </c>
      <c r="S168" s="44">
        <f t="shared" si="42"/>
        <v>-39.777743999999998</v>
      </c>
      <c r="T168" s="44">
        <f t="shared" si="43"/>
        <v>-41.799655999999999</v>
      </c>
      <c r="U168" s="44">
        <f t="shared" si="44"/>
        <v>0</v>
      </c>
      <c r="V168" s="44">
        <f t="shared" si="45"/>
        <v>0</v>
      </c>
      <c r="W168" s="44">
        <f t="shared" si="46"/>
        <v>0</v>
      </c>
      <c r="X168" s="44">
        <f t="shared" si="47"/>
        <v>0</v>
      </c>
    </row>
    <row r="169" spans="2:24" x14ac:dyDescent="0.25">
      <c r="B169" s="90">
        <v>12838200000</v>
      </c>
      <c r="C169" s="90">
        <v>-16.015402000000002</v>
      </c>
      <c r="E169" s="89">
        <f t="shared" si="32"/>
        <v>13.15438</v>
      </c>
      <c r="F169" s="89">
        <f t="shared" si="33"/>
        <v>-19.475888999999999</v>
      </c>
      <c r="G169" s="44">
        <f t="shared" si="34"/>
        <v>-21.73245</v>
      </c>
      <c r="H169" s="44">
        <f t="shared" si="35"/>
        <v>-24.263248000000001</v>
      </c>
      <c r="I169" s="44">
        <f t="shared" si="36"/>
        <v>0</v>
      </c>
      <c r="J169" s="44">
        <f t="shared" si="37"/>
        <v>0</v>
      </c>
      <c r="K169" s="44">
        <f t="shared" si="38"/>
        <v>0</v>
      </c>
      <c r="L169" s="44">
        <f t="shared" si="39"/>
        <v>0</v>
      </c>
      <c r="N169" s="90">
        <v>12838200000</v>
      </c>
      <c r="O169" s="90">
        <v>-39.311230000000002</v>
      </c>
      <c r="Q169" s="89">
        <f t="shared" si="40"/>
        <v>13.15438</v>
      </c>
      <c r="R169" s="89">
        <f t="shared" si="41"/>
        <v>-36.806640999999999</v>
      </c>
      <c r="S169" s="44">
        <f t="shared" si="42"/>
        <v>-39.026814000000002</v>
      </c>
      <c r="T169" s="44">
        <f t="shared" si="43"/>
        <v>-41.003407000000003</v>
      </c>
      <c r="U169" s="44">
        <f t="shared" si="44"/>
        <v>0</v>
      </c>
      <c r="V169" s="44">
        <f t="shared" si="45"/>
        <v>0</v>
      </c>
      <c r="W169" s="44">
        <f t="shared" si="46"/>
        <v>0</v>
      </c>
      <c r="X169" s="44">
        <f t="shared" si="47"/>
        <v>0</v>
      </c>
    </row>
    <row r="170" spans="2:24" x14ac:dyDescent="0.25">
      <c r="B170" s="90">
        <v>12917245000</v>
      </c>
      <c r="C170" s="90">
        <v>-16.651308</v>
      </c>
      <c r="E170" s="89">
        <f t="shared" si="32"/>
        <v>13.233425</v>
      </c>
      <c r="F170" s="89">
        <f t="shared" si="33"/>
        <v>-20.507733999999999</v>
      </c>
      <c r="G170" s="44">
        <f t="shared" si="34"/>
        <v>-22.619855999999999</v>
      </c>
      <c r="H170" s="44">
        <f t="shared" si="35"/>
        <v>-25.252302</v>
      </c>
      <c r="I170" s="44">
        <f t="shared" si="36"/>
        <v>0</v>
      </c>
      <c r="J170" s="44">
        <f t="shared" si="37"/>
        <v>0</v>
      </c>
      <c r="K170" s="44">
        <f t="shared" si="38"/>
        <v>0</v>
      </c>
      <c r="L170" s="44">
        <f t="shared" si="39"/>
        <v>0</v>
      </c>
      <c r="N170" s="90">
        <v>12917245000</v>
      </c>
      <c r="O170" s="90">
        <v>-38.712662000000002</v>
      </c>
      <c r="Q170" s="89">
        <f t="shared" si="40"/>
        <v>13.233425</v>
      </c>
      <c r="R170" s="89">
        <f t="shared" si="41"/>
        <v>-35.825049999999997</v>
      </c>
      <c r="S170" s="44">
        <f t="shared" si="42"/>
        <v>-38.010170000000002</v>
      </c>
      <c r="T170" s="44">
        <f t="shared" si="43"/>
        <v>-40.100098000000003</v>
      </c>
      <c r="U170" s="44">
        <f t="shared" si="44"/>
        <v>0</v>
      </c>
      <c r="V170" s="44">
        <f t="shared" si="45"/>
        <v>0</v>
      </c>
      <c r="W170" s="44">
        <f t="shared" si="46"/>
        <v>0</v>
      </c>
      <c r="X170" s="44">
        <f t="shared" si="47"/>
        <v>0</v>
      </c>
    </row>
    <row r="171" spans="2:24" x14ac:dyDescent="0.25">
      <c r="B171" s="90">
        <v>12996290000</v>
      </c>
      <c r="C171" s="90">
        <v>-17.479191</v>
      </c>
      <c r="E171" s="89">
        <f t="shared" si="32"/>
        <v>13.312469999999999</v>
      </c>
      <c r="F171" s="89">
        <f t="shared" si="33"/>
        <v>-20.942132999999998</v>
      </c>
      <c r="G171" s="44">
        <f t="shared" si="34"/>
        <v>-23.120583</v>
      </c>
      <c r="H171" s="44">
        <f t="shared" si="35"/>
        <v>-26.050903000000002</v>
      </c>
      <c r="I171" s="44">
        <f t="shared" si="36"/>
        <v>0</v>
      </c>
      <c r="J171" s="44">
        <f t="shared" si="37"/>
        <v>0</v>
      </c>
      <c r="K171" s="44">
        <f t="shared" si="38"/>
        <v>0</v>
      </c>
      <c r="L171" s="44">
        <f t="shared" si="39"/>
        <v>0</v>
      </c>
      <c r="N171" s="90">
        <v>12996290000</v>
      </c>
      <c r="O171" s="90">
        <v>-38.41357</v>
      </c>
      <c r="Q171" s="89">
        <f t="shared" si="40"/>
        <v>13.312469999999999</v>
      </c>
      <c r="R171" s="89">
        <f t="shared" si="41"/>
        <v>-34.380687999999999</v>
      </c>
      <c r="S171" s="44">
        <f t="shared" si="42"/>
        <v>-36.695591</v>
      </c>
      <c r="T171" s="44">
        <f t="shared" si="43"/>
        <v>-39.224842000000002</v>
      </c>
      <c r="U171" s="44">
        <f t="shared" si="44"/>
        <v>0</v>
      </c>
      <c r="V171" s="44">
        <f t="shared" si="45"/>
        <v>0</v>
      </c>
      <c r="W171" s="44">
        <f t="shared" si="46"/>
        <v>0</v>
      </c>
      <c r="X171" s="44">
        <f t="shared" si="47"/>
        <v>0</v>
      </c>
    </row>
    <row r="172" spans="2:24" x14ac:dyDescent="0.25">
      <c r="B172" s="90">
        <v>13075335000</v>
      </c>
      <c r="C172" s="90">
        <v>-18.488057999999999</v>
      </c>
      <c r="E172" s="89">
        <f t="shared" si="32"/>
        <v>13.391515</v>
      </c>
      <c r="F172" s="89">
        <f t="shared" si="33"/>
        <v>-21.282222999999998</v>
      </c>
      <c r="G172" s="44">
        <f t="shared" si="34"/>
        <v>-23.654613000000001</v>
      </c>
      <c r="H172" s="44">
        <f t="shared" si="35"/>
        <v>-27.247928999999999</v>
      </c>
      <c r="I172" s="44">
        <f t="shared" si="36"/>
        <v>0</v>
      </c>
      <c r="J172" s="44">
        <f t="shared" si="37"/>
        <v>0</v>
      </c>
      <c r="K172" s="44">
        <f t="shared" si="38"/>
        <v>0</v>
      </c>
      <c r="L172" s="44">
        <f t="shared" si="39"/>
        <v>0</v>
      </c>
      <c r="N172" s="90">
        <v>13075335000</v>
      </c>
      <c r="O172" s="90">
        <v>-37.518386999999997</v>
      </c>
      <c r="Q172" s="89">
        <f t="shared" si="40"/>
        <v>13.391515</v>
      </c>
      <c r="R172" s="89">
        <f t="shared" si="41"/>
        <v>-33.599735000000003</v>
      </c>
      <c r="S172" s="44">
        <f t="shared" si="42"/>
        <v>-35.937308999999999</v>
      </c>
      <c r="T172" s="44">
        <f t="shared" si="43"/>
        <v>-38.231479999999998</v>
      </c>
      <c r="U172" s="44">
        <f t="shared" si="44"/>
        <v>0</v>
      </c>
      <c r="V172" s="44">
        <f t="shared" si="45"/>
        <v>0</v>
      </c>
      <c r="W172" s="44">
        <f t="shared" si="46"/>
        <v>0</v>
      </c>
      <c r="X172" s="44">
        <f t="shared" si="47"/>
        <v>0</v>
      </c>
    </row>
    <row r="173" spans="2:24" x14ac:dyDescent="0.25">
      <c r="B173" s="90">
        <v>13154380000</v>
      </c>
      <c r="C173" s="90">
        <v>-19.475888999999999</v>
      </c>
      <c r="E173" s="89">
        <f t="shared" si="32"/>
        <v>13.470560000000001</v>
      </c>
      <c r="F173" s="89">
        <f t="shared" si="33"/>
        <v>-22.011876999999998</v>
      </c>
      <c r="G173" s="44">
        <f t="shared" si="34"/>
        <v>-24.312650999999999</v>
      </c>
      <c r="H173" s="44">
        <f t="shared" si="35"/>
        <v>-28.811178000000002</v>
      </c>
      <c r="I173" s="44">
        <f t="shared" si="36"/>
        <v>0</v>
      </c>
      <c r="J173" s="44">
        <f t="shared" si="37"/>
        <v>0</v>
      </c>
      <c r="K173" s="44">
        <f t="shared" si="38"/>
        <v>0</v>
      </c>
      <c r="L173" s="44">
        <f t="shared" si="39"/>
        <v>0</v>
      </c>
      <c r="N173" s="90">
        <v>13154380000</v>
      </c>
      <c r="O173" s="90">
        <v>-36.806640999999999</v>
      </c>
      <c r="Q173" s="89">
        <f t="shared" si="40"/>
        <v>13.470560000000001</v>
      </c>
      <c r="R173" s="89">
        <f t="shared" si="41"/>
        <v>-32.725501999999999</v>
      </c>
      <c r="S173" s="44">
        <f t="shared" si="42"/>
        <v>-35.315852999999997</v>
      </c>
      <c r="T173" s="44">
        <f t="shared" si="43"/>
        <v>-37.191302999999998</v>
      </c>
      <c r="U173" s="44">
        <f t="shared" si="44"/>
        <v>0</v>
      </c>
      <c r="V173" s="44">
        <f t="shared" si="45"/>
        <v>0</v>
      </c>
      <c r="W173" s="44">
        <f t="shared" si="46"/>
        <v>0</v>
      </c>
      <c r="X173" s="44">
        <f t="shared" si="47"/>
        <v>0</v>
      </c>
    </row>
    <row r="174" spans="2:24" x14ac:dyDescent="0.25">
      <c r="B174" s="90">
        <v>13233425000</v>
      </c>
      <c r="C174" s="90">
        <v>-20.507733999999999</v>
      </c>
      <c r="E174" s="89">
        <f t="shared" si="32"/>
        <v>13.549605</v>
      </c>
      <c r="F174" s="89">
        <f t="shared" si="33"/>
        <v>-22.747105000000001</v>
      </c>
      <c r="G174" s="44">
        <f t="shared" si="34"/>
        <v>-25.256739</v>
      </c>
      <c r="H174" s="44">
        <f t="shared" si="35"/>
        <v>-30.766179999999999</v>
      </c>
      <c r="I174" s="44">
        <f t="shared" si="36"/>
        <v>0</v>
      </c>
      <c r="J174" s="44">
        <f t="shared" si="37"/>
        <v>0</v>
      </c>
      <c r="K174" s="44">
        <f t="shared" si="38"/>
        <v>0</v>
      </c>
      <c r="L174" s="44">
        <f t="shared" si="39"/>
        <v>0</v>
      </c>
      <c r="N174" s="90">
        <v>13233425000</v>
      </c>
      <c r="O174" s="90">
        <v>-35.825049999999997</v>
      </c>
      <c r="Q174" s="89">
        <f t="shared" si="40"/>
        <v>13.549605</v>
      </c>
      <c r="R174" s="89">
        <f t="shared" si="41"/>
        <v>-27.544788</v>
      </c>
      <c r="S174" s="44">
        <f t="shared" si="42"/>
        <v>-33.904282000000002</v>
      </c>
      <c r="T174" s="44">
        <f t="shared" si="43"/>
        <v>-36.312781999999999</v>
      </c>
      <c r="U174" s="44">
        <f t="shared" si="44"/>
        <v>0</v>
      </c>
      <c r="V174" s="44">
        <f t="shared" si="45"/>
        <v>0</v>
      </c>
      <c r="W174" s="44">
        <f t="shared" si="46"/>
        <v>0</v>
      </c>
      <c r="X174" s="44">
        <f t="shared" si="47"/>
        <v>0</v>
      </c>
    </row>
    <row r="175" spans="2:24" x14ac:dyDescent="0.25">
      <c r="B175" s="90">
        <v>13312470000</v>
      </c>
      <c r="C175" s="90">
        <v>-20.942132999999998</v>
      </c>
      <c r="E175" s="89">
        <f t="shared" si="32"/>
        <v>13.62865</v>
      </c>
      <c r="F175" s="89">
        <f t="shared" si="33"/>
        <v>-23.527080999999999</v>
      </c>
      <c r="G175" s="44">
        <f t="shared" si="34"/>
        <v>-26.157322000000001</v>
      </c>
      <c r="H175" s="44">
        <f t="shared" si="35"/>
        <v>-34.191485999999998</v>
      </c>
      <c r="I175" s="44">
        <f t="shared" si="36"/>
        <v>0</v>
      </c>
      <c r="J175" s="44">
        <f t="shared" si="37"/>
        <v>0</v>
      </c>
      <c r="K175" s="44">
        <f t="shared" si="38"/>
        <v>0</v>
      </c>
      <c r="L175" s="44">
        <f t="shared" si="39"/>
        <v>0</v>
      </c>
      <c r="N175" s="90">
        <v>13312470000</v>
      </c>
      <c r="O175" s="90">
        <v>-34.380687999999999</v>
      </c>
      <c r="Q175" s="89">
        <f t="shared" si="40"/>
        <v>13.62865</v>
      </c>
      <c r="R175" s="89">
        <f t="shared" si="41"/>
        <v>-15.668900000000001</v>
      </c>
      <c r="S175" s="44">
        <f t="shared" si="42"/>
        <v>-32.257201999999999</v>
      </c>
      <c r="T175" s="44">
        <f t="shared" si="43"/>
        <v>-35.363143999999998</v>
      </c>
      <c r="U175" s="44">
        <f t="shared" si="44"/>
        <v>0</v>
      </c>
      <c r="V175" s="44">
        <f t="shared" si="45"/>
        <v>0</v>
      </c>
      <c r="W175" s="44">
        <f t="shared" si="46"/>
        <v>0</v>
      </c>
      <c r="X175" s="44">
        <f t="shared" si="47"/>
        <v>0</v>
      </c>
    </row>
    <row r="176" spans="2:24" x14ac:dyDescent="0.25">
      <c r="B176" s="90">
        <v>13391515000</v>
      </c>
      <c r="C176" s="90">
        <v>-21.282222999999998</v>
      </c>
      <c r="E176" s="89">
        <f t="shared" si="32"/>
        <v>13.707694999999999</v>
      </c>
      <c r="F176" s="89">
        <f t="shared" si="33"/>
        <v>-24.160678999999998</v>
      </c>
      <c r="G176" s="44">
        <f t="shared" si="34"/>
        <v>-26.917849</v>
      </c>
      <c r="H176" s="44">
        <f t="shared" si="35"/>
        <v>-38.284798000000002</v>
      </c>
      <c r="I176" s="44">
        <f t="shared" si="36"/>
        <v>0</v>
      </c>
      <c r="J176" s="44">
        <f t="shared" si="37"/>
        <v>0</v>
      </c>
      <c r="K176" s="44">
        <f t="shared" si="38"/>
        <v>0</v>
      </c>
      <c r="L176" s="44">
        <f t="shared" si="39"/>
        <v>0</v>
      </c>
      <c r="N176" s="90">
        <v>13391515000</v>
      </c>
      <c r="O176" s="90">
        <v>-33.599735000000003</v>
      </c>
      <c r="Q176" s="89">
        <f t="shared" si="40"/>
        <v>13.707694999999999</v>
      </c>
      <c r="R176" s="89">
        <f t="shared" si="41"/>
        <v>-13.121306000000001</v>
      </c>
      <c r="S176" s="44">
        <f t="shared" si="42"/>
        <v>-30.803947000000001</v>
      </c>
      <c r="T176" s="44">
        <f t="shared" si="43"/>
        <v>-34.060909000000002</v>
      </c>
      <c r="U176" s="44">
        <f t="shared" si="44"/>
        <v>0</v>
      </c>
      <c r="V176" s="44">
        <f t="shared" si="45"/>
        <v>0</v>
      </c>
      <c r="W176" s="44">
        <f t="shared" si="46"/>
        <v>0</v>
      </c>
      <c r="X176" s="44">
        <f t="shared" si="47"/>
        <v>0</v>
      </c>
    </row>
    <row r="177" spans="2:24" x14ac:dyDescent="0.25">
      <c r="B177" s="90">
        <v>13470560000</v>
      </c>
      <c r="C177" s="90">
        <v>-22.011876999999998</v>
      </c>
      <c r="E177" s="89">
        <f t="shared" si="32"/>
        <v>13.78674</v>
      </c>
      <c r="F177" s="89">
        <f t="shared" si="33"/>
        <v>-25.522068000000001</v>
      </c>
      <c r="G177" s="44">
        <f t="shared" si="34"/>
        <v>-28.946746999999998</v>
      </c>
      <c r="H177" s="44">
        <f t="shared" si="35"/>
        <v>-42.078944999999997</v>
      </c>
      <c r="I177" s="44">
        <f t="shared" si="36"/>
        <v>0</v>
      </c>
      <c r="J177" s="44">
        <f t="shared" si="37"/>
        <v>0</v>
      </c>
      <c r="K177" s="44">
        <f t="shared" si="38"/>
        <v>0</v>
      </c>
      <c r="L177" s="44">
        <f t="shared" si="39"/>
        <v>0</v>
      </c>
      <c r="N177" s="90">
        <v>13470560000</v>
      </c>
      <c r="O177" s="90">
        <v>-32.725501999999999</v>
      </c>
      <c r="Q177" s="89">
        <f t="shared" si="40"/>
        <v>13.78674</v>
      </c>
      <c r="R177" s="89">
        <f t="shared" si="41"/>
        <v>-11.344500999999999</v>
      </c>
      <c r="S177" s="44">
        <f t="shared" si="42"/>
        <v>-24.129788999999999</v>
      </c>
      <c r="T177" s="44">
        <f t="shared" si="43"/>
        <v>-32.227421</v>
      </c>
      <c r="U177" s="44">
        <f t="shared" si="44"/>
        <v>0</v>
      </c>
      <c r="V177" s="44">
        <f t="shared" si="45"/>
        <v>0</v>
      </c>
      <c r="W177" s="44">
        <f t="shared" si="46"/>
        <v>0</v>
      </c>
      <c r="X177" s="44">
        <f t="shared" si="47"/>
        <v>0</v>
      </c>
    </row>
    <row r="178" spans="2:24" x14ac:dyDescent="0.25">
      <c r="B178" s="90">
        <v>13549605000</v>
      </c>
      <c r="C178" s="90">
        <v>-22.747105000000001</v>
      </c>
      <c r="E178" s="89">
        <f t="shared" si="32"/>
        <v>13.865785000000001</v>
      </c>
      <c r="F178" s="89">
        <f t="shared" si="33"/>
        <v>-27.162966000000001</v>
      </c>
      <c r="G178" s="44">
        <f t="shared" si="34"/>
        <v>-32.314498999999998</v>
      </c>
      <c r="H178" s="44">
        <f t="shared" si="35"/>
        <v>-45.672981</v>
      </c>
      <c r="I178" s="44">
        <f t="shared" si="36"/>
        <v>0</v>
      </c>
      <c r="J178" s="44">
        <f t="shared" si="37"/>
        <v>0</v>
      </c>
      <c r="K178" s="44">
        <f t="shared" si="38"/>
        <v>0</v>
      </c>
      <c r="L178" s="44">
        <f t="shared" si="39"/>
        <v>0</v>
      </c>
      <c r="N178" s="90">
        <v>13549605000</v>
      </c>
      <c r="O178" s="90">
        <v>-27.544788</v>
      </c>
      <c r="Q178" s="89">
        <f t="shared" si="40"/>
        <v>13.865785000000001</v>
      </c>
      <c r="R178" s="89">
        <f t="shared" si="41"/>
        <v>-10.744977</v>
      </c>
      <c r="S178" s="44">
        <f t="shared" si="42"/>
        <v>-14.193878</v>
      </c>
      <c r="T178" s="44">
        <f t="shared" si="43"/>
        <v>-29.430204</v>
      </c>
      <c r="U178" s="44">
        <f t="shared" si="44"/>
        <v>0</v>
      </c>
      <c r="V178" s="44">
        <f t="shared" si="45"/>
        <v>0</v>
      </c>
      <c r="W178" s="44">
        <f t="shared" si="46"/>
        <v>0</v>
      </c>
      <c r="X178" s="44">
        <f t="shared" si="47"/>
        <v>0</v>
      </c>
    </row>
    <row r="179" spans="2:24" x14ac:dyDescent="0.25">
      <c r="B179" s="90">
        <v>13628650000</v>
      </c>
      <c r="C179" s="90">
        <v>-23.527080999999999</v>
      </c>
      <c r="E179" s="89">
        <f t="shared" si="32"/>
        <v>13.94483</v>
      </c>
      <c r="F179" s="89">
        <f t="shared" si="33"/>
        <v>-28.179893</v>
      </c>
      <c r="G179" s="44">
        <f t="shared" si="34"/>
        <v>-36.209198000000001</v>
      </c>
      <c r="H179" s="44">
        <f t="shared" si="35"/>
        <v>-49.040379000000001</v>
      </c>
      <c r="I179" s="44">
        <f t="shared" si="36"/>
        <v>0</v>
      </c>
      <c r="J179" s="44">
        <f t="shared" si="37"/>
        <v>0</v>
      </c>
      <c r="K179" s="44">
        <f t="shared" si="38"/>
        <v>0</v>
      </c>
      <c r="L179" s="44">
        <f t="shared" si="39"/>
        <v>0</v>
      </c>
      <c r="N179" s="90">
        <v>13628650000</v>
      </c>
      <c r="O179" s="90">
        <v>-15.668900000000001</v>
      </c>
      <c r="Q179" s="89">
        <f t="shared" si="40"/>
        <v>13.94483</v>
      </c>
      <c r="R179" s="89">
        <f t="shared" si="41"/>
        <v>-10.817563</v>
      </c>
      <c r="S179" s="44">
        <f t="shared" si="42"/>
        <v>-12.822251</v>
      </c>
      <c r="T179" s="44">
        <f t="shared" si="43"/>
        <v>-25.598343</v>
      </c>
      <c r="U179" s="44">
        <f t="shared" si="44"/>
        <v>0</v>
      </c>
      <c r="V179" s="44">
        <f t="shared" si="45"/>
        <v>0</v>
      </c>
      <c r="W179" s="44">
        <f t="shared" si="46"/>
        <v>0</v>
      </c>
      <c r="X179" s="44">
        <f t="shared" si="47"/>
        <v>0</v>
      </c>
    </row>
    <row r="180" spans="2:24" x14ac:dyDescent="0.25">
      <c r="B180" s="90">
        <v>13707695000</v>
      </c>
      <c r="C180" s="90">
        <v>-24.160678999999998</v>
      </c>
      <c r="E180" s="89">
        <f t="shared" si="32"/>
        <v>14.023875</v>
      </c>
      <c r="F180" s="89">
        <f t="shared" si="33"/>
        <v>-30.526599999999998</v>
      </c>
      <c r="G180" s="44">
        <f t="shared" si="34"/>
        <v>-45.944519</v>
      </c>
      <c r="H180" s="44">
        <f t="shared" si="35"/>
        <v>-50.997867999999997</v>
      </c>
      <c r="I180" s="44">
        <f t="shared" si="36"/>
        <v>0</v>
      </c>
      <c r="J180" s="44">
        <f t="shared" si="37"/>
        <v>0</v>
      </c>
      <c r="K180" s="44">
        <f t="shared" si="38"/>
        <v>0</v>
      </c>
      <c r="L180" s="44">
        <f t="shared" si="39"/>
        <v>0</v>
      </c>
      <c r="N180" s="90">
        <v>13707695000</v>
      </c>
      <c r="O180" s="90">
        <v>-13.121306000000001</v>
      </c>
      <c r="Q180" s="89">
        <f t="shared" si="40"/>
        <v>14.023875</v>
      </c>
      <c r="R180" s="89">
        <f t="shared" si="41"/>
        <v>-11.005666</v>
      </c>
      <c r="S180" s="44">
        <f t="shared" si="42"/>
        <v>-12.113550999999999</v>
      </c>
      <c r="T180" s="44">
        <f t="shared" si="43"/>
        <v>-21.798974999999999</v>
      </c>
      <c r="U180" s="44">
        <f t="shared" si="44"/>
        <v>0</v>
      </c>
      <c r="V180" s="44">
        <f t="shared" si="45"/>
        <v>0</v>
      </c>
      <c r="W180" s="44">
        <f t="shared" si="46"/>
        <v>0</v>
      </c>
      <c r="X180" s="44">
        <f t="shared" si="47"/>
        <v>0</v>
      </c>
    </row>
    <row r="181" spans="2:24" x14ac:dyDescent="0.25">
      <c r="B181" s="90">
        <v>13786740000</v>
      </c>
      <c r="C181" s="90">
        <v>-25.522068000000001</v>
      </c>
      <c r="E181" s="89">
        <f t="shared" si="32"/>
        <v>14.102919999999999</v>
      </c>
      <c r="F181" s="89">
        <f t="shared" si="33"/>
        <v>-37.105193999999997</v>
      </c>
      <c r="G181" s="44">
        <f t="shared" si="34"/>
        <v>-49.990650000000002</v>
      </c>
      <c r="H181" s="44">
        <f t="shared" si="35"/>
        <v>-52.264389000000001</v>
      </c>
      <c r="I181" s="44">
        <f t="shared" si="36"/>
        <v>0</v>
      </c>
      <c r="J181" s="44">
        <f t="shared" si="37"/>
        <v>0</v>
      </c>
      <c r="K181" s="44">
        <f t="shared" si="38"/>
        <v>0</v>
      </c>
      <c r="L181" s="44">
        <f t="shared" si="39"/>
        <v>0</v>
      </c>
      <c r="N181" s="90">
        <v>13786740000</v>
      </c>
      <c r="O181" s="90">
        <v>-11.344500999999999</v>
      </c>
      <c r="Q181" s="89">
        <f t="shared" si="40"/>
        <v>14.102919999999999</v>
      </c>
      <c r="R181" s="89">
        <f t="shared" si="41"/>
        <v>-11.404553</v>
      </c>
      <c r="S181" s="44">
        <f t="shared" si="42"/>
        <v>-11.778150999999999</v>
      </c>
      <c r="T181" s="44">
        <f t="shared" si="43"/>
        <v>-18.488351999999999</v>
      </c>
      <c r="U181" s="44">
        <f t="shared" si="44"/>
        <v>0</v>
      </c>
      <c r="V181" s="44">
        <f t="shared" si="45"/>
        <v>0</v>
      </c>
      <c r="W181" s="44">
        <f t="shared" si="46"/>
        <v>0</v>
      </c>
      <c r="X181" s="44">
        <f t="shared" si="47"/>
        <v>0</v>
      </c>
    </row>
    <row r="182" spans="2:24" x14ac:dyDescent="0.25">
      <c r="B182" s="90">
        <v>13865785000</v>
      </c>
      <c r="C182" s="90">
        <v>-27.162966000000001</v>
      </c>
      <c r="E182" s="89">
        <f t="shared" si="32"/>
        <v>14.181965</v>
      </c>
      <c r="F182" s="89">
        <f t="shared" si="33"/>
        <v>-44.298084000000003</v>
      </c>
      <c r="G182" s="44">
        <f t="shared" si="34"/>
        <v>-50.721767</v>
      </c>
      <c r="H182" s="44">
        <f t="shared" si="35"/>
        <v>-53.595244999999998</v>
      </c>
      <c r="I182" s="44">
        <f t="shared" si="36"/>
        <v>0</v>
      </c>
      <c r="J182" s="44">
        <f t="shared" si="37"/>
        <v>0</v>
      </c>
      <c r="K182" s="44">
        <f t="shared" si="38"/>
        <v>0</v>
      </c>
      <c r="L182" s="44">
        <f t="shared" si="39"/>
        <v>0</v>
      </c>
      <c r="N182" s="90">
        <v>13865785000</v>
      </c>
      <c r="O182" s="90">
        <v>-10.744977</v>
      </c>
      <c r="Q182" s="89">
        <f t="shared" si="40"/>
        <v>14.181965</v>
      </c>
      <c r="R182" s="89">
        <f t="shared" si="41"/>
        <v>-11.75479</v>
      </c>
      <c r="S182" s="44">
        <f t="shared" si="42"/>
        <v>-11.991016</v>
      </c>
      <c r="T182" s="44">
        <f t="shared" si="43"/>
        <v>-15.970962</v>
      </c>
      <c r="U182" s="44">
        <f t="shared" si="44"/>
        <v>0</v>
      </c>
      <c r="V182" s="44">
        <f t="shared" si="45"/>
        <v>0</v>
      </c>
      <c r="W182" s="44">
        <f t="shared" si="46"/>
        <v>0</v>
      </c>
      <c r="X182" s="44">
        <f t="shared" si="47"/>
        <v>0</v>
      </c>
    </row>
    <row r="183" spans="2:24" x14ac:dyDescent="0.25">
      <c r="B183" s="90">
        <v>13944830000</v>
      </c>
      <c r="C183" s="90">
        <v>-28.179893</v>
      </c>
      <c r="E183" s="89">
        <f t="shared" si="32"/>
        <v>14.261010000000001</v>
      </c>
      <c r="F183" s="89">
        <f t="shared" si="33"/>
        <v>-49.561900999999999</v>
      </c>
      <c r="G183" s="44">
        <f t="shared" si="34"/>
        <v>-52.068260000000002</v>
      </c>
      <c r="H183" s="44">
        <f t="shared" si="35"/>
        <v>-54.647700999999998</v>
      </c>
      <c r="I183" s="44">
        <f t="shared" si="36"/>
        <v>0</v>
      </c>
      <c r="J183" s="44">
        <f t="shared" si="37"/>
        <v>0</v>
      </c>
      <c r="K183" s="44">
        <f t="shared" si="38"/>
        <v>0</v>
      </c>
      <c r="L183" s="44">
        <f t="shared" si="39"/>
        <v>0</v>
      </c>
      <c r="N183" s="90">
        <v>13944830000</v>
      </c>
      <c r="O183" s="90">
        <v>-10.817563</v>
      </c>
      <c r="Q183" s="89">
        <f t="shared" si="40"/>
        <v>14.261010000000001</v>
      </c>
      <c r="R183" s="89">
        <f t="shared" si="41"/>
        <v>-12.294027</v>
      </c>
      <c r="S183" s="44">
        <f t="shared" si="42"/>
        <v>-12.499890000000001</v>
      </c>
      <c r="T183" s="44">
        <f t="shared" si="43"/>
        <v>-14.824986000000001</v>
      </c>
      <c r="U183" s="44">
        <f t="shared" si="44"/>
        <v>0</v>
      </c>
      <c r="V183" s="44">
        <f t="shared" si="45"/>
        <v>0</v>
      </c>
      <c r="W183" s="44">
        <f t="shared" si="46"/>
        <v>0</v>
      </c>
      <c r="X183" s="44">
        <f t="shared" si="47"/>
        <v>0</v>
      </c>
    </row>
    <row r="184" spans="2:24" x14ac:dyDescent="0.25">
      <c r="B184" s="90">
        <v>14023875000</v>
      </c>
      <c r="C184" s="90">
        <v>-30.526599999999998</v>
      </c>
      <c r="E184" s="89">
        <f t="shared" si="32"/>
        <v>14.340055</v>
      </c>
      <c r="F184" s="89">
        <f t="shared" si="33"/>
        <v>-50.666321000000003</v>
      </c>
      <c r="G184" s="44">
        <f t="shared" si="34"/>
        <v>-53.475470999999999</v>
      </c>
      <c r="H184" s="44">
        <f t="shared" si="35"/>
        <v>-55.465122000000001</v>
      </c>
      <c r="I184" s="44">
        <f t="shared" si="36"/>
        <v>0</v>
      </c>
      <c r="J184" s="44">
        <f t="shared" si="37"/>
        <v>0</v>
      </c>
      <c r="K184" s="44">
        <f t="shared" si="38"/>
        <v>0</v>
      </c>
      <c r="L184" s="44">
        <f t="shared" si="39"/>
        <v>0</v>
      </c>
      <c r="N184" s="90">
        <v>14023875000</v>
      </c>
      <c r="O184" s="90">
        <v>-11.005666</v>
      </c>
      <c r="Q184" s="89">
        <f t="shared" si="40"/>
        <v>14.340055</v>
      </c>
      <c r="R184" s="89">
        <f t="shared" si="41"/>
        <v>-12.951484000000001</v>
      </c>
      <c r="S184" s="44">
        <f t="shared" si="42"/>
        <v>-13.080676</v>
      </c>
      <c r="T184" s="44">
        <f t="shared" si="43"/>
        <v>-14.967924999999999</v>
      </c>
      <c r="U184" s="44">
        <f t="shared" si="44"/>
        <v>0</v>
      </c>
      <c r="V184" s="44">
        <f t="shared" si="45"/>
        <v>0</v>
      </c>
      <c r="W184" s="44">
        <f t="shared" si="46"/>
        <v>0</v>
      </c>
      <c r="X184" s="44">
        <f t="shared" si="47"/>
        <v>0</v>
      </c>
    </row>
    <row r="185" spans="2:24" x14ac:dyDescent="0.25">
      <c r="B185" s="90">
        <v>14102920000</v>
      </c>
      <c r="C185" s="90">
        <v>-37.105193999999997</v>
      </c>
      <c r="E185" s="89">
        <f t="shared" si="32"/>
        <v>14.4191</v>
      </c>
      <c r="F185" s="89">
        <f t="shared" si="33"/>
        <v>-51.431561000000002</v>
      </c>
      <c r="G185" s="44">
        <f t="shared" si="34"/>
        <v>-54.156658</v>
      </c>
      <c r="H185" s="44">
        <f t="shared" si="35"/>
        <v>-56.009239000000001</v>
      </c>
      <c r="I185" s="44">
        <f t="shared" si="36"/>
        <v>0</v>
      </c>
      <c r="J185" s="44">
        <f t="shared" si="37"/>
        <v>0</v>
      </c>
      <c r="K185" s="44">
        <f t="shared" si="38"/>
        <v>0</v>
      </c>
      <c r="L185" s="44">
        <f t="shared" si="39"/>
        <v>0</v>
      </c>
      <c r="N185" s="90">
        <v>14102920000</v>
      </c>
      <c r="O185" s="90">
        <v>-11.404553</v>
      </c>
      <c r="Q185" s="89">
        <f t="shared" si="40"/>
        <v>14.4191</v>
      </c>
      <c r="R185" s="89">
        <f t="shared" si="41"/>
        <v>-13.543298999999999</v>
      </c>
      <c r="S185" s="44">
        <f t="shared" si="42"/>
        <v>-13.696628</v>
      </c>
      <c r="T185" s="44">
        <f t="shared" si="43"/>
        <v>-15.439985999999999</v>
      </c>
      <c r="U185" s="44">
        <f t="shared" si="44"/>
        <v>0</v>
      </c>
      <c r="V185" s="44">
        <f t="shared" si="45"/>
        <v>0</v>
      </c>
      <c r="W185" s="44">
        <f t="shared" si="46"/>
        <v>0</v>
      </c>
      <c r="X185" s="44">
        <f t="shared" si="47"/>
        <v>0</v>
      </c>
    </row>
    <row r="186" spans="2:24" x14ac:dyDescent="0.25">
      <c r="B186" s="90">
        <v>14181965000</v>
      </c>
      <c r="C186" s="90">
        <v>-44.298084000000003</v>
      </c>
      <c r="E186" s="89">
        <f t="shared" si="32"/>
        <v>14.498144999999999</v>
      </c>
      <c r="F186" s="89">
        <f t="shared" si="33"/>
        <v>-52.164901999999998</v>
      </c>
      <c r="G186" s="44">
        <f t="shared" si="34"/>
        <v>-54.341712999999999</v>
      </c>
      <c r="H186" s="44">
        <f t="shared" si="35"/>
        <v>-56.462204</v>
      </c>
      <c r="I186" s="44">
        <f t="shared" si="36"/>
        <v>0</v>
      </c>
      <c r="J186" s="44">
        <f t="shared" si="37"/>
        <v>0</v>
      </c>
      <c r="K186" s="44">
        <f t="shared" si="38"/>
        <v>0</v>
      </c>
      <c r="L186" s="44">
        <f t="shared" si="39"/>
        <v>0</v>
      </c>
      <c r="N186" s="90">
        <v>14181965000</v>
      </c>
      <c r="O186" s="90">
        <v>-11.75479</v>
      </c>
      <c r="Q186" s="89">
        <f t="shared" si="40"/>
        <v>14.498144999999999</v>
      </c>
      <c r="R186" s="89">
        <f t="shared" si="41"/>
        <v>-13.951847000000001</v>
      </c>
      <c r="S186" s="44">
        <f t="shared" si="42"/>
        <v>-14.212804999999999</v>
      </c>
      <c r="T186" s="44">
        <f t="shared" si="43"/>
        <v>-16.103764000000002</v>
      </c>
      <c r="U186" s="44">
        <f t="shared" si="44"/>
        <v>0</v>
      </c>
      <c r="V186" s="44">
        <f t="shared" si="45"/>
        <v>0</v>
      </c>
      <c r="W186" s="44">
        <f t="shared" si="46"/>
        <v>0</v>
      </c>
      <c r="X186" s="44">
        <f t="shared" si="47"/>
        <v>0</v>
      </c>
    </row>
    <row r="187" spans="2:24" x14ac:dyDescent="0.25">
      <c r="B187" s="90">
        <v>14261010000</v>
      </c>
      <c r="C187" s="90">
        <v>-49.561900999999999</v>
      </c>
      <c r="E187" s="89">
        <f t="shared" si="32"/>
        <v>14.57719</v>
      </c>
      <c r="F187" s="89">
        <f t="shared" si="33"/>
        <v>-52.971736999999997</v>
      </c>
      <c r="G187" s="44">
        <f t="shared" si="34"/>
        <v>-55.346851000000001</v>
      </c>
      <c r="H187" s="44">
        <f t="shared" si="35"/>
        <v>-56.645522999999997</v>
      </c>
      <c r="I187" s="44">
        <f t="shared" si="36"/>
        <v>0</v>
      </c>
      <c r="J187" s="44">
        <f t="shared" si="37"/>
        <v>0</v>
      </c>
      <c r="K187" s="44">
        <f t="shared" si="38"/>
        <v>0</v>
      </c>
      <c r="L187" s="44">
        <f t="shared" si="39"/>
        <v>0</v>
      </c>
      <c r="N187" s="90">
        <v>14261010000</v>
      </c>
      <c r="O187" s="90">
        <v>-12.294027</v>
      </c>
      <c r="Q187" s="89">
        <f t="shared" si="40"/>
        <v>14.57719</v>
      </c>
      <c r="R187" s="89">
        <f t="shared" si="41"/>
        <v>-14.510723</v>
      </c>
      <c r="S187" s="44">
        <f t="shared" si="42"/>
        <v>-14.856483000000001</v>
      </c>
      <c r="T187" s="44">
        <f t="shared" si="43"/>
        <v>-17.360250000000001</v>
      </c>
      <c r="U187" s="44">
        <f t="shared" si="44"/>
        <v>0</v>
      </c>
      <c r="V187" s="44">
        <f t="shared" si="45"/>
        <v>0</v>
      </c>
      <c r="W187" s="44">
        <f t="shared" si="46"/>
        <v>0</v>
      </c>
      <c r="X187" s="44">
        <f t="shared" si="47"/>
        <v>0</v>
      </c>
    </row>
    <row r="188" spans="2:24" x14ac:dyDescent="0.25">
      <c r="B188" s="90">
        <v>14340055000</v>
      </c>
      <c r="C188" s="90">
        <v>-50.666321000000003</v>
      </c>
      <c r="E188" s="89">
        <f t="shared" si="32"/>
        <v>14.656235000000001</v>
      </c>
      <c r="F188" s="89">
        <f t="shared" si="33"/>
        <v>-53.072094</v>
      </c>
      <c r="G188" s="44">
        <f t="shared" si="34"/>
        <v>-55.433276999999997</v>
      </c>
      <c r="H188" s="44">
        <f t="shared" si="35"/>
        <v>-56.908405000000002</v>
      </c>
      <c r="I188" s="44">
        <f t="shared" si="36"/>
        <v>0</v>
      </c>
      <c r="J188" s="44">
        <f t="shared" si="37"/>
        <v>0</v>
      </c>
      <c r="K188" s="44">
        <f t="shared" si="38"/>
        <v>0</v>
      </c>
      <c r="L188" s="44">
        <f t="shared" si="39"/>
        <v>0</v>
      </c>
      <c r="N188" s="90">
        <v>14340055000</v>
      </c>
      <c r="O188" s="90">
        <v>-12.951484000000001</v>
      </c>
      <c r="Q188" s="89">
        <f t="shared" si="40"/>
        <v>14.656235000000001</v>
      </c>
      <c r="R188" s="89">
        <f t="shared" si="41"/>
        <v>-14.693102</v>
      </c>
      <c r="S188" s="44">
        <f t="shared" si="42"/>
        <v>-15.222194</v>
      </c>
      <c r="T188" s="44">
        <f t="shared" si="43"/>
        <v>-19.665908999999999</v>
      </c>
      <c r="U188" s="44">
        <f t="shared" si="44"/>
        <v>0</v>
      </c>
      <c r="V188" s="44">
        <f t="shared" si="45"/>
        <v>0</v>
      </c>
      <c r="W188" s="44">
        <f t="shared" si="46"/>
        <v>0</v>
      </c>
      <c r="X188" s="44">
        <f t="shared" si="47"/>
        <v>0</v>
      </c>
    </row>
    <row r="189" spans="2:24" x14ac:dyDescent="0.25">
      <c r="B189" s="90">
        <v>14419100000</v>
      </c>
      <c r="C189" s="90">
        <v>-51.431561000000002</v>
      </c>
      <c r="E189" s="89">
        <f t="shared" si="32"/>
        <v>14.735279999999999</v>
      </c>
      <c r="F189" s="89">
        <f t="shared" si="33"/>
        <v>-53.410339</v>
      </c>
      <c r="G189" s="44">
        <f t="shared" si="34"/>
        <v>-55.243209999999998</v>
      </c>
      <c r="H189" s="44">
        <f t="shared" si="35"/>
        <v>-56.978625999999998</v>
      </c>
      <c r="I189" s="44">
        <f t="shared" si="36"/>
        <v>0</v>
      </c>
      <c r="J189" s="44">
        <f t="shared" si="37"/>
        <v>0</v>
      </c>
      <c r="K189" s="44">
        <f t="shared" si="38"/>
        <v>0</v>
      </c>
      <c r="L189" s="44">
        <f t="shared" si="39"/>
        <v>0</v>
      </c>
      <c r="N189" s="90">
        <v>14419100000</v>
      </c>
      <c r="O189" s="90">
        <v>-13.543298999999999</v>
      </c>
      <c r="Q189" s="89">
        <f t="shared" si="40"/>
        <v>14.735279999999999</v>
      </c>
      <c r="R189" s="89">
        <f t="shared" si="41"/>
        <v>-15.280234999999999</v>
      </c>
      <c r="S189" s="44">
        <f t="shared" si="42"/>
        <v>-16.348167</v>
      </c>
      <c r="T189" s="44">
        <f t="shared" si="43"/>
        <v>-23.021523999999999</v>
      </c>
      <c r="U189" s="44">
        <f t="shared" si="44"/>
        <v>0</v>
      </c>
      <c r="V189" s="44">
        <f t="shared" si="45"/>
        <v>0</v>
      </c>
      <c r="W189" s="44">
        <f t="shared" si="46"/>
        <v>0</v>
      </c>
      <c r="X189" s="44">
        <f t="shared" si="47"/>
        <v>0</v>
      </c>
    </row>
    <row r="190" spans="2:24" x14ac:dyDescent="0.25">
      <c r="B190" s="90">
        <v>14498145000</v>
      </c>
      <c r="C190" s="90">
        <v>-52.164901999999998</v>
      </c>
      <c r="E190" s="89">
        <f t="shared" si="32"/>
        <v>14.814325</v>
      </c>
      <c r="F190" s="89">
        <f t="shared" si="33"/>
        <v>-53.756492999999999</v>
      </c>
      <c r="G190" s="44">
        <f t="shared" si="34"/>
        <v>-54.595492999999998</v>
      </c>
      <c r="H190" s="44">
        <f t="shared" si="35"/>
        <v>-56.886028000000003</v>
      </c>
      <c r="I190" s="44">
        <f t="shared" si="36"/>
        <v>0</v>
      </c>
      <c r="J190" s="44">
        <f t="shared" si="37"/>
        <v>0</v>
      </c>
      <c r="K190" s="44">
        <f t="shared" si="38"/>
        <v>0</v>
      </c>
      <c r="L190" s="44">
        <f t="shared" si="39"/>
        <v>0</v>
      </c>
      <c r="N190" s="90">
        <v>14498145000</v>
      </c>
      <c r="O190" s="90">
        <v>-13.951847000000001</v>
      </c>
      <c r="Q190" s="89">
        <f t="shared" si="40"/>
        <v>14.814325</v>
      </c>
      <c r="R190" s="89">
        <f t="shared" si="41"/>
        <v>-15.775321</v>
      </c>
      <c r="S190" s="44">
        <f t="shared" si="42"/>
        <v>-17.286346000000002</v>
      </c>
      <c r="T190" s="44">
        <f t="shared" si="43"/>
        <v>-27.260020999999998</v>
      </c>
      <c r="U190" s="44">
        <f t="shared" si="44"/>
        <v>0</v>
      </c>
      <c r="V190" s="44">
        <f t="shared" si="45"/>
        <v>0</v>
      </c>
      <c r="W190" s="44">
        <f t="shared" si="46"/>
        <v>0</v>
      </c>
      <c r="X190" s="44">
        <f t="shared" si="47"/>
        <v>0</v>
      </c>
    </row>
    <row r="191" spans="2:24" x14ac:dyDescent="0.25">
      <c r="B191" s="90">
        <v>14577190000</v>
      </c>
      <c r="C191" s="90">
        <v>-52.971736999999997</v>
      </c>
      <c r="E191" s="89">
        <f t="shared" si="32"/>
        <v>14.893370000000001</v>
      </c>
      <c r="F191" s="89">
        <f t="shared" si="33"/>
        <v>-52.377524999999999</v>
      </c>
      <c r="G191" s="44">
        <f t="shared" si="34"/>
        <v>-54.290554</v>
      </c>
      <c r="H191" s="44">
        <f t="shared" si="35"/>
        <v>-56.622768000000001</v>
      </c>
      <c r="I191" s="44">
        <f t="shared" si="36"/>
        <v>0</v>
      </c>
      <c r="J191" s="44">
        <f t="shared" si="37"/>
        <v>0</v>
      </c>
      <c r="K191" s="44">
        <f t="shared" si="38"/>
        <v>0</v>
      </c>
      <c r="L191" s="44">
        <f t="shared" si="39"/>
        <v>0</v>
      </c>
      <c r="N191" s="90">
        <v>14577190000</v>
      </c>
      <c r="O191" s="90">
        <v>-14.510723</v>
      </c>
      <c r="Q191" s="89">
        <f t="shared" si="40"/>
        <v>14.893370000000001</v>
      </c>
      <c r="R191" s="89">
        <f t="shared" si="41"/>
        <v>-16.427229000000001</v>
      </c>
      <c r="S191" s="44">
        <f t="shared" si="42"/>
        <v>-18.824556000000001</v>
      </c>
      <c r="T191" s="44">
        <f t="shared" si="43"/>
        <v>-31.649388999999999</v>
      </c>
      <c r="U191" s="44">
        <f t="shared" si="44"/>
        <v>0</v>
      </c>
      <c r="V191" s="44">
        <f t="shared" si="45"/>
        <v>0</v>
      </c>
      <c r="W191" s="44">
        <f t="shared" si="46"/>
        <v>0</v>
      </c>
      <c r="X191" s="44">
        <f t="shared" si="47"/>
        <v>0</v>
      </c>
    </row>
    <row r="192" spans="2:24" x14ac:dyDescent="0.25">
      <c r="B192" s="90">
        <v>14656235000</v>
      </c>
      <c r="C192" s="90">
        <v>-53.072094</v>
      </c>
      <c r="E192" s="89">
        <f t="shared" si="32"/>
        <v>14.972415</v>
      </c>
      <c r="F192" s="89">
        <f t="shared" si="33"/>
        <v>-51.340946000000002</v>
      </c>
      <c r="G192" s="44">
        <f t="shared" si="34"/>
        <v>-53.729809000000003</v>
      </c>
      <c r="H192" s="44">
        <f t="shared" si="35"/>
        <v>-55.817379000000003</v>
      </c>
      <c r="I192" s="44">
        <f t="shared" si="36"/>
        <v>0</v>
      </c>
      <c r="J192" s="44">
        <f t="shared" si="37"/>
        <v>0</v>
      </c>
      <c r="K192" s="44">
        <f t="shared" si="38"/>
        <v>0</v>
      </c>
      <c r="L192" s="44">
        <f t="shared" si="39"/>
        <v>0</v>
      </c>
      <c r="N192" s="90">
        <v>14656235000</v>
      </c>
      <c r="O192" s="90">
        <v>-14.693102</v>
      </c>
      <c r="Q192" s="89">
        <f t="shared" si="40"/>
        <v>14.972415</v>
      </c>
      <c r="R192" s="89">
        <f t="shared" si="41"/>
        <v>-16.889434999999999</v>
      </c>
      <c r="S192" s="44">
        <f t="shared" si="42"/>
        <v>-22.669042999999999</v>
      </c>
      <c r="T192" s="44">
        <f t="shared" si="43"/>
        <v>-35.736739999999998</v>
      </c>
      <c r="U192" s="44">
        <f t="shared" si="44"/>
        <v>0</v>
      </c>
      <c r="V192" s="44">
        <f t="shared" si="45"/>
        <v>0</v>
      </c>
      <c r="W192" s="44">
        <f t="shared" si="46"/>
        <v>0</v>
      </c>
      <c r="X192" s="44">
        <f t="shared" si="47"/>
        <v>0</v>
      </c>
    </row>
    <row r="193" spans="2:24" x14ac:dyDescent="0.25">
      <c r="B193" s="90">
        <v>14735280000</v>
      </c>
      <c r="C193" s="90">
        <v>-53.410339</v>
      </c>
      <c r="E193" s="89">
        <f t="shared" si="32"/>
        <v>15.051460000000001</v>
      </c>
      <c r="F193" s="89">
        <f t="shared" si="33"/>
        <v>-50.768692000000001</v>
      </c>
      <c r="G193" s="44">
        <f t="shared" si="34"/>
        <v>-53.110442999999997</v>
      </c>
      <c r="H193" s="44">
        <f t="shared" si="35"/>
        <v>-54.532654000000001</v>
      </c>
      <c r="I193" s="44">
        <f t="shared" si="36"/>
        <v>0</v>
      </c>
      <c r="J193" s="44">
        <f t="shared" si="37"/>
        <v>0</v>
      </c>
      <c r="K193" s="44">
        <f t="shared" si="38"/>
        <v>0</v>
      </c>
      <c r="L193" s="44">
        <f t="shared" si="39"/>
        <v>0</v>
      </c>
      <c r="N193" s="90">
        <v>14735280000</v>
      </c>
      <c r="O193" s="90">
        <v>-15.280234999999999</v>
      </c>
      <c r="Q193" s="89">
        <f t="shared" si="40"/>
        <v>15.051460000000001</v>
      </c>
      <c r="R193" s="89">
        <f t="shared" si="41"/>
        <v>-17.363630000000001</v>
      </c>
      <c r="S193" s="44">
        <f t="shared" si="42"/>
        <v>-23.555353</v>
      </c>
      <c r="T193" s="44">
        <f t="shared" si="43"/>
        <v>-39.019215000000003</v>
      </c>
      <c r="U193" s="44">
        <f t="shared" si="44"/>
        <v>0</v>
      </c>
      <c r="V193" s="44">
        <f t="shared" si="45"/>
        <v>0</v>
      </c>
      <c r="W193" s="44">
        <f t="shared" si="46"/>
        <v>0</v>
      </c>
      <c r="X193" s="44">
        <f t="shared" si="47"/>
        <v>0</v>
      </c>
    </row>
    <row r="194" spans="2:24" x14ac:dyDescent="0.25">
      <c r="B194" s="90">
        <v>14814325000</v>
      </c>
      <c r="C194" s="90">
        <v>-53.756492999999999</v>
      </c>
      <c r="E194" s="89">
        <f t="shared" si="32"/>
        <v>15.130504999999999</v>
      </c>
      <c r="F194" s="89">
        <f t="shared" si="33"/>
        <v>-48.756500000000003</v>
      </c>
      <c r="G194" s="44">
        <f t="shared" si="34"/>
        <v>-50.794018000000001</v>
      </c>
      <c r="H194" s="44">
        <f t="shared" si="35"/>
        <v>-53.304363000000002</v>
      </c>
      <c r="I194" s="44">
        <f t="shared" si="36"/>
        <v>0</v>
      </c>
      <c r="J194" s="44">
        <f t="shared" si="37"/>
        <v>0</v>
      </c>
      <c r="K194" s="44">
        <f t="shared" si="38"/>
        <v>0</v>
      </c>
      <c r="L194" s="44">
        <f t="shared" si="39"/>
        <v>0</v>
      </c>
      <c r="N194" s="90">
        <v>14814325000</v>
      </c>
      <c r="O194" s="90">
        <v>-15.775321</v>
      </c>
      <c r="Q194" s="89">
        <f t="shared" si="40"/>
        <v>15.130504999999999</v>
      </c>
      <c r="R194" s="89">
        <f t="shared" si="41"/>
        <v>-17.889709</v>
      </c>
      <c r="S194" s="44">
        <f t="shared" si="42"/>
        <v>-23.426262000000001</v>
      </c>
      <c r="T194" s="44">
        <f t="shared" si="43"/>
        <v>-41.164009</v>
      </c>
      <c r="U194" s="44">
        <f t="shared" si="44"/>
        <v>0</v>
      </c>
      <c r="V194" s="44">
        <f t="shared" si="45"/>
        <v>0</v>
      </c>
      <c r="W194" s="44">
        <f t="shared" si="46"/>
        <v>0</v>
      </c>
      <c r="X194" s="44">
        <f t="shared" si="47"/>
        <v>0</v>
      </c>
    </row>
    <row r="195" spans="2:24" x14ac:dyDescent="0.25">
      <c r="B195" s="90">
        <v>14893370000</v>
      </c>
      <c r="C195" s="90">
        <v>-52.377524999999999</v>
      </c>
      <c r="E195" s="89">
        <f t="shared" si="32"/>
        <v>15.20955</v>
      </c>
      <c r="F195" s="89">
        <f t="shared" si="33"/>
        <v>-47.287745999999999</v>
      </c>
      <c r="G195" s="44">
        <f t="shared" si="34"/>
        <v>-49.061722000000003</v>
      </c>
      <c r="H195" s="44">
        <f t="shared" si="35"/>
        <v>-51.860641000000001</v>
      </c>
      <c r="I195" s="44">
        <f t="shared" si="36"/>
        <v>0</v>
      </c>
      <c r="J195" s="44">
        <f t="shared" si="37"/>
        <v>0</v>
      </c>
      <c r="K195" s="44">
        <f t="shared" si="38"/>
        <v>0</v>
      </c>
      <c r="L195" s="44">
        <f t="shared" si="39"/>
        <v>0</v>
      </c>
      <c r="N195" s="90">
        <v>14893370000</v>
      </c>
      <c r="O195" s="90">
        <v>-16.427229000000001</v>
      </c>
      <c r="Q195" s="89">
        <f t="shared" si="40"/>
        <v>15.20955</v>
      </c>
      <c r="R195" s="89">
        <f t="shared" si="41"/>
        <v>-18.724142000000001</v>
      </c>
      <c r="S195" s="44">
        <f t="shared" si="42"/>
        <v>-23.945992</v>
      </c>
      <c r="T195" s="44">
        <f t="shared" si="43"/>
        <v>-41.583075999999998</v>
      </c>
      <c r="U195" s="44">
        <f t="shared" si="44"/>
        <v>0</v>
      </c>
      <c r="V195" s="44">
        <f t="shared" si="45"/>
        <v>0</v>
      </c>
      <c r="W195" s="44">
        <f t="shared" si="46"/>
        <v>0</v>
      </c>
      <c r="X195" s="44">
        <f t="shared" si="47"/>
        <v>0</v>
      </c>
    </row>
    <row r="196" spans="2:24" x14ac:dyDescent="0.25">
      <c r="B196" s="90">
        <v>14972415000</v>
      </c>
      <c r="C196" s="90">
        <v>-51.340946000000002</v>
      </c>
      <c r="E196" s="89">
        <f t="shared" si="32"/>
        <v>15.288595000000001</v>
      </c>
      <c r="F196" s="89">
        <f t="shared" si="33"/>
        <v>-46.134433999999999</v>
      </c>
      <c r="G196" s="44">
        <f t="shared" si="34"/>
        <v>-48.282150000000001</v>
      </c>
      <c r="H196" s="44">
        <f t="shared" si="35"/>
        <v>-50.254683999999997</v>
      </c>
      <c r="I196" s="44">
        <f t="shared" si="36"/>
        <v>0</v>
      </c>
      <c r="J196" s="44">
        <f t="shared" si="37"/>
        <v>0</v>
      </c>
      <c r="K196" s="44">
        <f t="shared" si="38"/>
        <v>0</v>
      </c>
      <c r="L196" s="44">
        <f t="shared" si="39"/>
        <v>0</v>
      </c>
      <c r="N196" s="90">
        <v>14972415000</v>
      </c>
      <c r="O196" s="90">
        <v>-16.889434999999999</v>
      </c>
      <c r="Q196" s="89">
        <f t="shared" si="40"/>
        <v>15.288595000000001</v>
      </c>
      <c r="R196" s="89">
        <f t="shared" si="41"/>
        <v>-19.603961999999999</v>
      </c>
      <c r="S196" s="44">
        <f t="shared" si="42"/>
        <v>-23.27009</v>
      </c>
      <c r="T196" s="44">
        <f t="shared" si="43"/>
        <v>-41.250298000000001</v>
      </c>
      <c r="U196" s="44">
        <f t="shared" si="44"/>
        <v>0</v>
      </c>
      <c r="V196" s="44">
        <f t="shared" si="45"/>
        <v>0</v>
      </c>
      <c r="W196" s="44">
        <f t="shared" si="46"/>
        <v>0</v>
      </c>
      <c r="X196" s="44">
        <f t="shared" si="47"/>
        <v>0</v>
      </c>
    </row>
    <row r="197" spans="2:24" x14ac:dyDescent="0.25">
      <c r="B197" s="90">
        <v>15051460000</v>
      </c>
      <c r="C197" s="90">
        <v>-50.768692000000001</v>
      </c>
      <c r="E197" s="89">
        <f t="shared" ref="E197:E205" si="48">B201/1000000000</f>
        <v>15.36764</v>
      </c>
      <c r="F197" s="89">
        <f t="shared" ref="F197:F205" si="49">C201</f>
        <v>-44.690086000000001</v>
      </c>
      <c r="G197" s="44">
        <f t="shared" ref="G197:G205" si="50">C407</f>
        <v>-46.729404000000002</v>
      </c>
      <c r="H197" s="44">
        <f t="shared" ref="H197:H205" si="51">C613</f>
        <v>-48.923789999999997</v>
      </c>
      <c r="I197" s="44">
        <f t="shared" ref="I197:I205" si="52">C819</f>
        <v>0</v>
      </c>
      <c r="J197" s="44">
        <f t="shared" ref="J197:J205" si="53">C1025</f>
        <v>0</v>
      </c>
      <c r="K197" s="44">
        <f t="shared" ref="K197:K205" si="54">C1231</f>
        <v>0</v>
      </c>
      <c r="L197" s="44">
        <f t="shared" si="39"/>
        <v>0</v>
      </c>
      <c r="N197" s="90">
        <v>15051460000</v>
      </c>
      <c r="O197" s="90">
        <v>-17.363630000000001</v>
      </c>
      <c r="Q197" s="89">
        <f t="shared" si="40"/>
        <v>15.36764</v>
      </c>
      <c r="R197" s="89">
        <f t="shared" si="41"/>
        <v>-21.361977</v>
      </c>
      <c r="S197" s="44">
        <f t="shared" si="42"/>
        <v>-21.750778</v>
      </c>
      <c r="T197" s="44">
        <f t="shared" si="43"/>
        <v>-41.699874999999999</v>
      </c>
      <c r="U197" s="44">
        <f t="shared" si="44"/>
        <v>0</v>
      </c>
      <c r="V197" s="44">
        <f t="shared" si="45"/>
        <v>0</v>
      </c>
      <c r="W197" s="44">
        <f t="shared" si="46"/>
        <v>0</v>
      </c>
      <c r="X197" s="44">
        <f t="shared" si="47"/>
        <v>0</v>
      </c>
    </row>
    <row r="198" spans="2:24" x14ac:dyDescent="0.25">
      <c r="B198" s="90">
        <v>15130505000</v>
      </c>
      <c r="C198" s="90">
        <v>-48.756500000000003</v>
      </c>
      <c r="E198" s="89">
        <f t="shared" si="48"/>
        <v>15.446685</v>
      </c>
      <c r="F198" s="89">
        <f t="shared" si="49"/>
        <v>-42.968280999999998</v>
      </c>
      <c r="G198" s="44">
        <f t="shared" si="50"/>
        <v>-45.070628999999997</v>
      </c>
      <c r="H198" s="44">
        <f t="shared" si="51"/>
        <v>-47.699539000000001</v>
      </c>
      <c r="I198" s="44">
        <f t="shared" si="52"/>
        <v>0</v>
      </c>
      <c r="J198" s="44">
        <f t="shared" si="53"/>
        <v>0</v>
      </c>
      <c r="K198" s="44">
        <f t="shared" si="54"/>
        <v>0</v>
      </c>
      <c r="L198" s="44">
        <f t="shared" ref="L198:L205" si="55">C1438</f>
        <v>0</v>
      </c>
      <c r="N198" s="90">
        <v>15130505000</v>
      </c>
      <c r="O198" s="90">
        <v>-17.889709</v>
      </c>
      <c r="Q198" s="89">
        <f t="shared" ref="Q198:Q205" si="56">N202/1000000000</f>
        <v>15.446685</v>
      </c>
      <c r="R198" s="89">
        <f t="shared" ref="R198:R205" si="57">O202</f>
        <v>-25.105761999999999</v>
      </c>
      <c r="S198" s="44">
        <f t="shared" ref="S198:S205" si="58">O408</f>
        <v>-21.886679000000001</v>
      </c>
      <c r="T198" s="44">
        <f t="shared" ref="T198:T205" si="59">O614</f>
        <v>-41.448635000000003</v>
      </c>
      <c r="U198" s="44">
        <f t="shared" ref="U198:U205" si="60">O820</f>
        <v>0</v>
      </c>
      <c r="V198" s="44">
        <f t="shared" ref="V198:V205" si="61">O1026</f>
        <v>0</v>
      </c>
      <c r="W198" s="44">
        <f t="shared" ref="W198:W205" si="62">O1232</f>
        <v>0</v>
      </c>
      <c r="X198" s="44">
        <f t="shared" ref="X198:X205" si="63">O1438</f>
        <v>0</v>
      </c>
    </row>
    <row r="199" spans="2:24" x14ac:dyDescent="0.25">
      <c r="B199" s="90">
        <v>15209550000</v>
      </c>
      <c r="C199" s="90">
        <v>-47.287745999999999</v>
      </c>
      <c r="E199" s="89">
        <f t="shared" si="48"/>
        <v>15.525729999999999</v>
      </c>
      <c r="F199" s="89">
        <f t="shared" si="49"/>
        <v>-41.836784000000002</v>
      </c>
      <c r="G199" s="44">
        <f t="shared" si="50"/>
        <v>-44.013427999999998</v>
      </c>
      <c r="H199" s="44">
        <f t="shared" si="51"/>
        <v>-46.413193</v>
      </c>
      <c r="I199" s="44">
        <f t="shared" si="52"/>
        <v>0</v>
      </c>
      <c r="J199" s="44">
        <f t="shared" si="53"/>
        <v>0</v>
      </c>
      <c r="K199" s="44">
        <f t="shared" si="54"/>
        <v>0</v>
      </c>
      <c r="L199" s="44">
        <f t="shared" si="55"/>
        <v>0</v>
      </c>
      <c r="N199" s="90">
        <v>15209550000</v>
      </c>
      <c r="O199" s="90">
        <v>-18.724142000000001</v>
      </c>
      <c r="Q199" s="89">
        <f t="shared" si="56"/>
        <v>15.525729999999999</v>
      </c>
      <c r="R199" s="89">
        <f t="shared" si="57"/>
        <v>-25.480017</v>
      </c>
      <c r="S199" s="44">
        <f t="shared" si="58"/>
        <v>-23.537251999999999</v>
      </c>
      <c r="T199" s="44">
        <f t="shared" si="59"/>
        <v>-42.201847000000001</v>
      </c>
      <c r="U199" s="44">
        <f t="shared" si="60"/>
        <v>0</v>
      </c>
      <c r="V199" s="44">
        <f t="shared" si="61"/>
        <v>0</v>
      </c>
      <c r="W199" s="44">
        <f t="shared" si="62"/>
        <v>0</v>
      </c>
      <c r="X199" s="44">
        <f t="shared" si="63"/>
        <v>0</v>
      </c>
    </row>
    <row r="200" spans="2:24" x14ac:dyDescent="0.25">
      <c r="B200" s="90">
        <v>15288595000</v>
      </c>
      <c r="C200" s="90">
        <v>-46.134433999999999</v>
      </c>
      <c r="E200" s="89">
        <f t="shared" si="48"/>
        <v>15.604775</v>
      </c>
      <c r="F200" s="89">
        <f t="shared" si="49"/>
        <v>-40.810223000000001</v>
      </c>
      <c r="G200" s="44">
        <f t="shared" si="50"/>
        <v>-43.142493999999999</v>
      </c>
      <c r="H200" s="44">
        <f t="shared" si="51"/>
        <v>-45.417881000000001</v>
      </c>
      <c r="I200" s="44">
        <f t="shared" si="52"/>
        <v>0</v>
      </c>
      <c r="J200" s="44">
        <f t="shared" si="53"/>
        <v>0</v>
      </c>
      <c r="K200" s="44">
        <f t="shared" si="54"/>
        <v>0</v>
      </c>
      <c r="L200" s="44">
        <f t="shared" si="55"/>
        <v>0</v>
      </c>
      <c r="N200" s="90">
        <v>15288595000</v>
      </c>
      <c r="O200" s="90">
        <v>-19.603961999999999</v>
      </c>
      <c r="Q200" s="89">
        <f t="shared" si="56"/>
        <v>15.604775</v>
      </c>
      <c r="R200" s="89">
        <f t="shared" si="57"/>
        <v>-30.791996000000001</v>
      </c>
      <c r="S200" s="44">
        <f t="shared" si="58"/>
        <v>-24.201426999999999</v>
      </c>
      <c r="T200" s="44">
        <f t="shared" si="59"/>
        <v>-44.877377000000003</v>
      </c>
      <c r="U200" s="44">
        <f t="shared" si="60"/>
        <v>0</v>
      </c>
      <c r="V200" s="44">
        <f t="shared" si="61"/>
        <v>0</v>
      </c>
      <c r="W200" s="44">
        <f t="shared" si="62"/>
        <v>0</v>
      </c>
      <c r="X200" s="44">
        <f t="shared" si="63"/>
        <v>0</v>
      </c>
    </row>
    <row r="201" spans="2:24" x14ac:dyDescent="0.25">
      <c r="B201" s="90">
        <v>15367640000</v>
      </c>
      <c r="C201" s="90">
        <v>-44.690086000000001</v>
      </c>
      <c r="E201" s="89">
        <f t="shared" si="48"/>
        <v>15.683820000000001</v>
      </c>
      <c r="F201" s="89">
        <f t="shared" si="49"/>
        <v>-39.812916000000001</v>
      </c>
      <c r="G201" s="44">
        <f t="shared" si="50"/>
        <v>-42.240467000000002</v>
      </c>
      <c r="H201" s="44">
        <f t="shared" si="51"/>
        <v>-44.661045000000001</v>
      </c>
      <c r="I201" s="44">
        <f t="shared" si="52"/>
        <v>0</v>
      </c>
      <c r="J201" s="44">
        <f t="shared" si="53"/>
        <v>0</v>
      </c>
      <c r="K201" s="44">
        <f t="shared" si="54"/>
        <v>0</v>
      </c>
      <c r="L201" s="44">
        <f t="shared" si="55"/>
        <v>0</v>
      </c>
      <c r="N201" s="90">
        <v>15367640000</v>
      </c>
      <c r="O201" s="90">
        <v>-21.361977</v>
      </c>
      <c r="Q201" s="89">
        <f t="shared" si="56"/>
        <v>15.683820000000001</v>
      </c>
      <c r="R201" s="89">
        <f t="shared" si="57"/>
        <v>-32.677452000000002</v>
      </c>
      <c r="S201" s="44">
        <f t="shared" si="58"/>
        <v>-26.019895999999999</v>
      </c>
      <c r="T201" s="44">
        <f t="shared" si="59"/>
        <v>-48.683551999999999</v>
      </c>
      <c r="U201" s="44">
        <f t="shared" si="60"/>
        <v>0</v>
      </c>
      <c r="V201" s="44">
        <f t="shared" si="61"/>
        <v>0</v>
      </c>
      <c r="W201" s="44">
        <f t="shared" si="62"/>
        <v>0</v>
      </c>
      <c r="X201" s="44">
        <f t="shared" si="63"/>
        <v>0</v>
      </c>
    </row>
    <row r="202" spans="2:24" x14ac:dyDescent="0.25">
      <c r="B202" s="90">
        <v>15446685000</v>
      </c>
      <c r="C202" s="90">
        <v>-42.968280999999998</v>
      </c>
      <c r="E202" s="89">
        <f t="shared" si="48"/>
        <v>15.762865</v>
      </c>
      <c r="F202" s="89">
        <f t="shared" si="49"/>
        <v>-39.381076999999998</v>
      </c>
      <c r="G202" s="44">
        <f t="shared" si="50"/>
        <v>-41.664757000000002</v>
      </c>
      <c r="H202" s="44">
        <f t="shared" si="51"/>
        <v>-44.028720999999997</v>
      </c>
      <c r="I202" s="44">
        <f t="shared" si="52"/>
        <v>0</v>
      </c>
      <c r="J202" s="44">
        <f t="shared" si="53"/>
        <v>0</v>
      </c>
      <c r="K202" s="44">
        <f t="shared" si="54"/>
        <v>0</v>
      </c>
      <c r="L202" s="44">
        <f t="shared" si="55"/>
        <v>0</v>
      </c>
      <c r="N202" s="90">
        <v>15446685000</v>
      </c>
      <c r="O202" s="90">
        <v>-25.105761999999999</v>
      </c>
      <c r="Q202" s="89">
        <f t="shared" si="56"/>
        <v>15.762865</v>
      </c>
      <c r="R202" s="89">
        <f t="shared" si="57"/>
        <v>-33.573551000000002</v>
      </c>
      <c r="S202" s="44">
        <f t="shared" si="58"/>
        <v>-28.920124000000001</v>
      </c>
      <c r="T202" s="44">
        <f t="shared" si="59"/>
        <v>-51.995972000000002</v>
      </c>
      <c r="U202" s="44">
        <f t="shared" si="60"/>
        <v>0</v>
      </c>
      <c r="V202" s="44">
        <f t="shared" si="61"/>
        <v>0</v>
      </c>
      <c r="W202" s="44">
        <f t="shared" si="62"/>
        <v>0</v>
      </c>
      <c r="X202" s="44">
        <f t="shared" si="63"/>
        <v>0</v>
      </c>
    </row>
    <row r="203" spans="2:24" x14ac:dyDescent="0.25">
      <c r="B203" s="90">
        <v>15525730000</v>
      </c>
      <c r="C203" s="90">
        <v>-41.836784000000002</v>
      </c>
      <c r="E203" s="89">
        <f t="shared" si="48"/>
        <v>15.84191</v>
      </c>
      <c r="F203" s="89">
        <f t="shared" si="49"/>
        <v>-38.664062999999999</v>
      </c>
      <c r="G203" s="44">
        <f t="shared" si="50"/>
        <v>-41.259208999999998</v>
      </c>
      <c r="H203" s="44">
        <f t="shared" si="51"/>
        <v>-43.716594999999998</v>
      </c>
      <c r="I203" s="44">
        <f t="shared" si="52"/>
        <v>0</v>
      </c>
      <c r="J203" s="44">
        <f t="shared" si="53"/>
        <v>0</v>
      </c>
      <c r="K203" s="44">
        <f t="shared" si="54"/>
        <v>0</v>
      </c>
      <c r="L203" s="44">
        <f t="shared" si="55"/>
        <v>0</v>
      </c>
      <c r="N203" s="90">
        <v>15525730000</v>
      </c>
      <c r="O203" s="90">
        <v>-25.480017</v>
      </c>
      <c r="Q203" s="89">
        <f t="shared" si="56"/>
        <v>15.84191</v>
      </c>
      <c r="R203" s="89">
        <f t="shared" si="57"/>
        <v>-39.278168000000001</v>
      </c>
      <c r="S203" s="44">
        <f t="shared" si="58"/>
        <v>-31.687674000000001</v>
      </c>
      <c r="T203" s="44">
        <f t="shared" si="59"/>
        <v>-56.104354999999998</v>
      </c>
      <c r="U203" s="44">
        <f t="shared" si="60"/>
        <v>0</v>
      </c>
      <c r="V203" s="44">
        <f t="shared" si="61"/>
        <v>0</v>
      </c>
      <c r="W203" s="44">
        <f t="shared" si="62"/>
        <v>0</v>
      </c>
      <c r="X203" s="44">
        <f t="shared" si="63"/>
        <v>0</v>
      </c>
    </row>
    <row r="204" spans="2:24" x14ac:dyDescent="0.25">
      <c r="B204" s="90">
        <v>15604775000</v>
      </c>
      <c r="C204" s="90">
        <v>-40.810223000000001</v>
      </c>
      <c r="E204" s="89">
        <f t="shared" si="48"/>
        <v>15.920954999999999</v>
      </c>
      <c r="F204" s="89">
        <f t="shared" si="49"/>
        <v>-38.508445999999999</v>
      </c>
      <c r="G204" s="44">
        <f t="shared" si="50"/>
        <v>-40.987045000000002</v>
      </c>
      <c r="H204" s="44">
        <f t="shared" si="51"/>
        <v>-43.568890000000003</v>
      </c>
      <c r="I204" s="44">
        <f t="shared" si="52"/>
        <v>0</v>
      </c>
      <c r="J204" s="44">
        <f t="shared" si="53"/>
        <v>0</v>
      </c>
      <c r="K204" s="44">
        <f t="shared" si="54"/>
        <v>0</v>
      </c>
      <c r="L204" s="44">
        <f t="shared" si="55"/>
        <v>0</v>
      </c>
      <c r="N204" s="90">
        <v>15604775000</v>
      </c>
      <c r="O204" s="90">
        <v>-30.791996000000001</v>
      </c>
      <c r="Q204" s="89">
        <f t="shared" si="56"/>
        <v>15.920954999999999</v>
      </c>
      <c r="R204" s="89">
        <f t="shared" si="57"/>
        <v>-40.158378999999996</v>
      </c>
      <c r="S204" s="44">
        <f t="shared" si="58"/>
        <v>-35.613739000000002</v>
      </c>
      <c r="T204" s="44">
        <f t="shared" si="59"/>
        <v>-59.128078000000002</v>
      </c>
      <c r="U204" s="44">
        <f t="shared" si="60"/>
        <v>0</v>
      </c>
      <c r="V204" s="44">
        <f t="shared" si="61"/>
        <v>0</v>
      </c>
      <c r="W204" s="44">
        <f t="shared" si="62"/>
        <v>0</v>
      </c>
      <c r="X204" s="44">
        <f t="shared" si="63"/>
        <v>0</v>
      </c>
    </row>
    <row r="205" spans="2:24" x14ac:dyDescent="0.25">
      <c r="B205" s="90">
        <v>15683820000</v>
      </c>
      <c r="C205" s="90">
        <v>-39.812916000000001</v>
      </c>
      <c r="E205" s="89">
        <f t="shared" si="48"/>
        <v>16</v>
      </c>
      <c r="F205" s="89">
        <f t="shared" si="49"/>
        <v>-38.484076999999999</v>
      </c>
      <c r="G205" s="44">
        <f t="shared" si="50"/>
        <v>-41.178082000000003</v>
      </c>
      <c r="H205" s="44">
        <f t="shared" si="51"/>
        <v>-43.529269999999997</v>
      </c>
      <c r="I205" s="44">
        <f t="shared" si="52"/>
        <v>0</v>
      </c>
      <c r="J205" s="44">
        <f t="shared" si="53"/>
        <v>0</v>
      </c>
      <c r="K205" s="44">
        <f t="shared" si="54"/>
        <v>0</v>
      </c>
      <c r="L205" s="44">
        <f t="shared" si="55"/>
        <v>0</v>
      </c>
      <c r="N205" s="90">
        <v>15683820000</v>
      </c>
      <c r="O205" s="90">
        <v>-32.677452000000002</v>
      </c>
      <c r="Q205" s="89">
        <f t="shared" si="56"/>
        <v>16</v>
      </c>
      <c r="R205" s="89">
        <f t="shared" si="57"/>
        <v>-41.556731999999997</v>
      </c>
      <c r="S205" s="44">
        <f t="shared" si="58"/>
        <v>-44.951225000000001</v>
      </c>
      <c r="T205" s="44">
        <f t="shared" si="59"/>
        <v>-60.907032000000001</v>
      </c>
      <c r="U205" s="44">
        <f t="shared" si="60"/>
        <v>0</v>
      </c>
      <c r="V205" s="44">
        <f t="shared" si="61"/>
        <v>0</v>
      </c>
      <c r="W205" s="44">
        <f t="shared" si="62"/>
        <v>0</v>
      </c>
      <c r="X205" s="44">
        <f t="shared" si="63"/>
        <v>0</v>
      </c>
    </row>
    <row r="206" spans="2:24" x14ac:dyDescent="0.25">
      <c r="B206" s="90">
        <v>15762865000</v>
      </c>
      <c r="C206" s="90">
        <v>-39.381076999999998</v>
      </c>
      <c r="N206" s="90">
        <v>15762865000</v>
      </c>
      <c r="O206" s="90">
        <v>-33.573551000000002</v>
      </c>
    </row>
    <row r="207" spans="2:24" x14ac:dyDescent="0.25">
      <c r="B207" s="90">
        <v>15841910000</v>
      </c>
      <c r="C207" s="90">
        <v>-38.664062999999999</v>
      </c>
      <c r="N207" s="90">
        <v>15841910000</v>
      </c>
      <c r="O207" s="90">
        <v>-39.278168000000001</v>
      </c>
    </row>
    <row r="208" spans="2:24" x14ac:dyDescent="0.25">
      <c r="B208" s="90">
        <v>15920955000</v>
      </c>
      <c r="C208" s="90">
        <v>-38.508445999999999</v>
      </c>
      <c r="N208" s="90">
        <v>15920955000</v>
      </c>
      <c r="O208" s="90">
        <v>-40.158378999999996</v>
      </c>
    </row>
    <row r="209" spans="2:15" x14ac:dyDescent="0.25">
      <c r="B209" s="90">
        <v>16000000000</v>
      </c>
      <c r="C209" s="90">
        <v>-38.484076999999999</v>
      </c>
      <c r="N209" s="90">
        <v>16000000000</v>
      </c>
      <c r="O209" s="90">
        <v>-41.556731999999997</v>
      </c>
    </row>
    <row r="210" spans="2:15" x14ac:dyDescent="0.25">
      <c r="B210" s="90" t="s">
        <v>21</v>
      </c>
      <c r="N210" s="90" t="s">
        <v>21</v>
      </c>
    </row>
    <row r="213" spans="2:15" x14ac:dyDescent="0.25">
      <c r="B213" s="90" t="s">
        <v>18</v>
      </c>
      <c r="N213" s="90" t="s">
        <v>18</v>
      </c>
    </row>
    <row r="214" spans="2:15" x14ac:dyDescent="0.25">
      <c r="B214" s="90" t="s">
        <v>19</v>
      </c>
      <c r="C214" s="90" t="s">
        <v>285</v>
      </c>
      <c r="N214" s="90" t="s">
        <v>19</v>
      </c>
      <c r="O214" s="90" t="s">
        <v>285</v>
      </c>
    </row>
    <row r="215" spans="2:15" x14ac:dyDescent="0.25">
      <c r="B215" s="90">
        <v>191000000</v>
      </c>
      <c r="C215" s="90">
        <v>-53.729897000000001</v>
      </c>
      <c r="N215" s="90">
        <v>191000000</v>
      </c>
      <c r="O215" s="90">
        <v>-30.479752000000001</v>
      </c>
    </row>
    <row r="216" spans="2:15" x14ac:dyDescent="0.25">
      <c r="B216" s="90">
        <v>270045000</v>
      </c>
      <c r="C216" s="90">
        <v>-47.138325000000002</v>
      </c>
      <c r="N216" s="90">
        <v>270045000</v>
      </c>
      <c r="O216" s="90">
        <v>-27.130085000000001</v>
      </c>
    </row>
    <row r="217" spans="2:15" x14ac:dyDescent="0.25">
      <c r="B217" s="90">
        <v>349090000</v>
      </c>
      <c r="C217" s="90">
        <v>-43.131393000000003</v>
      </c>
      <c r="N217" s="90">
        <v>349090000</v>
      </c>
      <c r="O217" s="90">
        <v>-25.600708000000001</v>
      </c>
    </row>
    <row r="218" spans="2:15" x14ac:dyDescent="0.25">
      <c r="B218" s="90">
        <v>428135000</v>
      </c>
      <c r="C218" s="90">
        <v>-39.293503000000001</v>
      </c>
      <c r="N218" s="90">
        <v>428135000</v>
      </c>
      <c r="O218" s="90">
        <v>-24.069302</v>
      </c>
    </row>
    <row r="219" spans="2:15" x14ac:dyDescent="0.25">
      <c r="B219" s="90">
        <v>507180000</v>
      </c>
      <c r="C219" s="90">
        <v>-36.310760000000002</v>
      </c>
      <c r="N219" s="90">
        <v>507180000</v>
      </c>
      <c r="O219" s="90">
        <v>-22.901028</v>
      </c>
    </row>
    <row r="220" spans="2:15" x14ac:dyDescent="0.25">
      <c r="B220" s="90">
        <v>586225000</v>
      </c>
      <c r="C220" s="90">
        <v>-34.111671000000001</v>
      </c>
      <c r="N220" s="90">
        <v>586225000</v>
      </c>
      <c r="O220" s="90">
        <v>-22.233196</v>
      </c>
    </row>
    <row r="221" spans="2:15" x14ac:dyDescent="0.25">
      <c r="B221" s="90">
        <v>665270000</v>
      </c>
      <c r="C221" s="90">
        <v>-32.010216</v>
      </c>
      <c r="N221" s="90">
        <v>665270000</v>
      </c>
      <c r="O221" s="90">
        <v>-21.440989999999999</v>
      </c>
    </row>
    <row r="222" spans="2:15" x14ac:dyDescent="0.25">
      <c r="B222" s="90">
        <v>744315000</v>
      </c>
      <c r="C222" s="90">
        <v>-30.380371</v>
      </c>
      <c r="N222" s="90">
        <v>744315000</v>
      </c>
      <c r="O222" s="90">
        <v>-21.320612000000001</v>
      </c>
    </row>
    <row r="223" spans="2:15" x14ac:dyDescent="0.25">
      <c r="B223" s="90">
        <v>823360000</v>
      </c>
      <c r="C223" s="90">
        <v>-28.768485999999999</v>
      </c>
      <c r="N223" s="90">
        <v>823360000</v>
      </c>
      <c r="O223" s="90">
        <v>-20.713653999999998</v>
      </c>
    </row>
    <row r="224" spans="2:15" x14ac:dyDescent="0.25">
      <c r="B224" s="90">
        <v>902405000</v>
      </c>
      <c r="C224" s="90">
        <v>-27.361315000000001</v>
      </c>
      <c r="N224" s="90">
        <v>902405000</v>
      </c>
      <c r="O224" s="90">
        <v>-20.627604000000002</v>
      </c>
    </row>
    <row r="225" spans="2:15" x14ac:dyDescent="0.25">
      <c r="B225" s="90">
        <v>981450000</v>
      </c>
      <c r="C225" s="90">
        <v>-26.316572000000001</v>
      </c>
      <c r="N225" s="90">
        <v>981450000</v>
      </c>
      <c r="O225" s="90">
        <v>-20.265187999999998</v>
      </c>
    </row>
    <row r="226" spans="2:15" x14ac:dyDescent="0.25">
      <c r="B226" s="90">
        <v>1060495000</v>
      </c>
      <c r="C226" s="90">
        <v>-24.472829999999998</v>
      </c>
      <c r="N226" s="90">
        <v>1060495000</v>
      </c>
      <c r="O226" s="90">
        <v>-19.452321999999999</v>
      </c>
    </row>
    <row r="227" spans="2:15" x14ac:dyDescent="0.25">
      <c r="B227" s="90">
        <v>1139540000</v>
      </c>
      <c r="C227" s="90">
        <v>-22.773814999999999</v>
      </c>
      <c r="N227" s="90">
        <v>1139540000</v>
      </c>
      <c r="O227" s="90">
        <v>-18.694140999999998</v>
      </c>
    </row>
    <row r="228" spans="2:15" x14ac:dyDescent="0.25">
      <c r="B228" s="90">
        <v>1218585000</v>
      </c>
      <c r="C228" s="90">
        <v>-21.05134</v>
      </c>
      <c r="N228" s="90">
        <v>1218585000</v>
      </c>
      <c r="O228" s="90">
        <v>-17.750208000000001</v>
      </c>
    </row>
    <row r="229" spans="2:15" x14ac:dyDescent="0.25">
      <c r="B229" s="90">
        <v>1297630000</v>
      </c>
      <c r="C229" s="90">
        <v>-19.238865000000001</v>
      </c>
      <c r="N229" s="90">
        <v>1297630000</v>
      </c>
      <c r="O229" s="90">
        <v>-16.777011999999999</v>
      </c>
    </row>
    <row r="230" spans="2:15" x14ac:dyDescent="0.25">
      <c r="B230" s="90">
        <v>1376675000</v>
      </c>
      <c r="C230" s="90">
        <v>-17.285118000000001</v>
      </c>
      <c r="N230" s="90">
        <v>1376675000</v>
      </c>
      <c r="O230" s="90">
        <v>-15.612095</v>
      </c>
    </row>
    <row r="231" spans="2:15" x14ac:dyDescent="0.25">
      <c r="B231" s="90">
        <v>1455720000</v>
      </c>
      <c r="C231" s="90">
        <v>-15.648270999999999</v>
      </c>
      <c r="N231" s="90">
        <v>1455720000</v>
      </c>
      <c r="O231" s="90">
        <v>-14.857120999999999</v>
      </c>
    </row>
    <row r="232" spans="2:15" x14ac:dyDescent="0.25">
      <c r="B232" s="90">
        <v>1534765000</v>
      </c>
      <c r="C232" s="90">
        <v>-13.756790000000001</v>
      </c>
      <c r="N232" s="90">
        <v>1534765000</v>
      </c>
      <c r="O232" s="90">
        <v>-13.803409</v>
      </c>
    </row>
    <row r="233" spans="2:15" x14ac:dyDescent="0.25">
      <c r="B233" s="90">
        <v>1613810000</v>
      </c>
      <c r="C233" s="90">
        <v>-11.949232</v>
      </c>
      <c r="N233" s="90">
        <v>1613810000</v>
      </c>
      <c r="O233" s="90">
        <v>-12.778218000000001</v>
      </c>
    </row>
    <row r="234" spans="2:15" x14ac:dyDescent="0.25">
      <c r="B234" s="90">
        <v>1692855000</v>
      </c>
      <c r="C234" s="90">
        <v>-10.554368999999999</v>
      </c>
      <c r="N234" s="90">
        <v>1692855000</v>
      </c>
      <c r="O234" s="90">
        <v>-12.108791999999999</v>
      </c>
    </row>
    <row r="235" spans="2:15" x14ac:dyDescent="0.25">
      <c r="B235" s="90">
        <v>1771900000</v>
      </c>
      <c r="C235" s="90">
        <v>-9.1428528</v>
      </c>
      <c r="N235" s="90">
        <v>1771900000</v>
      </c>
      <c r="O235" s="90">
        <v>-11.327311</v>
      </c>
    </row>
    <row r="236" spans="2:15" x14ac:dyDescent="0.25">
      <c r="B236" s="90">
        <v>1850945000</v>
      </c>
      <c r="C236" s="90">
        <v>-8.0650262999999995</v>
      </c>
      <c r="N236" s="90">
        <v>1850945000</v>
      </c>
      <c r="O236" s="90">
        <v>-10.576782</v>
      </c>
    </row>
    <row r="237" spans="2:15" x14ac:dyDescent="0.25">
      <c r="B237" s="90">
        <v>1929990000</v>
      </c>
      <c r="C237" s="90">
        <v>-7.2742013999999999</v>
      </c>
      <c r="N237" s="90">
        <v>1929990000</v>
      </c>
      <c r="O237" s="90">
        <v>-9.9925031999999998</v>
      </c>
    </row>
    <row r="238" spans="2:15" x14ac:dyDescent="0.25">
      <c r="B238" s="90">
        <v>2009035000</v>
      </c>
      <c r="C238" s="90">
        <v>-6.8497601000000001</v>
      </c>
      <c r="N238" s="90">
        <v>2009035000</v>
      </c>
      <c r="O238" s="90">
        <v>-9.4965390999999997</v>
      </c>
    </row>
    <row r="239" spans="2:15" x14ac:dyDescent="0.25">
      <c r="B239" s="90">
        <v>2088080000</v>
      </c>
      <c r="C239" s="90">
        <v>-6.7199439999999999</v>
      </c>
      <c r="N239" s="90">
        <v>2088080000</v>
      </c>
      <c r="O239" s="90">
        <v>-9.1674241999999992</v>
      </c>
    </row>
    <row r="240" spans="2:15" x14ac:dyDescent="0.25">
      <c r="B240" s="90">
        <v>2167125000</v>
      </c>
      <c r="C240" s="90">
        <v>-6.6691976000000004</v>
      </c>
      <c r="N240" s="90">
        <v>2167125000</v>
      </c>
      <c r="O240" s="90">
        <v>-8.7254286000000008</v>
      </c>
    </row>
    <row r="241" spans="2:15" x14ac:dyDescent="0.25">
      <c r="B241" s="90">
        <v>2246170000</v>
      </c>
      <c r="C241" s="90">
        <v>-6.9401655</v>
      </c>
      <c r="N241" s="90">
        <v>2246170000</v>
      </c>
      <c r="O241" s="90">
        <v>-8.4122266999999997</v>
      </c>
    </row>
    <row r="242" spans="2:15" x14ac:dyDescent="0.25">
      <c r="B242" s="90">
        <v>2325215000</v>
      </c>
      <c r="C242" s="90">
        <v>-7.0248599</v>
      </c>
      <c r="N242" s="90">
        <v>2325215000</v>
      </c>
      <c r="O242" s="90">
        <v>-8.1067800999999999</v>
      </c>
    </row>
    <row r="243" spans="2:15" x14ac:dyDescent="0.25">
      <c r="B243" s="90">
        <v>2404260000</v>
      </c>
      <c r="C243" s="90">
        <v>-7.1687031000000001</v>
      </c>
      <c r="N243" s="90">
        <v>2404260000</v>
      </c>
      <c r="O243" s="90">
        <v>-7.9342231999999999</v>
      </c>
    </row>
    <row r="244" spans="2:15" x14ac:dyDescent="0.25">
      <c r="B244" s="90">
        <v>2483305000</v>
      </c>
      <c r="C244" s="90">
        <v>-7.1709269999999998</v>
      </c>
      <c r="N244" s="90">
        <v>2483305000</v>
      </c>
      <c r="O244" s="90">
        <v>-7.7557793000000004</v>
      </c>
    </row>
    <row r="245" spans="2:15" x14ac:dyDescent="0.25">
      <c r="B245" s="90">
        <v>2562350000</v>
      </c>
      <c r="C245" s="90">
        <v>-7.3250184000000003</v>
      </c>
      <c r="N245" s="90">
        <v>2562350000</v>
      </c>
      <c r="O245" s="90">
        <v>-7.6406568999999998</v>
      </c>
    </row>
    <row r="246" spans="2:15" x14ac:dyDescent="0.25">
      <c r="B246" s="90">
        <v>2641395000</v>
      </c>
      <c r="C246" s="90">
        <v>-7.3719621000000002</v>
      </c>
      <c r="N246" s="90">
        <v>2641395000</v>
      </c>
      <c r="O246" s="90">
        <v>-7.5372477</v>
      </c>
    </row>
    <row r="247" spans="2:15" x14ac:dyDescent="0.25">
      <c r="B247" s="90">
        <v>2720440000</v>
      </c>
      <c r="C247" s="90">
        <v>-7.5657797000000002</v>
      </c>
      <c r="N247" s="90">
        <v>2720440000</v>
      </c>
      <c r="O247" s="90">
        <v>-7.5617514000000003</v>
      </c>
    </row>
    <row r="248" spans="2:15" x14ac:dyDescent="0.25">
      <c r="B248" s="90">
        <v>2799485000</v>
      </c>
      <c r="C248" s="90">
        <v>-7.6618886000000002</v>
      </c>
      <c r="N248" s="90">
        <v>2799485000</v>
      </c>
      <c r="O248" s="90">
        <v>-7.5057812000000004</v>
      </c>
    </row>
    <row r="249" spans="2:15" x14ac:dyDescent="0.25">
      <c r="B249" s="90">
        <v>2878530000</v>
      </c>
      <c r="C249" s="90">
        <v>-7.6846347000000002</v>
      </c>
      <c r="N249" s="90">
        <v>2878530000</v>
      </c>
      <c r="O249" s="90">
        <v>-7.4854183000000001</v>
      </c>
    </row>
    <row r="250" spans="2:15" x14ac:dyDescent="0.25">
      <c r="B250" s="90">
        <v>2957575000</v>
      </c>
      <c r="C250" s="90">
        <v>-7.6628828000000002</v>
      </c>
      <c r="N250" s="90">
        <v>2957575000</v>
      </c>
      <c r="O250" s="90">
        <v>-7.4758538999999997</v>
      </c>
    </row>
    <row r="251" spans="2:15" x14ac:dyDescent="0.25">
      <c r="B251" s="90">
        <v>3036620000</v>
      </c>
      <c r="C251" s="90">
        <v>-7.6939143999999997</v>
      </c>
      <c r="N251" s="90">
        <v>3036620000</v>
      </c>
      <c r="O251" s="90">
        <v>-7.5134448999999996</v>
      </c>
    </row>
    <row r="252" spans="2:15" x14ac:dyDescent="0.25">
      <c r="B252" s="90">
        <v>3115665000</v>
      </c>
      <c r="C252" s="90">
        <v>-7.7950077000000002</v>
      </c>
      <c r="N252" s="90">
        <v>3115665000</v>
      </c>
      <c r="O252" s="90">
        <v>-7.5088043000000004</v>
      </c>
    </row>
    <row r="253" spans="2:15" x14ac:dyDescent="0.25">
      <c r="B253" s="90">
        <v>3194710000</v>
      </c>
      <c r="C253" s="90">
        <v>-7.9056230000000003</v>
      </c>
      <c r="N253" s="90">
        <v>3194710000</v>
      </c>
      <c r="O253" s="90">
        <v>-7.4906812</v>
      </c>
    </row>
    <row r="254" spans="2:15" x14ac:dyDescent="0.25">
      <c r="B254" s="90">
        <v>3273755000</v>
      </c>
      <c r="C254" s="90">
        <v>-7.9512466999999996</v>
      </c>
      <c r="N254" s="90">
        <v>3273755000</v>
      </c>
      <c r="O254" s="90">
        <v>-7.4403819999999996</v>
      </c>
    </row>
    <row r="255" spans="2:15" x14ac:dyDescent="0.25">
      <c r="B255" s="90">
        <v>3352800000</v>
      </c>
      <c r="C255" s="90">
        <v>-7.9295483000000004</v>
      </c>
      <c r="N255" s="90">
        <v>3352800000</v>
      </c>
      <c r="O255" s="90">
        <v>-7.4597740000000003</v>
      </c>
    </row>
    <row r="256" spans="2:15" x14ac:dyDescent="0.25">
      <c r="B256" s="90">
        <v>3431845000</v>
      </c>
      <c r="C256" s="90">
        <v>-7.8557968000000002</v>
      </c>
      <c r="N256" s="90">
        <v>3431845000</v>
      </c>
      <c r="O256" s="90">
        <v>-7.4389938999999998</v>
      </c>
    </row>
    <row r="257" spans="2:15" x14ac:dyDescent="0.25">
      <c r="B257" s="90">
        <v>3510890000</v>
      </c>
      <c r="C257" s="90">
        <v>-7.8365412000000001</v>
      </c>
      <c r="N257" s="90">
        <v>3510890000</v>
      </c>
      <c r="O257" s="90">
        <v>-7.6215763000000001</v>
      </c>
    </row>
    <row r="258" spans="2:15" x14ac:dyDescent="0.25">
      <c r="B258" s="90">
        <v>3589935000</v>
      </c>
      <c r="C258" s="90">
        <v>-7.8709679000000001</v>
      </c>
      <c r="N258" s="90">
        <v>3589935000</v>
      </c>
      <c r="O258" s="90">
        <v>-7.7079310000000003</v>
      </c>
    </row>
    <row r="259" spans="2:15" x14ac:dyDescent="0.25">
      <c r="B259" s="90">
        <v>3668980000</v>
      </c>
      <c r="C259" s="90">
        <v>-7.7869719999999996</v>
      </c>
      <c r="N259" s="90">
        <v>3668980000</v>
      </c>
      <c r="O259" s="90">
        <v>-7.6959748000000001</v>
      </c>
    </row>
    <row r="260" spans="2:15" x14ac:dyDescent="0.25">
      <c r="B260" s="90">
        <v>3748025000</v>
      </c>
      <c r="C260" s="90">
        <v>-7.7369846999999998</v>
      </c>
      <c r="N260" s="90">
        <v>3748025000</v>
      </c>
      <c r="O260" s="90">
        <v>-7.6414536999999996</v>
      </c>
    </row>
    <row r="261" spans="2:15" x14ac:dyDescent="0.25">
      <c r="B261" s="90">
        <v>3827070000</v>
      </c>
      <c r="C261" s="90">
        <v>-7.7430849000000004</v>
      </c>
      <c r="N261" s="90">
        <v>3827070000</v>
      </c>
      <c r="O261" s="90">
        <v>-7.7119721999999999</v>
      </c>
    </row>
    <row r="262" spans="2:15" x14ac:dyDescent="0.25">
      <c r="B262" s="90">
        <v>3906115000</v>
      </c>
      <c r="C262" s="90">
        <v>-7.6783127999999996</v>
      </c>
      <c r="N262" s="90">
        <v>3906115000</v>
      </c>
      <c r="O262" s="90">
        <v>-7.7703476</v>
      </c>
    </row>
    <row r="263" spans="2:15" x14ac:dyDescent="0.25">
      <c r="B263" s="90">
        <v>3985160000</v>
      </c>
      <c r="C263" s="90">
        <v>-7.7027235000000003</v>
      </c>
      <c r="N263" s="90">
        <v>3985160000</v>
      </c>
      <c r="O263" s="90">
        <v>-7.9066219000000002</v>
      </c>
    </row>
    <row r="264" spans="2:15" x14ac:dyDescent="0.25">
      <c r="B264" s="90">
        <v>4064205000</v>
      </c>
      <c r="C264" s="90">
        <v>-7.6772717999999998</v>
      </c>
      <c r="N264" s="90">
        <v>4064205000</v>
      </c>
      <c r="O264" s="90">
        <v>-8.0345382999999995</v>
      </c>
    </row>
    <row r="265" spans="2:15" x14ac:dyDescent="0.25">
      <c r="B265" s="90">
        <v>4143250000</v>
      </c>
      <c r="C265" s="90">
        <v>-7.5954676000000001</v>
      </c>
      <c r="N265" s="90">
        <v>4143250000</v>
      </c>
      <c r="O265" s="90">
        <v>-8.1225985999999999</v>
      </c>
    </row>
    <row r="266" spans="2:15" x14ac:dyDescent="0.25">
      <c r="B266" s="90">
        <v>4222295000</v>
      </c>
      <c r="C266" s="90">
        <v>-7.4667120000000002</v>
      </c>
      <c r="N266" s="90">
        <v>4222295000</v>
      </c>
      <c r="O266" s="90">
        <v>-8.1777925000000007</v>
      </c>
    </row>
    <row r="267" spans="2:15" x14ac:dyDescent="0.25">
      <c r="B267" s="90">
        <v>4301340000</v>
      </c>
      <c r="C267" s="90">
        <v>-7.3760624000000004</v>
      </c>
      <c r="N267" s="90">
        <v>4301340000</v>
      </c>
      <c r="O267" s="90">
        <v>-8.3084574</v>
      </c>
    </row>
    <row r="268" spans="2:15" x14ac:dyDescent="0.25">
      <c r="B268" s="90">
        <v>4380385000</v>
      </c>
      <c r="C268" s="90">
        <v>-7.3998283999999996</v>
      </c>
      <c r="N268" s="90">
        <v>4380385000</v>
      </c>
      <c r="O268" s="90">
        <v>-8.4538201999999991</v>
      </c>
    </row>
    <row r="269" spans="2:15" x14ac:dyDescent="0.25">
      <c r="B269" s="90">
        <v>4459430000</v>
      </c>
      <c r="C269" s="90">
        <v>-7.6498337000000003</v>
      </c>
      <c r="N269" s="90">
        <v>4459430000</v>
      </c>
      <c r="O269" s="90">
        <v>-8.5936564999999998</v>
      </c>
    </row>
    <row r="270" spans="2:15" x14ac:dyDescent="0.25">
      <c r="B270" s="90">
        <v>4538475000</v>
      </c>
      <c r="C270" s="90">
        <v>-7.8025551000000002</v>
      </c>
      <c r="N270" s="90">
        <v>4538475000</v>
      </c>
      <c r="O270" s="90">
        <v>-8.7213411000000001</v>
      </c>
    </row>
    <row r="271" spans="2:15" x14ac:dyDescent="0.25">
      <c r="B271" s="90">
        <v>4617520000</v>
      </c>
      <c r="C271" s="90">
        <v>-7.8359747000000004</v>
      </c>
      <c r="N271" s="90">
        <v>4617520000</v>
      </c>
      <c r="O271" s="90">
        <v>-8.7893620000000006</v>
      </c>
    </row>
    <row r="272" spans="2:15" x14ac:dyDescent="0.25">
      <c r="B272" s="90">
        <v>4696565000</v>
      </c>
      <c r="C272" s="90">
        <v>-7.8767671999999997</v>
      </c>
      <c r="N272" s="90">
        <v>4696565000</v>
      </c>
      <c r="O272" s="90">
        <v>-8.9064045000000007</v>
      </c>
    </row>
    <row r="273" spans="2:15" x14ac:dyDescent="0.25">
      <c r="B273" s="90">
        <v>4775610000</v>
      </c>
      <c r="C273" s="90">
        <v>-7.9387673999999997</v>
      </c>
      <c r="N273" s="90">
        <v>4775610000</v>
      </c>
      <c r="O273" s="90">
        <v>-9.0260572000000003</v>
      </c>
    </row>
    <row r="274" spans="2:15" x14ac:dyDescent="0.25">
      <c r="B274" s="90">
        <v>4854655000</v>
      </c>
      <c r="C274" s="90">
        <v>-8.0677195000000008</v>
      </c>
      <c r="N274" s="90">
        <v>4854655000</v>
      </c>
      <c r="O274" s="90">
        <v>-9.1653699999999994</v>
      </c>
    </row>
    <row r="275" spans="2:15" x14ac:dyDescent="0.25">
      <c r="B275" s="90">
        <v>4933700000</v>
      </c>
      <c r="C275" s="90">
        <v>-8.0210629000000004</v>
      </c>
      <c r="N275" s="90">
        <v>4933700000</v>
      </c>
      <c r="O275" s="90">
        <v>-9.1775579</v>
      </c>
    </row>
    <row r="276" spans="2:15" x14ac:dyDescent="0.25">
      <c r="B276" s="90">
        <v>5012745000</v>
      </c>
      <c r="C276" s="90">
        <v>-8.1662225999999993</v>
      </c>
      <c r="N276" s="90">
        <v>5012745000</v>
      </c>
      <c r="O276" s="90">
        <v>-9.3026133000000009</v>
      </c>
    </row>
    <row r="277" spans="2:15" x14ac:dyDescent="0.25">
      <c r="B277" s="90">
        <v>5091790000</v>
      </c>
      <c r="C277" s="90">
        <v>-8.2696743000000001</v>
      </c>
      <c r="N277" s="90">
        <v>5091790000</v>
      </c>
      <c r="O277" s="90">
        <v>-9.3837174999999995</v>
      </c>
    </row>
    <row r="278" spans="2:15" x14ac:dyDescent="0.25">
      <c r="B278" s="90">
        <v>5170835000</v>
      </c>
      <c r="C278" s="90">
        <v>-8.2395133999999999</v>
      </c>
      <c r="N278" s="90">
        <v>5170835000</v>
      </c>
      <c r="O278" s="90">
        <v>-9.3710432000000008</v>
      </c>
    </row>
    <row r="279" spans="2:15" x14ac:dyDescent="0.25">
      <c r="B279" s="90">
        <v>5249880000</v>
      </c>
      <c r="C279" s="90">
        <v>-8.2893332999999991</v>
      </c>
      <c r="N279" s="90">
        <v>5249880000</v>
      </c>
      <c r="O279" s="90">
        <v>-9.3916682999999992</v>
      </c>
    </row>
    <row r="280" spans="2:15" x14ac:dyDescent="0.25">
      <c r="B280" s="90">
        <v>5328925000</v>
      </c>
      <c r="C280" s="90">
        <v>-8.3365211000000006</v>
      </c>
      <c r="N280" s="90">
        <v>5328925000</v>
      </c>
      <c r="O280" s="90">
        <v>-9.4785538000000003</v>
      </c>
    </row>
    <row r="281" spans="2:15" x14ac:dyDescent="0.25">
      <c r="B281" s="90">
        <v>5407970000</v>
      </c>
      <c r="C281" s="90">
        <v>-8.4379082000000007</v>
      </c>
      <c r="N281" s="90">
        <v>5407970000</v>
      </c>
      <c r="O281" s="90">
        <v>-9.6033782999999993</v>
      </c>
    </row>
    <row r="282" spans="2:15" x14ac:dyDescent="0.25">
      <c r="B282" s="90">
        <v>5487015000</v>
      </c>
      <c r="C282" s="90">
        <v>-8.4679918000000001</v>
      </c>
      <c r="N282" s="90">
        <v>5487015000</v>
      </c>
      <c r="O282" s="90">
        <v>-9.6239901000000003</v>
      </c>
    </row>
    <row r="283" spans="2:15" x14ac:dyDescent="0.25">
      <c r="B283" s="90">
        <v>5566060000</v>
      </c>
      <c r="C283" s="90">
        <v>-8.3684702000000009</v>
      </c>
      <c r="N283" s="90">
        <v>5566060000</v>
      </c>
      <c r="O283" s="90">
        <v>-9.5589027000000009</v>
      </c>
    </row>
    <row r="284" spans="2:15" x14ac:dyDescent="0.25">
      <c r="B284" s="90">
        <v>5645105000</v>
      </c>
      <c r="C284" s="90">
        <v>-8.4012317999999997</v>
      </c>
      <c r="N284" s="90">
        <v>5645105000</v>
      </c>
      <c r="O284" s="90">
        <v>-9.6202965000000003</v>
      </c>
    </row>
    <row r="285" spans="2:15" x14ac:dyDescent="0.25">
      <c r="B285" s="90">
        <v>5724150000</v>
      </c>
      <c r="C285" s="90">
        <v>-8.4469814000000003</v>
      </c>
      <c r="N285" s="90">
        <v>5724150000</v>
      </c>
      <c r="O285" s="90">
        <v>-9.6930341999999996</v>
      </c>
    </row>
    <row r="286" spans="2:15" x14ac:dyDescent="0.25">
      <c r="B286" s="90">
        <v>5803195000</v>
      </c>
      <c r="C286" s="90">
        <v>-8.4897118000000003</v>
      </c>
      <c r="N286" s="90">
        <v>5803195000</v>
      </c>
      <c r="O286" s="90">
        <v>-9.6660766999999996</v>
      </c>
    </row>
    <row r="287" spans="2:15" x14ac:dyDescent="0.25">
      <c r="B287" s="90">
        <v>5882240000</v>
      </c>
      <c r="C287" s="90">
        <v>-8.6138124000000005</v>
      </c>
      <c r="N287" s="90">
        <v>5882240000</v>
      </c>
      <c r="O287" s="90">
        <v>-9.7697830000000003</v>
      </c>
    </row>
    <row r="288" spans="2:15" x14ac:dyDescent="0.25">
      <c r="B288" s="90">
        <v>5961285000</v>
      </c>
      <c r="C288" s="90">
        <v>-8.4890404000000004</v>
      </c>
      <c r="N288" s="90">
        <v>5961285000</v>
      </c>
      <c r="O288" s="90">
        <v>-9.7157183000000007</v>
      </c>
    </row>
    <row r="289" spans="2:15" x14ac:dyDescent="0.25">
      <c r="B289" s="90">
        <v>6040330000</v>
      </c>
      <c r="C289" s="90">
        <v>-8.3834867000000006</v>
      </c>
      <c r="N289" s="90">
        <v>6040330000</v>
      </c>
      <c r="O289" s="90">
        <v>-9.6564578999999995</v>
      </c>
    </row>
    <row r="290" spans="2:15" x14ac:dyDescent="0.25">
      <c r="B290" s="90">
        <v>6119375000</v>
      </c>
      <c r="C290" s="90">
        <v>-8.3840102999999999</v>
      </c>
      <c r="N290" s="90">
        <v>6119375000</v>
      </c>
      <c r="O290" s="90">
        <v>-9.6489401000000008</v>
      </c>
    </row>
    <row r="291" spans="2:15" x14ac:dyDescent="0.25">
      <c r="B291" s="90">
        <v>6198420000</v>
      </c>
      <c r="C291" s="90">
        <v>-8.5259427999999993</v>
      </c>
      <c r="N291" s="90">
        <v>6198420000</v>
      </c>
      <c r="O291" s="90">
        <v>-9.7055358999999992</v>
      </c>
    </row>
    <row r="292" spans="2:15" x14ac:dyDescent="0.25">
      <c r="B292" s="90">
        <v>6277465000</v>
      </c>
      <c r="C292" s="90">
        <v>-8.5031528000000005</v>
      </c>
      <c r="N292" s="90">
        <v>6277465000</v>
      </c>
      <c r="O292" s="90">
        <v>-9.6476354999999998</v>
      </c>
    </row>
    <row r="293" spans="2:15" x14ac:dyDescent="0.25">
      <c r="B293" s="90">
        <v>6356510000</v>
      </c>
      <c r="C293" s="90">
        <v>-8.4778509</v>
      </c>
      <c r="N293" s="90">
        <v>6356510000</v>
      </c>
      <c r="O293" s="90">
        <v>-9.6193457000000002</v>
      </c>
    </row>
    <row r="294" spans="2:15" x14ac:dyDescent="0.25">
      <c r="B294" s="90">
        <v>6435555000</v>
      </c>
      <c r="C294" s="90">
        <v>-8.4383955000000004</v>
      </c>
      <c r="N294" s="90">
        <v>6435555000</v>
      </c>
      <c r="O294" s="90">
        <v>-9.6925124999999994</v>
      </c>
    </row>
    <row r="295" spans="2:15" x14ac:dyDescent="0.25">
      <c r="B295" s="90">
        <v>6514600000</v>
      </c>
      <c r="C295" s="90">
        <v>-8.4131765000000005</v>
      </c>
      <c r="N295" s="90">
        <v>6514600000</v>
      </c>
      <c r="O295" s="90">
        <v>-9.6144713999999993</v>
      </c>
    </row>
    <row r="296" spans="2:15" x14ac:dyDescent="0.25">
      <c r="B296" s="90">
        <v>6593645000</v>
      </c>
      <c r="C296" s="90">
        <v>-8.4303799000000001</v>
      </c>
      <c r="N296" s="90">
        <v>6593645000</v>
      </c>
      <c r="O296" s="90">
        <v>-9.6461925999999991</v>
      </c>
    </row>
    <row r="297" spans="2:15" x14ac:dyDescent="0.25">
      <c r="B297" s="90">
        <v>6672690000</v>
      </c>
      <c r="C297" s="90">
        <v>-8.4659060999999998</v>
      </c>
      <c r="N297" s="90">
        <v>6672690000</v>
      </c>
      <c r="O297" s="90">
        <v>-9.6858319999999996</v>
      </c>
    </row>
    <row r="298" spans="2:15" x14ac:dyDescent="0.25">
      <c r="B298" s="90">
        <v>6751735000</v>
      </c>
      <c r="C298" s="90">
        <v>-8.4159193000000005</v>
      </c>
      <c r="N298" s="90">
        <v>6751735000</v>
      </c>
      <c r="O298" s="90">
        <v>-9.5925998999999997</v>
      </c>
    </row>
    <row r="299" spans="2:15" x14ac:dyDescent="0.25">
      <c r="B299" s="90">
        <v>6830780000</v>
      </c>
      <c r="C299" s="90">
        <v>-8.3279046999999995</v>
      </c>
      <c r="N299" s="90">
        <v>6830780000</v>
      </c>
      <c r="O299" s="90">
        <v>-9.5974283000000007</v>
      </c>
    </row>
    <row r="300" spans="2:15" x14ac:dyDescent="0.25">
      <c r="B300" s="90">
        <v>6909825000</v>
      </c>
      <c r="C300" s="90">
        <v>-8.3008422999999993</v>
      </c>
      <c r="N300" s="90">
        <v>6909825000</v>
      </c>
      <c r="O300" s="90">
        <v>-9.5531406000000008</v>
      </c>
    </row>
    <row r="301" spans="2:15" x14ac:dyDescent="0.25">
      <c r="B301" s="90">
        <v>6988870000</v>
      </c>
      <c r="C301" s="90">
        <v>-8.2379979999999993</v>
      </c>
      <c r="N301" s="90">
        <v>6988870000</v>
      </c>
      <c r="O301" s="90">
        <v>-9.4565705999999992</v>
      </c>
    </row>
    <row r="302" spans="2:15" x14ac:dyDescent="0.25">
      <c r="B302" s="90">
        <v>7067915000</v>
      </c>
      <c r="C302" s="90">
        <v>-8.2889814000000008</v>
      </c>
      <c r="N302" s="90">
        <v>7067915000</v>
      </c>
      <c r="O302" s="90">
        <v>-9.5057773999999995</v>
      </c>
    </row>
    <row r="303" spans="2:15" x14ac:dyDescent="0.25">
      <c r="B303" s="90">
        <v>7146960000</v>
      </c>
      <c r="C303" s="90">
        <v>-8.4248227999999994</v>
      </c>
      <c r="N303" s="90">
        <v>7146960000</v>
      </c>
      <c r="O303" s="90">
        <v>-9.5724114999999994</v>
      </c>
    </row>
    <row r="304" spans="2:15" x14ac:dyDescent="0.25">
      <c r="B304" s="90">
        <v>7226005000</v>
      </c>
      <c r="C304" s="90">
        <v>-8.3497553</v>
      </c>
      <c r="N304" s="90">
        <v>7226005000</v>
      </c>
      <c r="O304" s="90">
        <v>-9.5330218999999996</v>
      </c>
    </row>
    <row r="305" spans="2:15" x14ac:dyDescent="0.25">
      <c r="B305" s="90">
        <v>7305050000</v>
      </c>
      <c r="C305" s="90">
        <v>-8.3406210000000005</v>
      </c>
      <c r="N305" s="90">
        <v>7305050000</v>
      </c>
      <c r="O305" s="90">
        <v>-9.6686916000000007</v>
      </c>
    </row>
    <row r="306" spans="2:15" x14ac:dyDescent="0.25">
      <c r="B306" s="90">
        <v>7384095000</v>
      </c>
      <c r="C306" s="90">
        <v>-8.3600063000000002</v>
      </c>
      <c r="N306" s="90">
        <v>7384095000</v>
      </c>
      <c r="O306" s="90">
        <v>-9.7092799999999997</v>
      </c>
    </row>
    <row r="307" spans="2:15" x14ac:dyDescent="0.25">
      <c r="B307" s="90">
        <v>7463140000</v>
      </c>
      <c r="C307" s="90">
        <v>-8.5054607000000004</v>
      </c>
      <c r="N307" s="90">
        <v>7463140000</v>
      </c>
      <c r="O307" s="90">
        <v>-9.8861799000000001</v>
      </c>
    </row>
    <row r="308" spans="2:15" x14ac:dyDescent="0.25">
      <c r="B308" s="90">
        <v>7542185000</v>
      </c>
      <c r="C308" s="90">
        <v>-8.7536640000000006</v>
      </c>
      <c r="N308" s="90">
        <v>7542185000</v>
      </c>
      <c r="O308" s="90">
        <v>-10.125579</v>
      </c>
    </row>
    <row r="309" spans="2:15" x14ac:dyDescent="0.25">
      <c r="B309" s="90">
        <v>7621230000</v>
      </c>
      <c r="C309" s="90">
        <v>-8.8064899000000008</v>
      </c>
      <c r="N309" s="90">
        <v>7621230000</v>
      </c>
      <c r="O309" s="90">
        <v>-10.187699</v>
      </c>
    </row>
    <row r="310" spans="2:15" x14ac:dyDescent="0.25">
      <c r="B310" s="90">
        <v>7700275000</v>
      </c>
      <c r="C310" s="90">
        <v>-9.0301446999999992</v>
      </c>
      <c r="N310" s="90">
        <v>7700275000</v>
      </c>
      <c r="O310" s="90">
        <v>-10.545358</v>
      </c>
    </row>
    <row r="311" spans="2:15" x14ac:dyDescent="0.25">
      <c r="B311" s="90">
        <v>7779320000</v>
      </c>
      <c r="C311" s="90">
        <v>-9.1471891000000003</v>
      </c>
      <c r="N311" s="90">
        <v>7779320000</v>
      </c>
      <c r="O311" s="90">
        <v>-10.691029</v>
      </c>
    </row>
    <row r="312" spans="2:15" x14ac:dyDescent="0.25">
      <c r="B312" s="90">
        <v>7858365000</v>
      </c>
      <c r="C312" s="90">
        <v>-9.1692514000000003</v>
      </c>
      <c r="N312" s="90">
        <v>7858365000</v>
      </c>
      <c r="O312" s="90">
        <v>-10.871650000000001</v>
      </c>
    </row>
    <row r="313" spans="2:15" x14ac:dyDescent="0.25">
      <c r="B313" s="90">
        <v>7937410000</v>
      </c>
      <c r="C313" s="90">
        <v>-9.3613166999999997</v>
      </c>
      <c r="N313" s="90">
        <v>7937410000</v>
      </c>
      <c r="O313" s="90">
        <v>-10.992702</v>
      </c>
    </row>
    <row r="314" spans="2:15" x14ac:dyDescent="0.25">
      <c r="B314" s="90">
        <v>8016455000</v>
      </c>
      <c r="C314" s="90">
        <v>-9.4321965999999993</v>
      </c>
      <c r="N314" s="90">
        <v>8016455000</v>
      </c>
      <c r="O314" s="90">
        <v>-11.23649</v>
      </c>
    </row>
    <row r="315" spans="2:15" x14ac:dyDescent="0.25">
      <c r="B315" s="90">
        <v>8095500000</v>
      </c>
      <c r="C315" s="90">
        <v>-9.5288649000000003</v>
      </c>
      <c r="N315" s="90">
        <v>8095500000</v>
      </c>
      <c r="O315" s="90">
        <v>-11.263189000000001</v>
      </c>
    </row>
    <row r="316" spans="2:15" x14ac:dyDescent="0.25">
      <c r="B316" s="90">
        <v>8174545000</v>
      </c>
      <c r="C316" s="90">
        <v>-9.4317732000000003</v>
      </c>
      <c r="N316" s="90">
        <v>8174545000</v>
      </c>
      <c r="O316" s="90">
        <v>-11.240036999999999</v>
      </c>
    </row>
    <row r="317" spans="2:15" x14ac:dyDescent="0.25">
      <c r="B317" s="90">
        <v>8253590000</v>
      </c>
      <c r="C317" s="90">
        <v>-9.5461807000000007</v>
      </c>
      <c r="N317" s="90">
        <v>8253590000</v>
      </c>
      <c r="O317" s="90">
        <v>-11.419067</v>
      </c>
    </row>
    <row r="318" spans="2:15" x14ac:dyDescent="0.25">
      <c r="B318" s="90">
        <v>8332635000</v>
      </c>
      <c r="C318" s="90">
        <v>-9.3999825000000001</v>
      </c>
      <c r="N318" s="90">
        <v>8332635000</v>
      </c>
      <c r="O318" s="90">
        <v>-11.231427</v>
      </c>
    </row>
    <row r="319" spans="2:15" x14ac:dyDescent="0.25">
      <c r="B319" s="90">
        <v>8411680000</v>
      </c>
      <c r="C319" s="90">
        <v>-9.3556833000000008</v>
      </c>
      <c r="N319" s="90">
        <v>8411680000</v>
      </c>
      <c r="O319" s="90">
        <v>-11.253999</v>
      </c>
    </row>
    <row r="320" spans="2:15" x14ac:dyDescent="0.25">
      <c r="B320" s="90">
        <v>8490725000</v>
      </c>
      <c r="C320" s="90">
        <v>-9.5247107</v>
      </c>
      <c r="N320" s="90">
        <v>8490725000</v>
      </c>
      <c r="O320" s="90">
        <v>-11.388626</v>
      </c>
    </row>
    <row r="321" spans="2:15" x14ac:dyDescent="0.25">
      <c r="B321" s="90">
        <v>8569770000</v>
      </c>
      <c r="C321" s="90">
        <v>-9.3627167</v>
      </c>
      <c r="N321" s="90">
        <v>8569770000</v>
      </c>
      <c r="O321" s="90">
        <v>-11.200677000000001</v>
      </c>
    </row>
    <row r="322" spans="2:15" x14ac:dyDescent="0.25">
      <c r="B322" s="90">
        <v>8648815000</v>
      </c>
      <c r="C322" s="90">
        <v>-9.3429546000000006</v>
      </c>
      <c r="N322" s="90">
        <v>8648815000</v>
      </c>
      <c r="O322" s="90">
        <v>-11.216555</v>
      </c>
    </row>
    <row r="323" spans="2:15" x14ac:dyDescent="0.25">
      <c r="B323" s="90">
        <v>8727860000</v>
      </c>
      <c r="C323" s="90">
        <v>-9.3536433999999993</v>
      </c>
      <c r="N323" s="90">
        <v>8727860000</v>
      </c>
      <c r="O323" s="90">
        <v>-11.097804999999999</v>
      </c>
    </row>
    <row r="324" spans="2:15" x14ac:dyDescent="0.25">
      <c r="B324" s="90">
        <v>8806905000</v>
      </c>
      <c r="C324" s="90">
        <v>-9.0482396999999999</v>
      </c>
      <c r="N324" s="90">
        <v>8806905000</v>
      </c>
      <c r="O324" s="90">
        <v>-10.819457</v>
      </c>
    </row>
    <row r="325" spans="2:15" x14ac:dyDescent="0.25">
      <c r="B325" s="90">
        <v>8885950000</v>
      </c>
      <c r="C325" s="90">
        <v>-9.1062822000000008</v>
      </c>
      <c r="N325" s="90">
        <v>8885950000</v>
      </c>
      <c r="O325" s="90">
        <v>-10.916484000000001</v>
      </c>
    </row>
    <row r="326" spans="2:15" x14ac:dyDescent="0.25">
      <c r="B326" s="90">
        <v>8964995000</v>
      </c>
      <c r="C326" s="90">
        <v>-9.0874690999999999</v>
      </c>
      <c r="N326" s="90">
        <v>8964995000</v>
      </c>
      <c r="O326" s="90">
        <v>-10.862883</v>
      </c>
    </row>
    <row r="327" spans="2:15" x14ac:dyDescent="0.25">
      <c r="B327" s="90">
        <v>9044040000</v>
      </c>
      <c r="C327" s="90">
        <v>-8.9661322000000006</v>
      </c>
      <c r="N327" s="90">
        <v>9044040000</v>
      </c>
      <c r="O327" s="90">
        <v>-10.949833999999999</v>
      </c>
    </row>
    <row r="328" spans="2:15" x14ac:dyDescent="0.25">
      <c r="B328" s="90">
        <v>9123085000</v>
      </c>
      <c r="C328" s="90">
        <v>-8.8231839999999995</v>
      </c>
      <c r="N328" s="90">
        <v>9123085000</v>
      </c>
      <c r="O328" s="90">
        <v>-10.859135</v>
      </c>
    </row>
    <row r="329" spans="2:15" x14ac:dyDescent="0.25">
      <c r="B329" s="90">
        <v>9202130000</v>
      </c>
      <c r="C329" s="90">
        <v>-8.7727231999999997</v>
      </c>
      <c r="N329" s="90">
        <v>9202130000</v>
      </c>
      <c r="O329" s="90">
        <v>-10.904897</v>
      </c>
    </row>
    <row r="330" spans="2:15" x14ac:dyDescent="0.25">
      <c r="B330" s="90">
        <v>9281175000</v>
      </c>
      <c r="C330" s="90">
        <v>-8.7855004999999995</v>
      </c>
      <c r="N330" s="90">
        <v>9281175000</v>
      </c>
      <c r="O330" s="90">
        <v>-11.007936000000001</v>
      </c>
    </row>
    <row r="331" spans="2:15" x14ac:dyDescent="0.25">
      <c r="B331" s="90">
        <v>9360220000</v>
      </c>
      <c r="C331" s="90">
        <v>-8.5920944000000006</v>
      </c>
      <c r="N331" s="90">
        <v>9360220000</v>
      </c>
      <c r="O331" s="90">
        <v>-10.797855999999999</v>
      </c>
    </row>
    <row r="332" spans="2:15" x14ac:dyDescent="0.25">
      <c r="B332" s="90">
        <v>9439265000</v>
      </c>
      <c r="C332" s="90">
        <v>-8.7536220999999994</v>
      </c>
      <c r="N332" s="90">
        <v>9439265000</v>
      </c>
      <c r="O332" s="90">
        <v>-10.996539</v>
      </c>
    </row>
    <row r="333" spans="2:15" x14ac:dyDescent="0.25">
      <c r="B333" s="90">
        <v>9518310000</v>
      </c>
      <c r="C333" s="90">
        <v>-8.8089724</v>
      </c>
      <c r="N333" s="90">
        <v>9518310000</v>
      </c>
      <c r="O333" s="90">
        <v>-11.041399</v>
      </c>
    </row>
    <row r="334" spans="2:15" x14ac:dyDescent="0.25">
      <c r="B334" s="90">
        <v>9597355000</v>
      </c>
      <c r="C334" s="90">
        <v>-8.7745055999999995</v>
      </c>
      <c r="N334" s="90">
        <v>9597355000</v>
      </c>
      <c r="O334" s="90">
        <v>-11.012684</v>
      </c>
    </row>
    <row r="335" spans="2:15" x14ac:dyDescent="0.25">
      <c r="B335" s="90">
        <v>9676400000</v>
      </c>
      <c r="C335" s="90">
        <v>-8.8181504999999998</v>
      </c>
      <c r="N335" s="90">
        <v>9676400000</v>
      </c>
      <c r="O335" s="90">
        <v>-11.067977000000001</v>
      </c>
    </row>
    <row r="336" spans="2:15" x14ac:dyDescent="0.25">
      <c r="B336" s="90">
        <v>9755445000</v>
      </c>
      <c r="C336" s="90">
        <v>-8.8487434</v>
      </c>
      <c r="N336" s="90">
        <v>9755445000</v>
      </c>
      <c r="O336" s="90">
        <v>-11.056397</v>
      </c>
    </row>
    <row r="337" spans="2:15" x14ac:dyDescent="0.25">
      <c r="B337" s="90">
        <v>9834490000</v>
      </c>
      <c r="C337" s="90">
        <v>-8.8699179000000008</v>
      </c>
      <c r="N337" s="90">
        <v>9834490000</v>
      </c>
      <c r="O337" s="90">
        <v>-11.091333000000001</v>
      </c>
    </row>
    <row r="338" spans="2:15" x14ac:dyDescent="0.25">
      <c r="B338" s="90">
        <v>9913535000</v>
      </c>
      <c r="C338" s="90">
        <v>-8.8629970999999994</v>
      </c>
      <c r="N338" s="90">
        <v>9913535000</v>
      </c>
      <c r="O338" s="90">
        <v>-11.136723999999999</v>
      </c>
    </row>
    <row r="339" spans="2:15" x14ac:dyDescent="0.25">
      <c r="B339" s="90">
        <v>9992580000</v>
      </c>
      <c r="C339" s="90">
        <v>-8.9152793999999993</v>
      </c>
      <c r="N339" s="90">
        <v>9992580000</v>
      </c>
      <c r="O339" s="90">
        <v>-11.207247000000001</v>
      </c>
    </row>
    <row r="340" spans="2:15" x14ac:dyDescent="0.25">
      <c r="B340" s="90">
        <v>10071625000</v>
      </c>
      <c r="C340" s="90">
        <v>-8.9762526000000005</v>
      </c>
      <c r="N340" s="90">
        <v>10071625000</v>
      </c>
      <c r="O340" s="90">
        <v>-11.249314999999999</v>
      </c>
    </row>
    <row r="341" spans="2:15" x14ac:dyDescent="0.25">
      <c r="B341" s="90">
        <v>10150670000</v>
      </c>
      <c r="C341" s="90">
        <v>-8.8599806000000001</v>
      </c>
      <c r="N341" s="90">
        <v>10150670000</v>
      </c>
      <c r="O341" s="90">
        <v>-11.166334000000001</v>
      </c>
    </row>
    <row r="342" spans="2:15" x14ac:dyDescent="0.25">
      <c r="B342" s="90">
        <v>10229715000</v>
      </c>
      <c r="C342" s="90">
        <v>-8.9437551000000006</v>
      </c>
      <c r="N342" s="90">
        <v>10229715000</v>
      </c>
      <c r="O342" s="90">
        <v>-11.229486</v>
      </c>
    </row>
    <row r="343" spans="2:15" x14ac:dyDescent="0.25">
      <c r="B343" s="90">
        <v>10308760000</v>
      </c>
      <c r="C343" s="90">
        <v>-8.9639434999999992</v>
      </c>
      <c r="N343" s="90">
        <v>10308760000</v>
      </c>
      <c r="O343" s="90">
        <v>-11.283163</v>
      </c>
    </row>
    <row r="344" spans="2:15" x14ac:dyDescent="0.25">
      <c r="B344" s="90">
        <v>10387805000</v>
      </c>
      <c r="C344" s="90">
        <v>-8.9675130999999997</v>
      </c>
      <c r="N344" s="90">
        <v>10387805000</v>
      </c>
      <c r="O344" s="90">
        <v>-11.351817</v>
      </c>
    </row>
    <row r="345" spans="2:15" x14ac:dyDescent="0.25">
      <c r="B345" s="90">
        <v>10466850000</v>
      </c>
      <c r="C345" s="90">
        <v>-8.9801406999999998</v>
      </c>
      <c r="N345" s="90">
        <v>10466850000</v>
      </c>
      <c r="O345" s="90">
        <v>-11.353350000000001</v>
      </c>
    </row>
    <row r="346" spans="2:15" x14ac:dyDescent="0.25">
      <c r="B346" s="90">
        <v>10545895000</v>
      </c>
      <c r="C346" s="90">
        <v>-8.9948349000000007</v>
      </c>
      <c r="N346" s="90">
        <v>10545895000</v>
      </c>
      <c r="O346" s="90">
        <v>-11.33975</v>
      </c>
    </row>
    <row r="347" spans="2:15" x14ac:dyDescent="0.25">
      <c r="B347" s="90">
        <v>10624940000</v>
      </c>
      <c r="C347" s="90">
        <v>-9.0150889999999997</v>
      </c>
      <c r="N347" s="90">
        <v>10624940000</v>
      </c>
      <c r="O347" s="90">
        <v>-11.454228000000001</v>
      </c>
    </row>
    <row r="348" spans="2:15" x14ac:dyDescent="0.25">
      <c r="B348" s="90">
        <v>10703985000</v>
      </c>
      <c r="C348" s="90">
        <v>-9.1092834000000007</v>
      </c>
      <c r="N348" s="90">
        <v>10703985000</v>
      </c>
      <c r="O348" s="90">
        <v>-11.582568</v>
      </c>
    </row>
    <row r="349" spans="2:15" x14ac:dyDescent="0.25">
      <c r="B349" s="90">
        <v>10783030000</v>
      </c>
      <c r="C349" s="90">
        <v>-8.9848622999999996</v>
      </c>
      <c r="N349" s="90">
        <v>10783030000</v>
      </c>
      <c r="O349" s="90">
        <v>-11.610690999999999</v>
      </c>
    </row>
    <row r="350" spans="2:15" x14ac:dyDescent="0.25">
      <c r="B350" s="90">
        <v>10862075000</v>
      </c>
      <c r="C350" s="90">
        <v>-9.1280909000000001</v>
      </c>
      <c r="N350" s="90">
        <v>10862075000</v>
      </c>
      <c r="O350" s="90">
        <v>-11.958762999999999</v>
      </c>
    </row>
    <row r="351" spans="2:15" x14ac:dyDescent="0.25">
      <c r="B351" s="90">
        <v>10941120000</v>
      </c>
      <c r="C351" s="90">
        <v>-9.1439266000000003</v>
      </c>
      <c r="N351" s="90">
        <v>10941120000</v>
      </c>
      <c r="O351" s="90">
        <v>-12.180414000000001</v>
      </c>
    </row>
    <row r="352" spans="2:15" x14ac:dyDescent="0.25">
      <c r="B352" s="90">
        <v>11020165000</v>
      </c>
      <c r="C352" s="90">
        <v>-9.1383343000000004</v>
      </c>
      <c r="N352" s="90">
        <v>11020165000</v>
      </c>
      <c r="O352" s="90">
        <v>-12.346828</v>
      </c>
    </row>
    <row r="353" spans="2:15" x14ac:dyDescent="0.25">
      <c r="B353" s="90">
        <v>11099210000</v>
      </c>
      <c r="C353" s="90">
        <v>-9.3581581000000007</v>
      </c>
      <c r="N353" s="90">
        <v>11099210000</v>
      </c>
      <c r="O353" s="90">
        <v>-12.951998</v>
      </c>
    </row>
    <row r="354" spans="2:15" x14ac:dyDescent="0.25">
      <c r="B354" s="90">
        <v>11178255000</v>
      </c>
      <c r="C354" s="90">
        <v>-9.1733875000000005</v>
      </c>
      <c r="N354" s="90">
        <v>11178255000</v>
      </c>
      <c r="O354" s="90">
        <v>-14.280339</v>
      </c>
    </row>
    <row r="355" spans="2:15" x14ac:dyDescent="0.25">
      <c r="B355" s="90">
        <v>11257300000</v>
      </c>
      <c r="C355" s="90">
        <v>-9.3258904999999999</v>
      </c>
      <c r="N355" s="90">
        <v>11257300000</v>
      </c>
      <c r="O355" s="90">
        <v>-15.24118</v>
      </c>
    </row>
    <row r="356" spans="2:15" x14ac:dyDescent="0.25">
      <c r="B356" s="90">
        <v>11336345000</v>
      </c>
      <c r="C356" s="90">
        <v>-9.3618450000000006</v>
      </c>
      <c r="N356" s="90">
        <v>11336345000</v>
      </c>
      <c r="O356" s="90">
        <v>-17.296455000000002</v>
      </c>
    </row>
    <row r="357" spans="2:15" x14ac:dyDescent="0.25">
      <c r="B357" s="90">
        <v>11415390000</v>
      </c>
      <c r="C357" s="90">
        <v>-9.4871386999999991</v>
      </c>
      <c r="N357" s="90">
        <v>11415390000</v>
      </c>
      <c r="O357" s="90">
        <v>-29.965987999999999</v>
      </c>
    </row>
    <row r="358" spans="2:15" x14ac:dyDescent="0.25">
      <c r="B358" s="90">
        <v>11494435000</v>
      </c>
      <c r="C358" s="90">
        <v>-9.5865411999999992</v>
      </c>
      <c r="N358" s="90">
        <v>11494435000</v>
      </c>
      <c r="O358" s="90">
        <v>-32.080520999999997</v>
      </c>
    </row>
    <row r="359" spans="2:15" x14ac:dyDescent="0.25">
      <c r="B359" s="90">
        <v>11573480000</v>
      </c>
      <c r="C359" s="90">
        <v>-9.5879068000000007</v>
      </c>
      <c r="N359" s="90">
        <v>11573480000</v>
      </c>
      <c r="O359" s="90">
        <v>-31.748712999999999</v>
      </c>
    </row>
    <row r="360" spans="2:15" x14ac:dyDescent="0.25">
      <c r="B360" s="90">
        <v>11652525000</v>
      </c>
      <c r="C360" s="90">
        <v>-9.9151191999999995</v>
      </c>
      <c r="N360" s="90">
        <v>11652525000</v>
      </c>
      <c r="O360" s="90">
        <v>-33.687904000000003</v>
      </c>
    </row>
    <row r="361" spans="2:15" x14ac:dyDescent="0.25">
      <c r="B361" s="90">
        <v>11731570000</v>
      </c>
      <c r="C361" s="90">
        <v>-9.9174585000000004</v>
      </c>
      <c r="N361" s="90">
        <v>11731570000</v>
      </c>
      <c r="O361" s="90">
        <v>-34.464432000000002</v>
      </c>
    </row>
    <row r="362" spans="2:15" x14ac:dyDescent="0.25">
      <c r="B362" s="90">
        <v>11810615000</v>
      </c>
      <c r="C362" s="90">
        <v>-10.115565999999999</v>
      </c>
      <c r="N362" s="90">
        <v>11810615000</v>
      </c>
      <c r="O362" s="90">
        <v>-34.888404999999999</v>
      </c>
    </row>
    <row r="363" spans="2:15" x14ac:dyDescent="0.25">
      <c r="B363" s="90">
        <v>11889660000</v>
      </c>
      <c r="C363" s="90">
        <v>-10.487451</v>
      </c>
      <c r="N363" s="90">
        <v>11889660000</v>
      </c>
      <c r="O363" s="90">
        <v>-36.200896999999998</v>
      </c>
    </row>
    <row r="364" spans="2:15" x14ac:dyDescent="0.25">
      <c r="B364" s="90">
        <v>11968705000</v>
      </c>
      <c r="C364" s="90">
        <v>-10.725346</v>
      </c>
      <c r="N364" s="90">
        <v>11968705000</v>
      </c>
      <c r="O364" s="90">
        <v>-36.702041999999999</v>
      </c>
    </row>
    <row r="365" spans="2:15" x14ac:dyDescent="0.25">
      <c r="B365" s="90">
        <v>12047750000</v>
      </c>
      <c r="C365" s="90">
        <v>-10.967912</v>
      </c>
      <c r="N365" s="90">
        <v>12047750000</v>
      </c>
      <c r="O365" s="90">
        <v>-36.924252000000003</v>
      </c>
    </row>
    <row r="366" spans="2:15" x14ac:dyDescent="0.25">
      <c r="B366" s="90">
        <v>12126795000</v>
      </c>
      <c r="C366" s="90">
        <v>-11.378996000000001</v>
      </c>
      <c r="N366" s="90">
        <v>12126795000</v>
      </c>
      <c r="O366" s="90">
        <v>-37.969704</v>
      </c>
    </row>
    <row r="367" spans="2:15" x14ac:dyDescent="0.25">
      <c r="B367" s="90">
        <v>12205840000</v>
      </c>
      <c r="C367" s="90">
        <v>-11.851765</v>
      </c>
      <c r="N367" s="90">
        <v>12205840000</v>
      </c>
      <c r="O367" s="90">
        <v>-38.992634000000002</v>
      </c>
    </row>
    <row r="368" spans="2:15" x14ac:dyDescent="0.25">
      <c r="B368" s="90">
        <v>12284885000</v>
      </c>
      <c r="C368" s="90">
        <v>-12.260020000000001</v>
      </c>
      <c r="N368" s="90">
        <v>12284885000</v>
      </c>
      <c r="O368" s="90">
        <v>-39.675266000000001</v>
      </c>
    </row>
    <row r="369" spans="2:15" x14ac:dyDescent="0.25">
      <c r="B369" s="90">
        <v>12363930000</v>
      </c>
      <c r="C369" s="90">
        <v>-12.701644999999999</v>
      </c>
      <c r="N369" s="90">
        <v>12363930000</v>
      </c>
      <c r="O369" s="90">
        <v>-40.268543000000001</v>
      </c>
    </row>
    <row r="370" spans="2:15" x14ac:dyDescent="0.25">
      <c r="B370" s="90">
        <v>12442975000</v>
      </c>
      <c r="C370" s="90">
        <v>-13.202489</v>
      </c>
      <c r="N370" s="90">
        <v>12442975000</v>
      </c>
      <c r="O370" s="90">
        <v>-41.196007000000002</v>
      </c>
    </row>
    <row r="371" spans="2:15" x14ac:dyDescent="0.25">
      <c r="B371" s="90">
        <v>12522020000</v>
      </c>
      <c r="C371" s="90">
        <v>-13.727755999999999</v>
      </c>
      <c r="N371" s="90">
        <v>12522020000</v>
      </c>
      <c r="O371" s="90">
        <v>-41.317295000000001</v>
      </c>
    </row>
    <row r="372" spans="2:15" x14ac:dyDescent="0.25">
      <c r="B372" s="90">
        <v>12601065000</v>
      </c>
      <c r="C372" s="90">
        <v>-14.361966000000001</v>
      </c>
      <c r="N372" s="90">
        <v>12601065000</v>
      </c>
      <c r="O372" s="90">
        <v>-41.285457999999998</v>
      </c>
    </row>
    <row r="373" spans="2:15" x14ac:dyDescent="0.25">
      <c r="B373" s="90">
        <v>12680110000</v>
      </c>
      <c r="C373" s="90">
        <v>-14.982296</v>
      </c>
      <c r="N373" s="90">
        <v>12680110000</v>
      </c>
      <c r="O373" s="90">
        <v>-42.016666000000001</v>
      </c>
    </row>
    <row r="374" spans="2:15" x14ac:dyDescent="0.25">
      <c r="B374" s="90">
        <v>12759155000</v>
      </c>
      <c r="C374" s="90">
        <v>-15.739534000000001</v>
      </c>
      <c r="N374" s="90">
        <v>12759155000</v>
      </c>
      <c r="O374" s="90">
        <v>-42.361091999999999</v>
      </c>
    </row>
    <row r="375" spans="2:15" x14ac:dyDescent="0.25">
      <c r="B375" s="90">
        <v>12838200000</v>
      </c>
      <c r="C375" s="90">
        <v>-16.547052000000001</v>
      </c>
      <c r="N375" s="90">
        <v>12838200000</v>
      </c>
      <c r="O375" s="90">
        <v>-41.500323999999999</v>
      </c>
    </row>
    <row r="376" spans="2:15" x14ac:dyDescent="0.25">
      <c r="B376" s="90">
        <v>12917245000</v>
      </c>
      <c r="C376" s="90">
        <v>-17.438848</v>
      </c>
      <c r="N376" s="90">
        <v>12917245000</v>
      </c>
      <c r="O376" s="90">
        <v>-40.810046999999997</v>
      </c>
    </row>
    <row r="377" spans="2:15" x14ac:dyDescent="0.25">
      <c r="B377" s="90">
        <v>12996290000</v>
      </c>
      <c r="C377" s="90">
        <v>-18.783494999999998</v>
      </c>
      <c r="N377" s="90">
        <v>12996290000</v>
      </c>
      <c r="O377" s="90">
        <v>-40.651584999999997</v>
      </c>
    </row>
    <row r="378" spans="2:15" x14ac:dyDescent="0.25">
      <c r="B378" s="90">
        <v>13075335000</v>
      </c>
      <c r="C378" s="90">
        <v>-20.624009999999998</v>
      </c>
      <c r="N378" s="90">
        <v>13075335000</v>
      </c>
      <c r="O378" s="90">
        <v>-39.777743999999998</v>
      </c>
    </row>
    <row r="379" spans="2:15" x14ac:dyDescent="0.25">
      <c r="B379" s="90">
        <v>13154380000</v>
      </c>
      <c r="C379" s="90">
        <v>-21.73245</v>
      </c>
      <c r="N379" s="90">
        <v>13154380000</v>
      </c>
      <c r="O379" s="90">
        <v>-39.026814000000002</v>
      </c>
    </row>
    <row r="380" spans="2:15" x14ac:dyDescent="0.25">
      <c r="B380" s="90">
        <v>13233425000</v>
      </c>
      <c r="C380" s="90">
        <v>-22.619855999999999</v>
      </c>
      <c r="N380" s="90">
        <v>13233425000</v>
      </c>
      <c r="O380" s="90">
        <v>-38.010170000000002</v>
      </c>
    </row>
    <row r="381" spans="2:15" x14ac:dyDescent="0.25">
      <c r="B381" s="90">
        <v>13312470000</v>
      </c>
      <c r="C381" s="90">
        <v>-23.120583</v>
      </c>
      <c r="N381" s="90">
        <v>13312470000</v>
      </c>
      <c r="O381" s="90">
        <v>-36.695591</v>
      </c>
    </row>
    <row r="382" spans="2:15" x14ac:dyDescent="0.25">
      <c r="B382" s="90">
        <v>13391515000</v>
      </c>
      <c r="C382" s="90">
        <v>-23.654613000000001</v>
      </c>
      <c r="N382" s="90">
        <v>13391515000</v>
      </c>
      <c r="O382" s="90">
        <v>-35.937308999999999</v>
      </c>
    </row>
    <row r="383" spans="2:15" x14ac:dyDescent="0.25">
      <c r="B383" s="90">
        <v>13470560000</v>
      </c>
      <c r="C383" s="90">
        <v>-24.312650999999999</v>
      </c>
      <c r="N383" s="90">
        <v>13470560000</v>
      </c>
      <c r="O383" s="90">
        <v>-35.315852999999997</v>
      </c>
    </row>
    <row r="384" spans="2:15" x14ac:dyDescent="0.25">
      <c r="B384" s="90">
        <v>13549605000</v>
      </c>
      <c r="C384" s="90">
        <v>-25.256739</v>
      </c>
      <c r="N384" s="90">
        <v>13549605000</v>
      </c>
      <c r="O384" s="90">
        <v>-33.904282000000002</v>
      </c>
    </row>
    <row r="385" spans="2:15" x14ac:dyDescent="0.25">
      <c r="B385" s="90">
        <v>13628650000</v>
      </c>
      <c r="C385" s="90">
        <v>-26.157322000000001</v>
      </c>
      <c r="N385" s="90">
        <v>13628650000</v>
      </c>
      <c r="O385" s="90">
        <v>-32.257201999999999</v>
      </c>
    </row>
    <row r="386" spans="2:15" x14ac:dyDescent="0.25">
      <c r="B386" s="90">
        <v>13707695000</v>
      </c>
      <c r="C386" s="90">
        <v>-26.917849</v>
      </c>
      <c r="N386" s="90">
        <v>13707695000</v>
      </c>
      <c r="O386" s="90">
        <v>-30.803947000000001</v>
      </c>
    </row>
    <row r="387" spans="2:15" x14ac:dyDescent="0.25">
      <c r="B387" s="90">
        <v>13786740000</v>
      </c>
      <c r="C387" s="90">
        <v>-28.946746999999998</v>
      </c>
      <c r="N387" s="90">
        <v>13786740000</v>
      </c>
      <c r="O387" s="90">
        <v>-24.129788999999999</v>
      </c>
    </row>
    <row r="388" spans="2:15" x14ac:dyDescent="0.25">
      <c r="B388" s="90">
        <v>13865785000</v>
      </c>
      <c r="C388" s="90">
        <v>-32.314498999999998</v>
      </c>
      <c r="N388" s="90">
        <v>13865785000</v>
      </c>
      <c r="O388" s="90">
        <v>-14.193878</v>
      </c>
    </row>
    <row r="389" spans="2:15" x14ac:dyDescent="0.25">
      <c r="B389" s="90">
        <v>13944830000</v>
      </c>
      <c r="C389" s="90">
        <v>-36.209198000000001</v>
      </c>
      <c r="N389" s="90">
        <v>13944830000</v>
      </c>
      <c r="O389" s="90">
        <v>-12.822251</v>
      </c>
    </row>
    <row r="390" spans="2:15" x14ac:dyDescent="0.25">
      <c r="B390" s="90">
        <v>14023875000</v>
      </c>
      <c r="C390" s="90">
        <v>-45.944519</v>
      </c>
      <c r="N390" s="90">
        <v>14023875000</v>
      </c>
      <c r="O390" s="90">
        <v>-12.113550999999999</v>
      </c>
    </row>
    <row r="391" spans="2:15" x14ac:dyDescent="0.25">
      <c r="B391" s="90">
        <v>14102920000</v>
      </c>
      <c r="C391" s="90">
        <v>-49.990650000000002</v>
      </c>
      <c r="N391" s="90">
        <v>14102920000</v>
      </c>
      <c r="O391" s="90">
        <v>-11.778150999999999</v>
      </c>
    </row>
    <row r="392" spans="2:15" x14ac:dyDescent="0.25">
      <c r="B392" s="90">
        <v>14181965000</v>
      </c>
      <c r="C392" s="90">
        <v>-50.721767</v>
      </c>
      <c r="N392" s="90">
        <v>14181965000</v>
      </c>
      <c r="O392" s="90">
        <v>-11.991016</v>
      </c>
    </row>
    <row r="393" spans="2:15" x14ac:dyDescent="0.25">
      <c r="B393" s="90">
        <v>14261010000</v>
      </c>
      <c r="C393" s="90">
        <v>-52.068260000000002</v>
      </c>
      <c r="N393" s="90">
        <v>14261010000</v>
      </c>
      <c r="O393" s="90">
        <v>-12.499890000000001</v>
      </c>
    </row>
    <row r="394" spans="2:15" x14ac:dyDescent="0.25">
      <c r="B394" s="90">
        <v>14340055000</v>
      </c>
      <c r="C394" s="90">
        <v>-53.475470999999999</v>
      </c>
      <c r="N394" s="90">
        <v>14340055000</v>
      </c>
      <c r="O394" s="90">
        <v>-13.080676</v>
      </c>
    </row>
    <row r="395" spans="2:15" x14ac:dyDescent="0.25">
      <c r="B395" s="90">
        <v>14419100000</v>
      </c>
      <c r="C395" s="90">
        <v>-54.156658</v>
      </c>
      <c r="N395" s="90">
        <v>14419100000</v>
      </c>
      <c r="O395" s="90">
        <v>-13.696628</v>
      </c>
    </row>
    <row r="396" spans="2:15" x14ac:dyDescent="0.25">
      <c r="B396" s="90">
        <v>14498145000</v>
      </c>
      <c r="C396" s="90">
        <v>-54.341712999999999</v>
      </c>
      <c r="N396" s="90">
        <v>14498145000</v>
      </c>
      <c r="O396" s="90">
        <v>-14.212804999999999</v>
      </c>
    </row>
    <row r="397" spans="2:15" x14ac:dyDescent="0.25">
      <c r="B397" s="90">
        <v>14577190000</v>
      </c>
      <c r="C397" s="90">
        <v>-55.346851000000001</v>
      </c>
      <c r="N397" s="90">
        <v>14577190000</v>
      </c>
      <c r="O397" s="90">
        <v>-14.856483000000001</v>
      </c>
    </row>
    <row r="398" spans="2:15" x14ac:dyDescent="0.25">
      <c r="B398" s="90">
        <v>14656235000</v>
      </c>
      <c r="C398" s="90">
        <v>-55.433276999999997</v>
      </c>
      <c r="N398" s="90">
        <v>14656235000</v>
      </c>
      <c r="O398" s="90">
        <v>-15.222194</v>
      </c>
    </row>
    <row r="399" spans="2:15" x14ac:dyDescent="0.25">
      <c r="B399" s="90">
        <v>14735280000</v>
      </c>
      <c r="C399" s="90">
        <v>-55.243209999999998</v>
      </c>
      <c r="N399" s="90">
        <v>14735280000</v>
      </c>
      <c r="O399" s="90">
        <v>-16.348167</v>
      </c>
    </row>
    <row r="400" spans="2:15" x14ac:dyDescent="0.25">
      <c r="B400" s="90">
        <v>14814325000</v>
      </c>
      <c r="C400" s="90">
        <v>-54.595492999999998</v>
      </c>
      <c r="N400" s="90">
        <v>14814325000</v>
      </c>
      <c r="O400" s="90">
        <v>-17.286346000000002</v>
      </c>
    </row>
    <row r="401" spans="2:15" x14ac:dyDescent="0.25">
      <c r="B401" s="90">
        <v>14893370000</v>
      </c>
      <c r="C401" s="90">
        <v>-54.290554</v>
      </c>
      <c r="N401" s="90">
        <v>14893370000</v>
      </c>
      <c r="O401" s="90">
        <v>-18.824556000000001</v>
      </c>
    </row>
    <row r="402" spans="2:15" x14ac:dyDescent="0.25">
      <c r="B402" s="90">
        <v>14972415000</v>
      </c>
      <c r="C402" s="90">
        <v>-53.729809000000003</v>
      </c>
      <c r="N402" s="90">
        <v>14972415000</v>
      </c>
      <c r="O402" s="90">
        <v>-22.669042999999999</v>
      </c>
    </row>
    <row r="403" spans="2:15" x14ac:dyDescent="0.25">
      <c r="B403" s="90">
        <v>15051460000</v>
      </c>
      <c r="C403" s="90">
        <v>-53.110442999999997</v>
      </c>
      <c r="N403" s="90">
        <v>15051460000</v>
      </c>
      <c r="O403" s="90">
        <v>-23.555353</v>
      </c>
    </row>
    <row r="404" spans="2:15" x14ac:dyDescent="0.25">
      <c r="B404" s="90">
        <v>15130505000</v>
      </c>
      <c r="C404" s="90">
        <v>-50.794018000000001</v>
      </c>
      <c r="N404" s="90">
        <v>15130505000</v>
      </c>
      <c r="O404" s="90">
        <v>-23.426262000000001</v>
      </c>
    </row>
    <row r="405" spans="2:15" x14ac:dyDescent="0.25">
      <c r="B405" s="90">
        <v>15209550000</v>
      </c>
      <c r="C405" s="90">
        <v>-49.061722000000003</v>
      </c>
      <c r="N405" s="90">
        <v>15209550000</v>
      </c>
      <c r="O405" s="90">
        <v>-23.945992</v>
      </c>
    </row>
    <row r="406" spans="2:15" x14ac:dyDescent="0.25">
      <c r="B406" s="90">
        <v>15288595000</v>
      </c>
      <c r="C406" s="90">
        <v>-48.282150000000001</v>
      </c>
      <c r="N406" s="90">
        <v>15288595000</v>
      </c>
      <c r="O406" s="90">
        <v>-23.27009</v>
      </c>
    </row>
    <row r="407" spans="2:15" x14ac:dyDescent="0.25">
      <c r="B407" s="90">
        <v>15367640000</v>
      </c>
      <c r="C407" s="90">
        <v>-46.729404000000002</v>
      </c>
      <c r="N407" s="90">
        <v>15367640000</v>
      </c>
      <c r="O407" s="90">
        <v>-21.750778</v>
      </c>
    </row>
    <row r="408" spans="2:15" x14ac:dyDescent="0.25">
      <c r="B408" s="90">
        <v>15446685000</v>
      </c>
      <c r="C408" s="90">
        <v>-45.070628999999997</v>
      </c>
      <c r="N408" s="90">
        <v>15446685000</v>
      </c>
      <c r="O408" s="90">
        <v>-21.886679000000001</v>
      </c>
    </row>
    <row r="409" spans="2:15" x14ac:dyDescent="0.25">
      <c r="B409" s="90">
        <v>15525730000</v>
      </c>
      <c r="C409" s="90">
        <v>-44.013427999999998</v>
      </c>
      <c r="N409" s="90">
        <v>15525730000</v>
      </c>
      <c r="O409" s="90">
        <v>-23.537251999999999</v>
      </c>
    </row>
    <row r="410" spans="2:15" x14ac:dyDescent="0.25">
      <c r="B410" s="90">
        <v>15604775000</v>
      </c>
      <c r="C410" s="90">
        <v>-43.142493999999999</v>
      </c>
      <c r="N410" s="90">
        <v>15604775000</v>
      </c>
      <c r="O410" s="90">
        <v>-24.201426999999999</v>
      </c>
    </row>
    <row r="411" spans="2:15" x14ac:dyDescent="0.25">
      <c r="B411" s="90">
        <v>15683820000</v>
      </c>
      <c r="C411" s="90">
        <v>-42.240467000000002</v>
      </c>
      <c r="N411" s="90">
        <v>15683820000</v>
      </c>
      <c r="O411" s="90">
        <v>-26.019895999999999</v>
      </c>
    </row>
    <row r="412" spans="2:15" x14ac:dyDescent="0.25">
      <c r="B412" s="90">
        <v>15762865000</v>
      </c>
      <c r="C412" s="90">
        <v>-41.664757000000002</v>
      </c>
      <c r="N412" s="90">
        <v>15762865000</v>
      </c>
      <c r="O412" s="90">
        <v>-28.920124000000001</v>
      </c>
    </row>
    <row r="413" spans="2:15" x14ac:dyDescent="0.25">
      <c r="B413" s="90">
        <v>15841910000</v>
      </c>
      <c r="C413" s="90">
        <v>-41.259208999999998</v>
      </c>
      <c r="N413" s="90">
        <v>15841910000</v>
      </c>
      <c r="O413" s="90">
        <v>-31.687674000000001</v>
      </c>
    </row>
    <row r="414" spans="2:15" x14ac:dyDescent="0.25">
      <c r="B414" s="90">
        <v>15920955000</v>
      </c>
      <c r="C414" s="90">
        <v>-40.987045000000002</v>
      </c>
      <c r="N414" s="90">
        <v>15920955000</v>
      </c>
      <c r="O414" s="90">
        <v>-35.613739000000002</v>
      </c>
    </row>
    <row r="415" spans="2:15" x14ac:dyDescent="0.25">
      <c r="B415" s="90">
        <v>16000000000</v>
      </c>
      <c r="C415" s="90">
        <v>-41.178082000000003</v>
      </c>
      <c r="N415" s="90">
        <v>16000000000</v>
      </c>
      <c r="O415" s="90">
        <v>-44.951225000000001</v>
      </c>
    </row>
    <row r="416" spans="2:15" x14ac:dyDescent="0.25">
      <c r="B416" s="90" t="s">
        <v>21</v>
      </c>
      <c r="N416" s="90" t="s">
        <v>21</v>
      </c>
    </row>
    <row r="419" spans="2:15" x14ac:dyDescent="0.25">
      <c r="B419" s="90" t="s">
        <v>22</v>
      </c>
      <c r="N419" s="90" t="s">
        <v>22</v>
      </c>
    </row>
    <row r="420" spans="2:15" x14ac:dyDescent="0.25">
      <c r="B420" s="90" t="s">
        <v>19</v>
      </c>
      <c r="C420" s="90" t="s">
        <v>286</v>
      </c>
      <c r="N420" s="90" t="s">
        <v>19</v>
      </c>
      <c r="O420" s="90" t="s">
        <v>286</v>
      </c>
    </row>
    <row r="421" spans="2:15" x14ac:dyDescent="0.25">
      <c r="B421" s="90">
        <v>191000000</v>
      </c>
      <c r="C421" s="90">
        <v>-51.082377999999999</v>
      </c>
      <c r="N421" s="90">
        <v>191000000</v>
      </c>
      <c r="O421" s="90">
        <v>-29.350521000000001</v>
      </c>
    </row>
    <row r="422" spans="2:15" x14ac:dyDescent="0.25">
      <c r="B422" s="90">
        <v>270045000</v>
      </c>
      <c r="C422" s="90">
        <v>-48.121524999999998</v>
      </c>
      <c r="N422" s="90">
        <v>270045000</v>
      </c>
      <c r="O422" s="90">
        <v>-28.052094</v>
      </c>
    </row>
    <row r="423" spans="2:15" x14ac:dyDescent="0.25">
      <c r="B423" s="90">
        <v>349090000</v>
      </c>
      <c r="C423" s="90">
        <v>-44.56427</v>
      </c>
      <c r="N423" s="90">
        <v>349090000</v>
      </c>
      <c r="O423" s="90">
        <v>-26.499496000000001</v>
      </c>
    </row>
    <row r="424" spans="2:15" x14ac:dyDescent="0.25">
      <c r="B424" s="90">
        <v>428135000</v>
      </c>
      <c r="C424" s="90">
        <v>-40.569180000000003</v>
      </c>
      <c r="N424" s="90">
        <v>428135000</v>
      </c>
      <c r="O424" s="90">
        <v>-24.802631000000002</v>
      </c>
    </row>
    <row r="425" spans="2:15" x14ac:dyDescent="0.25">
      <c r="B425" s="90">
        <v>507180000</v>
      </c>
      <c r="C425" s="90">
        <v>-37.476593000000001</v>
      </c>
      <c r="N425" s="90">
        <v>507180000</v>
      </c>
      <c r="O425" s="90">
        <v>-23.665517999999999</v>
      </c>
    </row>
    <row r="426" spans="2:15" x14ac:dyDescent="0.25">
      <c r="B426" s="90">
        <v>586225000</v>
      </c>
      <c r="C426" s="90">
        <v>-34.894806000000003</v>
      </c>
      <c r="N426" s="90">
        <v>586225000</v>
      </c>
      <c r="O426" s="90">
        <v>-22.793592</v>
      </c>
    </row>
    <row r="427" spans="2:15" x14ac:dyDescent="0.25">
      <c r="B427" s="90">
        <v>665270000</v>
      </c>
      <c r="C427" s="90">
        <v>-32.817928000000002</v>
      </c>
      <c r="N427" s="90">
        <v>665270000</v>
      </c>
      <c r="O427" s="90">
        <v>-22.121115</v>
      </c>
    </row>
    <row r="428" spans="2:15" x14ac:dyDescent="0.25">
      <c r="B428" s="90">
        <v>744315000</v>
      </c>
      <c r="C428" s="90">
        <v>-31.095172999999999</v>
      </c>
      <c r="N428" s="90">
        <v>744315000</v>
      </c>
      <c r="O428" s="90">
        <v>-21.702643999999999</v>
      </c>
    </row>
    <row r="429" spans="2:15" x14ac:dyDescent="0.25">
      <c r="B429" s="90">
        <v>823360000</v>
      </c>
      <c r="C429" s="90">
        <v>-29.611832</v>
      </c>
      <c r="N429" s="90">
        <v>823360000</v>
      </c>
      <c r="O429" s="90">
        <v>-21.371395</v>
      </c>
    </row>
    <row r="430" spans="2:15" x14ac:dyDescent="0.25">
      <c r="B430" s="90">
        <v>902405000</v>
      </c>
      <c r="C430" s="90">
        <v>-28.176462000000001</v>
      </c>
      <c r="N430" s="90">
        <v>902405000</v>
      </c>
      <c r="O430" s="90">
        <v>-21.038489999999999</v>
      </c>
    </row>
    <row r="431" spans="2:15" x14ac:dyDescent="0.25">
      <c r="B431" s="90">
        <v>981450000</v>
      </c>
      <c r="C431" s="90">
        <v>-26.747309000000001</v>
      </c>
      <c r="N431" s="90">
        <v>981450000</v>
      </c>
      <c r="O431" s="90">
        <v>-20.615739999999999</v>
      </c>
    </row>
    <row r="432" spans="2:15" x14ac:dyDescent="0.25">
      <c r="B432" s="90">
        <v>1060495000</v>
      </c>
      <c r="C432" s="90">
        <v>-25.267008000000001</v>
      </c>
      <c r="N432" s="90">
        <v>1060495000</v>
      </c>
      <c r="O432" s="90">
        <v>-20.096636</v>
      </c>
    </row>
    <row r="433" spans="2:15" x14ac:dyDescent="0.25">
      <c r="B433" s="90">
        <v>1139540000</v>
      </c>
      <c r="C433" s="90">
        <v>-23.685248999999999</v>
      </c>
      <c r="N433" s="90">
        <v>1139540000</v>
      </c>
      <c r="O433" s="90">
        <v>-19.383043000000001</v>
      </c>
    </row>
    <row r="434" spans="2:15" x14ac:dyDescent="0.25">
      <c r="B434" s="90">
        <v>1218585000</v>
      </c>
      <c r="C434" s="90">
        <v>-21.890125000000001</v>
      </c>
      <c r="N434" s="90">
        <v>1218585000</v>
      </c>
      <c r="O434" s="90">
        <v>-18.468498</v>
      </c>
    </row>
    <row r="435" spans="2:15" x14ac:dyDescent="0.25">
      <c r="B435" s="90">
        <v>1297630000</v>
      </c>
      <c r="C435" s="90">
        <v>-20.097178</v>
      </c>
      <c r="N435" s="90">
        <v>1297630000</v>
      </c>
      <c r="O435" s="90">
        <v>-17.533394000000001</v>
      </c>
    </row>
    <row r="436" spans="2:15" x14ac:dyDescent="0.25">
      <c r="B436" s="90">
        <v>1376675000</v>
      </c>
      <c r="C436" s="90">
        <v>-18.230806000000001</v>
      </c>
      <c r="N436" s="90">
        <v>1376675000</v>
      </c>
      <c r="O436" s="90">
        <v>-16.527024999999998</v>
      </c>
    </row>
    <row r="437" spans="2:15" x14ac:dyDescent="0.25">
      <c r="B437" s="90">
        <v>1455720000</v>
      </c>
      <c r="C437" s="90">
        <v>-16.338678000000002</v>
      </c>
      <c r="N437" s="90">
        <v>1455720000</v>
      </c>
      <c r="O437" s="90">
        <v>-15.498044</v>
      </c>
    </row>
    <row r="438" spans="2:15" x14ac:dyDescent="0.25">
      <c r="B438" s="90">
        <v>1534765000</v>
      </c>
      <c r="C438" s="90">
        <v>-14.486831</v>
      </c>
      <c r="N438" s="90">
        <v>1534765000</v>
      </c>
      <c r="O438" s="90">
        <v>-14.541428</v>
      </c>
    </row>
    <row r="439" spans="2:15" x14ac:dyDescent="0.25">
      <c r="B439" s="90">
        <v>1613810000</v>
      </c>
      <c r="C439" s="90">
        <v>-12.753104</v>
      </c>
      <c r="N439" s="90">
        <v>1613810000</v>
      </c>
      <c r="O439" s="90">
        <v>-13.656610000000001</v>
      </c>
    </row>
    <row r="440" spans="2:15" x14ac:dyDescent="0.25">
      <c r="B440" s="90">
        <v>1692855000</v>
      </c>
      <c r="C440" s="90">
        <v>-11.129244999999999</v>
      </c>
      <c r="N440" s="90">
        <v>1692855000</v>
      </c>
      <c r="O440" s="90">
        <v>-12.767274</v>
      </c>
    </row>
    <row r="441" spans="2:15" x14ac:dyDescent="0.25">
      <c r="B441" s="90">
        <v>1771900000</v>
      </c>
      <c r="C441" s="90">
        <v>-9.7324962999999993</v>
      </c>
      <c r="N441" s="90">
        <v>1771900000</v>
      </c>
      <c r="O441" s="90">
        <v>-11.953151</v>
      </c>
    </row>
    <row r="442" spans="2:15" x14ac:dyDescent="0.25">
      <c r="B442" s="90">
        <v>1850945000</v>
      </c>
      <c r="C442" s="90">
        <v>-8.6309585999999996</v>
      </c>
      <c r="N442" s="90">
        <v>1850945000</v>
      </c>
      <c r="O442" s="90">
        <v>-11.238312000000001</v>
      </c>
    </row>
    <row r="443" spans="2:15" x14ac:dyDescent="0.25">
      <c r="B443" s="90">
        <v>1929990000</v>
      </c>
      <c r="C443" s="90">
        <v>-7.8032360000000001</v>
      </c>
      <c r="N443" s="90">
        <v>1929990000</v>
      </c>
      <c r="O443" s="90">
        <v>-10.572924</v>
      </c>
    </row>
    <row r="444" spans="2:15" x14ac:dyDescent="0.25">
      <c r="B444" s="90">
        <v>2009035000</v>
      </c>
      <c r="C444" s="90">
        <v>-7.2632051000000004</v>
      </c>
      <c r="N444" s="90">
        <v>2009035000</v>
      </c>
      <c r="O444" s="90">
        <v>-10.00306</v>
      </c>
    </row>
    <row r="445" spans="2:15" x14ac:dyDescent="0.25">
      <c r="B445" s="90">
        <v>2088080000</v>
      </c>
      <c r="C445" s="90">
        <v>-7.0107293000000004</v>
      </c>
      <c r="N445" s="90">
        <v>2088080000</v>
      </c>
      <c r="O445" s="90">
        <v>-9.5253811000000006</v>
      </c>
    </row>
    <row r="446" spans="2:15" x14ac:dyDescent="0.25">
      <c r="B446" s="90">
        <v>2167125000</v>
      </c>
      <c r="C446" s="90">
        <v>-6.9604092</v>
      </c>
      <c r="N446" s="90">
        <v>2167125000</v>
      </c>
      <c r="O446" s="90">
        <v>-9.1117401000000005</v>
      </c>
    </row>
    <row r="447" spans="2:15" x14ac:dyDescent="0.25">
      <c r="B447" s="90">
        <v>2246170000</v>
      </c>
      <c r="C447" s="90">
        <v>-7.0183473000000003</v>
      </c>
      <c r="N447" s="90">
        <v>2246170000</v>
      </c>
      <c r="O447" s="90">
        <v>-8.7574529999999999</v>
      </c>
    </row>
    <row r="448" spans="2:15" x14ac:dyDescent="0.25">
      <c r="B448" s="90">
        <v>2325215000</v>
      </c>
      <c r="C448" s="90">
        <v>-7.1024364999999996</v>
      </c>
      <c r="N448" s="90">
        <v>2325215000</v>
      </c>
      <c r="O448" s="90">
        <v>-8.4390850000000004</v>
      </c>
    </row>
    <row r="449" spans="2:15" x14ac:dyDescent="0.25">
      <c r="B449" s="90">
        <v>2404260000</v>
      </c>
      <c r="C449" s="90">
        <v>-7.2259197000000004</v>
      </c>
      <c r="N449" s="90">
        <v>2404260000</v>
      </c>
      <c r="O449" s="90">
        <v>-8.1768474999999992</v>
      </c>
    </row>
    <row r="450" spans="2:15" x14ac:dyDescent="0.25">
      <c r="B450" s="90">
        <v>2483305000</v>
      </c>
      <c r="C450" s="90">
        <v>-7.3099626999999998</v>
      </c>
      <c r="N450" s="90">
        <v>2483305000</v>
      </c>
      <c r="O450" s="90">
        <v>-7.9578476</v>
      </c>
    </row>
    <row r="451" spans="2:15" x14ac:dyDescent="0.25">
      <c r="B451" s="90">
        <v>2562350000</v>
      </c>
      <c r="C451" s="90">
        <v>-7.4110518000000001</v>
      </c>
      <c r="N451" s="90">
        <v>2562350000</v>
      </c>
      <c r="O451" s="90">
        <v>-7.8059874000000002</v>
      </c>
    </row>
    <row r="452" spans="2:15" x14ac:dyDescent="0.25">
      <c r="B452" s="90">
        <v>2641395000</v>
      </c>
      <c r="C452" s="90">
        <v>-7.5035143</v>
      </c>
      <c r="N452" s="90">
        <v>2641395000</v>
      </c>
      <c r="O452" s="90">
        <v>-7.6771164000000001</v>
      </c>
    </row>
    <row r="453" spans="2:15" x14ac:dyDescent="0.25">
      <c r="B453" s="90">
        <v>2720440000</v>
      </c>
      <c r="C453" s="90">
        <v>-7.5982018</v>
      </c>
      <c r="N453" s="90">
        <v>2720440000</v>
      </c>
      <c r="O453" s="90">
        <v>-7.5763911999999998</v>
      </c>
    </row>
    <row r="454" spans="2:15" x14ac:dyDescent="0.25">
      <c r="B454" s="90">
        <v>2799485000</v>
      </c>
      <c r="C454" s="90">
        <v>-7.6517539000000001</v>
      </c>
      <c r="N454" s="90">
        <v>2799485000</v>
      </c>
      <c r="O454" s="90">
        <v>-7.5108003999999999</v>
      </c>
    </row>
    <row r="455" spans="2:15" x14ac:dyDescent="0.25">
      <c r="B455" s="90">
        <v>2878530000</v>
      </c>
      <c r="C455" s="90">
        <v>-7.7095294000000001</v>
      </c>
      <c r="N455" s="90">
        <v>2878530000</v>
      </c>
      <c r="O455" s="90">
        <v>-7.4817923999999998</v>
      </c>
    </row>
    <row r="456" spans="2:15" x14ac:dyDescent="0.25">
      <c r="B456" s="90">
        <v>2957575000</v>
      </c>
      <c r="C456" s="90">
        <v>-7.7515364</v>
      </c>
      <c r="N456" s="90">
        <v>2957575000</v>
      </c>
      <c r="O456" s="90">
        <v>-7.4535460000000002</v>
      </c>
    </row>
    <row r="457" spans="2:15" x14ac:dyDescent="0.25">
      <c r="B457" s="90">
        <v>3036620000</v>
      </c>
      <c r="C457" s="90">
        <v>-7.7998433</v>
      </c>
      <c r="N457" s="90">
        <v>3036620000</v>
      </c>
      <c r="O457" s="90">
        <v>-7.4416060000000002</v>
      </c>
    </row>
    <row r="458" spans="2:15" x14ac:dyDescent="0.25">
      <c r="B458" s="90">
        <v>3115665000</v>
      </c>
      <c r="C458" s="90">
        <v>-7.8536210000000004</v>
      </c>
      <c r="N458" s="90">
        <v>3115665000</v>
      </c>
      <c r="O458" s="90">
        <v>-7.4365186999999997</v>
      </c>
    </row>
    <row r="459" spans="2:15" x14ac:dyDescent="0.25">
      <c r="B459" s="90">
        <v>3194710000</v>
      </c>
      <c r="C459" s="90">
        <v>-7.9008697999999997</v>
      </c>
      <c r="N459" s="90">
        <v>3194710000</v>
      </c>
      <c r="O459" s="90">
        <v>-7.4366063999999996</v>
      </c>
    </row>
    <row r="460" spans="2:15" x14ac:dyDescent="0.25">
      <c r="B460" s="90">
        <v>3273755000</v>
      </c>
      <c r="C460" s="90">
        <v>-7.9039492999999998</v>
      </c>
      <c r="N460" s="90">
        <v>3273755000</v>
      </c>
      <c r="O460" s="90">
        <v>-7.4337311000000001</v>
      </c>
    </row>
    <row r="461" spans="2:15" x14ac:dyDescent="0.25">
      <c r="B461" s="90">
        <v>3352800000</v>
      </c>
      <c r="C461" s="90">
        <v>-7.879283</v>
      </c>
      <c r="N461" s="90">
        <v>3352800000</v>
      </c>
      <c r="O461" s="90">
        <v>-7.4719490999999998</v>
      </c>
    </row>
    <row r="462" spans="2:15" x14ac:dyDescent="0.25">
      <c r="B462" s="90">
        <v>3431845000</v>
      </c>
      <c r="C462" s="90">
        <v>-7.8543095999999997</v>
      </c>
      <c r="N462" s="90">
        <v>3431845000</v>
      </c>
      <c r="O462" s="90">
        <v>-7.5275774000000002</v>
      </c>
    </row>
    <row r="463" spans="2:15" x14ac:dyDescent="0.25">
      <c r="B463" s="90">
        <v>3510890000</v>
      </c>
      <c r="C463" s="90">
        <v>-7.8269868000000002</v>
      </c>
      <c r="N463" s="90">
        <v>3510890000</v>
      </c>
      <c r="O463" s="90">
        <v>-7.5776887000000004</v>
      </c>
    </row>
    <row r="464" spans="2:15" x14ac:dyDescent="0.25">
      <c r="B464" s="90">
        <v>3589935000</v>
      </c>
      <c r="C464" s="90">
        <v>-7.8026209</v>
      </c>
      <c r="N464" s="90">
        <v>3589935000</v>
      </c>
      <c r="O464" s="90">
        <v>-7.6097011999999999</v>
      </c>
    </row>
    <row r="465" spans="2:15" x14ac:dyDescent="0.25">
      <c r="B465" s="90">
        <v>3668980000</v>
      </c>
      <c r="C465" s="90">
        <v>-7.8051491000000004</v>
      </c>
      <c r="N465" s="90">
        <v>3668980000</v>
      </c>
      <c r="O465" s="90">
        <v>-7.6584181999999998</v>
      </c>
    </row>
    <row r="466" spans="2:15" x14ac:dyDescent="0.25">
      <c r="B466" s="90">
        <v>3748025000</v>
      </c>
      <c r="C466" s="90">
        <v>-7.7997160000000001</v>
      </c>
      <c r="N466" s="90">
        <v>3748025000</v>
      </c>
      <c r="O466" s="90">
        <v>-7.6885890999999997</v>
      </c>
    </row>
    <row r="467" spans="2:15" x14ac:dyDescent="0.25">
      <c r="B467" s="90">
        <v>3827070000</v>
      </c>
      <c r="C467" s="90">
        <v>-7.7855821000000001</v>
      </c>
      <c r="N467" s="90">
        <v>3827070000</v>
      </c>
      <c r="O467" s="90">
        <v>-7.7408628000000004</v>
      </c>
    </row>
    <row r="468" spans="2:15" x14ac:dyDescent="0.25">
      <c r="B468" s="90">
        <v>3906115000</v>
      </c>
      <c r="C468" s="90">
        <v>-7.7699008000000003</v>
      </c>
      <c r="N468" s="90">
        <v>3906115000</v>
      </c>
      <c r="O468" s="90">
        <v>-7.8283338999999996</v>
      </c>
    </row>
    <row r="469" spans="2:15" x14ac:dyDescent="0.25">
      <c r="B469" s="90">
        <v>3985160000</v>
      </c>
      <c r="C469" s="90">
        <v>-7.7556194999999999</v>
      </c>
      <c r="N469" s="90">
        <v>3985160000</v>
      </c>
      <c r="O469" s="90">
        <v>-7.9468889000000003</v>
      </c>
    </row>
    <row r="470" spans="2:15" x14ac:dyDescent="0.25">
      <c r="B470" s="90">
        <v>4064205000</v>
      </c>
      <c r="C470" s="90">
        <v>-7.7322702000000003</v>
      </c>
      <c r="N470" s="90">
        <v>4064205000</v>
      </c>
      <c r="O470" s="90">
        <v>-8.0566157999999994</v>
      </c>
    </row>
    <row r="471" spans="2:15" x14ac:dyDescent="0.25">
      <c r="B471" s="90">
        <v>4143250000</v>
      </c>
      <c r="C471" s="90">
        <v>-7.7185202000000004</v>
      </c>
      <c r="N471" s="90">
        <v>4143250000</v>
      </c>
      <c r="O471" s="90">
        <v>-8.1769943000000005</v>
      </c>
    </row>
    <row r="472" spans="2:15" x14ac:dyDescent="0.25">
      <c r="B472" s="90">
        <v>4222295000</v>
      </c>
      <c r="C472" s="90">
        <v>-7.7296829000000002</v>
      </c>
      <c r="N472" s="90">
        <v>4222295000</v>
      </c>
      <c r="O472" s="90">
        <v>-8.2979813</v>
      </c>
    </row>
    <row r="473" spans="2:15" x14ac:dyDescent="0.25">
      <c r="B473" s="90">
        <v>4301340000</v>
      </c>
      <c r="C473" s="90">
        <v>-7.8107810000000004</v>
      </c>
      <c r="N473" s="90">
        <v>4301340000</v>
      </c>
      <c r="O473" s="90">
        <v>-8.4219389000000007</v>
      </c>
    </row>
    <row r="474" spans="2:15" x14ac:dyDescent="0.25">
      <c r="B474" s="90">
        <v>4380385000</v>
      </c>
      <c r="C474" s="90">
        <v>-7.9288154000000004</v>
      </c>
      <c r="N474" s="90">
        <v>4380385000</v>
      </c>
      <c r="O474" s="90">
        <v>-8.5546054999999992</v>
      </c>
    </row>
    <row r="475" spans="2:15" x14ac:dyDescent="0.25">
      <c r="B475" s="90">
        <v>4459430000</v>
      </c>
      <c r="C475" s="90">
        <v>-8.0581837000000007</v>
      </c>
      <c r="N475" s="90">
        <v>4459430000</v>
      </c>
      <c r="O475" s="90">
        <v>-8.6939650000000004</v>
      </c>
    </row>
    <row r="476" spans="2:15" x14ac:dyDescent="0.25">
      <c r="B476" s="90">
        <v>4538475000</v>
      </c>
      <c r="C476" s="90">
        <v>-8.1958970999999998</v>
      </c>
      <c r="N476" s="90">
        <v>4538475000</v>
      </c>
      <c r="O476" s="90">
        <v>-8.8330020999999999</v>
      </c>
    </row>
    <row r="477" spans="2:15" x14ac:dyDescent="0.25">
      <c r="B477" s="90">
        <v>4617520000</v>
      </c>
      <c r="C477" s="90">
        <v>-8.3149519000000005</v>
      </c>
      <c r="N477" s="90">
        <v>4617520000</v>
      </c>
      <c r="O477" s="90">
        <v>-8.9678611999999998</v>
      </c>
    </row>
    <row r="478" spans="2:15" x14ac:dyDescent="0.25">
      <c r="B478" s="90">
        <v>4696565000</v>
      </c>
      <c r="C478" s="90">
        <v>-8.3996525000000002</v>
      </c>
      <c r="N478" s="90">
        <v>4696565000</v>
      </c>
      <c r="O478" s="90">
        <v>-9.0993233</v>
      </c>
    </row>
    <row r="479" spans="2:15" x14ac:dyDescent="0.25">
      <c r="B479" s="90">
        <v>4775610000</v>
      </c>
      <c r="C479" s="90">
        <v>-8.4491052999999994</v>
      </c>
      <c r="N479" s="90">
        <v>4775610000</v>
      </c>
      <c r="O479" s="90">
        <v>-9.2044487000000004</v>
      </c>
    </row>
    <row r="480" spans="2:15" x14ac:dyDescent="0.25">
      <c r="B480" s="90">
        <v>4854655000</v>
      </c>
      <c r="C480" s="90">
        <v>-8.5220728000000001</v>
      </c>
      <c r="N480" s="90">
        <v>4854655000</v>
      </c>
      <c r="O480" s="90">
        <v>-9.3131418000000004</v>
      </c>
    </row>
    <row r="481" spans="2:15" x14ac:dyDescent="0.25">
      <c r="B481" s="90">
        <v>4933700000</v>
      </c>
      <c r="C481" s="90">
        <v>-8.5921783000000005</v>
      </c>
      <c r="N481" s="90">
        <v>4933700000</v>
      </c>
      <c r="O481" s="90">
        <v>-9.4087782000000004</v>
      </c>
    </row>
    <row r="482" spans="2:15" x14ac:dyDescent="0.25">
      <c r="B482" s="90">
        <v>5012745000</v>
      </c>
      <c r="C482" s="90">
        <v>-8.6249579999999995</v>
      </c>
      <c r="N482" s="90">
        <v>5012745000</v>
      </c>
      <c r="O482" s="90">
        <v>-9.4714946999999992</v>
      </c>
    </row>
    <row r="483" spans="2:15" x14ac:dyDescent="0.25">
      <c r="B483" s="90">
        <v>5091790000</v>
      </c>
      <c r="C483" s="90">
        <v>-8.6284083999999996</v>
      </c>
      <c r="N483" s="90">
        <v>5091790000</v>
      </c>
      <c r="O483" s="90">
        <v>-9.5089606999999994</v>
      </c>
    </row>
    <row r="484" spans="2:15" x14ac:dyDescent="0.25">
      <c r="B484" s="90">
        <v>5170835000</v>
      </c>
      <c r="C484" s="90">
        <v>-8.6473931999999998</v>
      </c>
      <c r="N484" s="90">
        <v>5170835000</v>
      </c>
      <c r="O484" s="90">
        <v>-9.5614643000000008</v>
      </c>
    </row>
    <row r="485" spans="2:15" x14ac:dyDescent="0.25">
      <c r="B485" s="90">
        <v>5249880000</v>
      </c>
      <c r="C485" s="90">
        <v>-8.6613597999999996</v>
      </c>
      <c r="N485" s="90">
        <v>5249880000</v>
      </c>
      <c r="O485" s="90">
        <v>-9.6217327000000008</v>
      </c>
    </row>
    <row r="486" spans="2:15" x14ac:dyDescent="0.25">
      <c r="B486" s="90">
        <v>5328925000</v>
      </c>
      <c r="C486" s="90">
        <v>-8.6873255</v>
      </c>
      <c r="N486" s="90">
        <v>5328925000</v>
      </c>
      <c r="O486" s="90">
        <v>-9.6680001999999998</v>
      </c>
    </row>
    <row r="487" spans="2:15" x14ac:dyDescent="0.25">
      <c r="B487" s="90">
        <v>5407970000</v>
      </c>
      <c r="C487" s="90">
        <v>-8.7079190999999998</v>
      </c>
      <c r="N487" s="90">
        <v>5407970000</v>
      </c>
      <c r="O487" s="90">
        <v>-9.6956901999999996</v>
      </c>
    </row>
    <row r="488" spans="2:15" x14ac:dyDescent="0.25">
      <c r="B488" s="90">
        <v>5487015000</v>
      </c>
      <c r="C488" s="90">
        <v>-8.7233018999999992</v>
      </c>
      <c r="N488" s="90">
        <v>5487015000</v>
      </c>
      <c r="O488" s="90">
        <v>-9.7350940999999995</v>
      </c>
    </row>
    <row r="489" spans="2:15" x14ac:dyDescent="0.25">
      <c r="B489" s="90">
        <v>5566060000</v>
      </c>
      <c r="C489" s="90">
        <v>-8.7389001999999998</v>
      </c>
      <c r="N489" s="90">
        <v>5566060000</v>
      </c>
      <c r="O489" s="90">
        <v>-9.7733421000000007</v>
      </c>
    </row>
    <row r="490" spans="2:15" x14ac:dyDescent="0.25">
      <c r="B490" s="90">
        <v>5645105000</v>
      </c>
      <c r="C490" s="90">
        <v>-8.7446526999999996</v>
      </c>
      <c r="N490" s="90">
        <v>5645105000</v>
      </c>
      <c r="O490" s="90">
        <v>-9.7752972000000007</v>
      </c>
    </row>
    <row r="491" spans="2:15" x14ac:dyDescent="0.25">
      <c r="B491" s="90">
        <v>5724150000</v>
      </c>
      <c r="C491" s="90">
        <v>-8.7730979999999992</v>
      </c>
      <c r="N491" s="90">
        <v>5724150000</v>
      </c>
      <c r="O491" s="90">
        <v>-9.8012619000000001</v>
      </c>
    </row>
    <row r="492" spans="2:15" x14ac:dyDescent="0.25">
      <c r="B492" s="90">
        <v>5803195000</v>
      </c>
      <c r="C492" s="90">
        <v>-8.8098173000000006</v>
      </c>
      <c r="N492" s="90">
        <v>5803195000</v>
      </c>
      <c r="O492" s="90">
        <v>-9.8298378</v>
      </c>
    </row>
    <row r="493" spans="2:15" x14ac:dyDescent="0.25">
      <c r="B493" s="90">
        <v>5882240000</v>
      </c>
      <c r="C493" s="90">
        <v>-8.8107804999999999</v>
      </c>
      <c r="N493" s="90">
        <v>5882240000</v>
      </c>
      <c r="O493" s="90">
        <v>-9.8235711999999999</v>
      </c>
    </row>
    <row r="494" spans="2:15" x14ac:dyDescent="0.25">
      <c r="B494" s="90">
        <v>5961285000</v>
      </c>
      <c r="C494" s="90">
        <v>-8.8105907000000006</v>
      </c>
      <c r="N494" s="90">
        <v>5961285000</v>
      </c>
      <c r="O494" s="90">
        <v>-9.8099173999999998</v>
      </c>
    </row>
    <row r="495" spans="2:15" x14ac:dyDescent="0.25">
      <c r="B495" s="90">
        <v>6040330000</v>
      </c>
      <c r="C495" s="90">
        <v>-8.8492613000000002</v>
      </c>
      <c r="N495" s="90">
        <v>6040330000</v>
      </c>
      <c r="O495" s="90">
        <v>-9.8180160999999995</v>
      </c>
    </row>
    <row r="496" spans="2:15" x14ac:dyDescent="0.25">
      <c r="B496" s="90">
        <v>6119375000</v>
      </c>
      <c r="C496" s="90">
        <v>-8.8526535000000006</v>
      </c>
      <c r="N496" s="90">
        <v>6119375000</v>
      </c>
      <c r="O496" s="90">
        <v>-9.7822455999999995</v>
      </c>
    </row>
    <row r="497" spans="2:15" x14ac:dyDescent="0.25">
      <c r="B497" s="90">
        <v>6198420000</v>
      </c>
      <c r="C497" s="90">
        <v>-8.8610821000000008</v>
      </c>
      <c r="N497" s="90">
        <v>6198420000</v>
      </c>
      <c r="O497" s="90">
        <v>-9.7649621999999994</v>
      </c>
    </row>
    <row r="498" spans="2:15" x14ac:dyDescent="0.25">
      <c r="B498" s="90">
        <v>6277465000</v>
      </c>
      <c r="C498" s="90">
        <v>-8.8923407000000001</v>
      </c>
      <c r="N498" s="90">
        <v>6277465000</v>
      </c>
      <c r="O498" s="90">
        <v>-9.7819442999999993</v>
      </c>
    </row>
    <row r="499" spans="2:15" x14ac:dyDescent="0.25">
      <c r="B499" s="90">
        <v>6356510000</v>
      </c>
      <c r="C499" s="90">
        <v>-8.9287700999999995</v>
      </c>
      <c r="N499" s="90">
        <v>6356510000</v>
      </c>
      <c r="O499" s="90">
        <v>-9.7851944</v>
      </c>
    </row>
    <row r="500" spans="2:15" x14ac:dyDescent="0.25">
      <c r="B500" s="90">
        <v>6435555000</v>
      </c>
      <c r="C500" s="90">
        <v>-8.9093026999999996</v>
      </c>
      <c r="N500" s="90">
        <v>6435555000</v>
      </c>
      <c r="O500" s="90">
        <v>-9.7669438999999993</v>
      </c>
    </row>
    <row r="501" spans="2:15" x14ac:dyDescent="0.25">
      <c r="B501" s="90">
        <v>6514600000</v>
      </c>
      <c r="C501" s="90">
        <v>-8.9052352999999993</v>
      </c>
      <c r="N501" s="90">
        <v>6514600000</v>
      </c>
      <c r="O501" s="90">
        <v>-9.7788324000000006</v>
      </c>
    </row>
    <row r="502" spans="2:15" x14ac:dyDescent="0.25">
      <c r="B502" s="90">
        <v>6593645000</v>
      </c>
      <c r="C502" s="90">
        <v>-8.9121561000000007</v>
      </c>
      <c r="N502" s="90">
        <v>6593645000</v>
      </c>
      <c r="O502" s="90">
        <v>-9.7749766999999999</v>
      </c>
    </row>
    <row r="503" spans="2:15" x14ac:dyDescent="0.25">
      <c r="B503" s="90">
        <v>6672690000</v>
      </c>
      <c r="C503" s="90">
        <v>-8.8983889000000005</v>
      </c>
      <c r="N503" s="90">
        <v>6672690000</v>
      </c>
      <c r="O503" s="90">
        <v>-9.7533560000000001</v>
      </c>
    </row>
    <row r="504" spans="2:15" x14ac:dyDescent="0.25">
      <c r="B504" s="90">
        <v>6751735000</v>
      </c>
      <c r="C504" s="90">
        <v>-8.8969173000000001</v>
      </c>
      <c r="N504" s="90">
        <v>6751735000</v>
      </c>
      <c r="O504" s="90">
        <v>-9.7419881999999998</v>
      </c>
    </row>
    <row r="505" spans="2:15" x14ac:dyDescent="0.25">
      <c r="B505" s="90">
        <v>6830780000</v>
      </c>
      <c r="C505" s="90">
        <v>-8.9008894000000005</v>
      </c>
      <c r="N505" s="90">
        <v>6830780000</v>
      </c>
      <c r="O505" s="90">
        <v>-9.7146158000000007</v>
      </c>
    </row>
    <row r="506" spans="2:15" x14ac:dyDescent="0.25">
      <c r="B506" s="90">
        <v>6909825000</v>
      </c>
      <c r="C506" s="90">
        <v>-8.8868522999999993</v>
      </c>
      <c r="N506" s="90">
        <v>6909825000</v>
      </c>
      <c r="O506" s="90">
        <v>-9.6933413000000002</v>
      </c>
    </row>
    <row r="507" spans="2:15" x14ac:dyDescent="0.25">
      <c r="B507" s="90">
        <v>6988870000</v>
      </c>
      <c r="C507" s="90">
        <v>-8.9177113000000006</v>
      </c>
      <c r="N507" s="90">
        <v>6988870000</v>
      </c>
      <c r="O507" s="90">
        <v>-9.7171135</v>
      </c>
    </row>
    <row r="508" spans="2:15" x14ac:dyDescent="0.25">
      <c r="B508" s="90">
        <v>7067915000</v>
      </c>
      <c r="C508" s="90">
        <v>-8.9822673999999996</v>
      </c>
      <c r="N508" s="90">
        <v>7067915000</v>
      </c>
      <c r="O508" s="90">
        <v>-9.7488650999999997</v>
      </c>
    </row>
    <row r="509" spans="2:15" x14ac:dyDescent="0.25">
      <c r="B509" s="90">
        <v>7146960000</v>
      </c>
      <c r="C509" s="90">
        <v>-9.0069952000000004</v>
      </c>
      <c r="N509" s="90">
        <v>7146960000</v>
      </c>
      <c r="O509" s="90">
        <v>-9.8044309999999992</v>
      </c>
    </row>
    <row r="510" spans="2:15" x14ac:dyDescent="0.25">
      <c r="B510" s="90">
        <v>7226005000</v>
      </c>
      <c r="C510" s="90">
        <v>-9.0329675999999992</v>
      </c>
      <c r="N510" s="90">
        <v>7226005000</v>
      </c>
      <c r="O510" s="90">
        <v>-9.8951750000000001</v>
      </c>
    </row>
    <row r="511" spans="2:15" x14ac:dyDescent="0.25">
      <c r="B511" s="90">
        <v>7305050000</v>
      </c>
      <c r="C511" s="90">
        <v>-9.1077727999999993</v>
      </c>
      <c r="N511" s="90">
        <v>7305050000</v>
      </c>
      <c r="O511" s="90">
        <v>-10.018948999999999</v>
      </c>
    </row>
    <row r="512" spans="2:15" x14ac:dyDescent="0.25">
      <c r="B512" s="90">
        <v>7384095000</v>
      </c>
      <c r="C512" s="90">
        <v>-9.1994285999999992</v>
      </c>
      <c r="N512" s="90">
        <v>7384095000</v>
      </c>
      <c r="O512" s="90">
        <v>-10.166183</v>
      </c>
    </row>
    <row r="513" spans="2:15" x14ac:dyDescent="0.25">
      <c r="B513" s="90">
        <v>7463140000</v>
      </c>
      <c r="C513" s="90">
        <v>-9.2934628000000004</v>
      </c>
      <c r="N513" s="90">
        <v>7463140000</v>
      </c>
      <c r="O513" s="90">
        <v>-10.324209</v>
      </c>
    </row>
    <row r="514" spans="2:15" x14ac:dyDescent="0.25">
      <c r="B514" s="90">
        <v>7542185000</v>
      </c>
      <c r="C514" s="90">
        <v>-9.4538001999999999</v>
      </c>
      <c r="N514" s="90">
        <v>7542185000</v>
      </c>
      <c r="O514" s="90">
        <v>-10.535138</v>
      </c>
    </row>
    <row r="515" spans="2:15" x14ac:dyDescent="0.25">
      <c r="B515" s="90">
        <v>7621230000</v>
      </c>
      <c r="C515" s="90">
        <v>-9.6372289999999996</v>
      </c>
      <c r="N515" s="90">
        <v>7621230000</v>
      </c>
      <c r="O515" s="90">
        <v>-10.761289</v>
      </c>
    </row>
    <row r="516" spans="2:15" x14ac:dyDescent="0.25">
      <c r="B516" s="90">
        <v>7700275000</v>
      </c>
      <c r="C516" s="90">
        <v>-9.7679930000000006</v>
      </c>
      <c r="N516" s="90">
        <v>7700275000</v>
      </c>
      <c r="O516" s="90">
        <v>-10.967134</v>
      </c>
    </row>
    <row r="517" spans="2:15" x14ac:dyDescent="0.25">
      <c r="B517" s="90">
        <v>7779320000</v>
      </c>
      <c r="C517" s="90">
        <v>-9.8792162000000001</v>
      </c>
      <c r="N517" s="90">
        <v>7779320000</v>
      </c>
      <c r="O517" s="90">
        <v>-11.138334</v>
      </c>
    </row>
    <row r="518" spans="2:15" x14ac:dyDescent="0.25">
      <c r="B518" s="90">
        <v>7858365000</v>
      </c>
      <c r="C518" s="90">
        <v>-9.9986458000000002</v>
      </c>
      <c r="N518" s="90">
        <v>7858365000</v>
      </c>
      <c r="O518" s="90">
        <v>-11.340652</v>
      </c>
    </row>
    <row r="519" spans="2:15" x14ac:dyDescent="0.25">
      <c r="B519" s="90">
        <v>7937410000</v>
      </c>
      <c r="C519" s="90">
        <v>-10.080560999999999</v>
      </c>
      <c r="N519" s="90">
        <v>7937410000</v>
      </c>
      <c r="O519" s="90">
        <v>-11.457812000000001</v>
      </c>
    </row>
    <row r="520" spans="2:15" x14ac:dyDescent="0.25">
      <c r="B520" s="90">
        <v>8016455000</v>
      </c>
      <c r="C520" s="90">
        <v>-10.113298</v>
      </c>
      <c r="N520" s="90">
        <v>8016455000</v>
      </c>
      <c r="O520" s="90">
        <v>-11.535645000000001</v>
      </c>
    </row>
    <row r="521" spans="2:15" x14ac:dyDescent="0.25">
      <c r="B521" s="90">
        <v>8095500000</v>
      </c>
      <c r="C521" s="90">
        <v>-10.17249</v>
      </c>
      <c r="N521" s="90">
        <v>8095500000</v>
      </c>
      <c r="O521" s="90">
        <v>-11.616557999999999</v>
      </c>
    </row>
    <row r="522" spans="2:15" x14ac:dyDescent="0.25">
      <c r="B522" s="90">
        <v>8174545000</v>
      </c>
      <c r="C522" s="90">
        <v>-10.142322999999999</v>
      </c>
      <c r="N522" s="90">
        <v>8174545000</v>
      </c>
      <c r="O522" s="90">
        <v>-11.638235</v>
      </c>
    </row>
    <row r="523" spans="2:15" x14ac:dyDescent="0.25">
      <c r="B523" s="90">
        <v>8253590000</v>
      </c>
      <c r="C523" s="90">
        <v>-10.087081</v>
      </c>
      <c r="N523" s="90">
        <v>8253590000</v>
      </c>
      <c r="O523" s="90">
        <v>-11.618432</v>
      </c>
    </row>
    <row r="524" spans="2:15" x14ac:dyDescent="0.25">
      <c r="B524" s="90">
        <v>8332635000</v>
      </c>
      <c r="C524" s="90">
        <v>-10.065329</v>
      </c>
      <c r="N524" s="90">
        <v>8332635000</v>
      </c>
      <c r="O524" s="90">
        <v>-11.637456</v>
      </c>
    </row>
    <row r="525" spans="2:15" x14ac:dyDescent="0.25">
      <c r="B525" s="90">
        <v>8411680000</v>
      </c>
      <c r="C525" s="90">
        <v>-10.025176</v>
      </c>
      <c r="N525" s="90">
        <v>8411680000</v>
      </c>
      <c r="O525" s="90">
        <v>-11.633457</v>
      </c>
    </row>
    <row r="526" spans="2:15" x14ac:dyDescent="0.25">
      <c r="B526" s="90">
        <v>8490725000</v>
      </c>
      <c r="C526" s="90">
        <v>-9.9493407999999999</v>
      </c>
      <c r="N526" s="90">
        <v>8490725000</v>
      </c>
      <c r="O526" s="90">
        <v>-11.605687</v>
      </c>
    </row>
    <row r="527" spans="2:15" x14ac:dyDescent="0.25">
      <c r="B527" s="90">
        <v>8569770000</v>
      </c>
      <c r="C527" s="90">
        <v>-9.9318390000000001</v>
      </c>
      <c r="N527" s="90">
        <v>8569770000</v>
      </c>
      <c r="O527" s="90">
        <v>-11.602525999999999</v>
      </c>
    </row>
    <row r="528" spans="2:15" x14ac:dyDescent="0.25">
      <c r="B528" s="90">
        <v>8648815000</v>
      </c>
      <c r="C528" s="90">
        <v>-9.8596020000000006</v>
      </c>
      <c r="N528" s="90">
        <v>8648815000</v>
      </c>
      <c r="O528" s="90">
        <v>-11.534959000000001</v>
      </c>
    </row>
    <row r="529" spans="2:15" x14ac:dyDescent="0.25">
      <c r="B529" s="90">
        <v>8727860000</v>
      </c>
      <c r="C529" s="90">
        <v>-9.739357</v>
      </c>
      <c r="N529" s="90">
        <v>8727860000</v>
      </c>
      <c r="O529" s="90">
        <v>-11.442856000000001</v>
      </c>
    </row>
    <row r="530" spans="2:15" x14ac:dyDescent="0.25">
      <c r="B530" s="90">
        <v>8806905000</v>
      </c>
      <c r="C530" s="90">
        <v>-9.6692523999999995</v>
      </c>
      <c r="N530" s="90">
        <v>8806905000</v>
      </c>
      <c r="O530" s="90">
        <v>-11.380673</v>
      </c>
    </row>
    <row r="531" spans="2:15" x14ac:dyDescent="0.25">
      <c r="B531" s="90">
        <v>8885950000</v>
      </c>
      <c r="C531" s="90">
        <v>-9.5943383999999998</v>
      </c>
      <c r="N531" s="90">
        <v>8885950000</v>
      </c>
      <c r="O531" s="90">
        <v>-11.332233</v>
      </c>
    </row>
    <row r="532" spans="2:15" x14ac:dyDescent="0.25">
      <c r="B532" s="90">
        <v>8964995000</v>
      </c>
      <c r="C532" s="90">
        <v>-9.4718189000000006</v>
      </c>
      <c r="N532" s="90">
        <v>8964995000</v>
      </c>
      <c r="O532" s="90">
        <v>-11.2798</v>
      </c>
    </row>
    <row r="533" spans="2:15" x14ac:dyDescent="0.25">
      <c r="B533" s="90">
        <v>9044040000</v>
      </c>
      <c r="C533" s="90">
        <v>-9.4126443999999996</v>
      </c>
      <c r="N533" s="90">
        <v>9044040000</v>
      </c>
      <c r="O533" s="90">
        <v>-11.301845999999999</v>
      </c>
    </row>
    <row r="534" spans="2:15" x14ac:dyDescent="0.25">
      <c r="B534" s="90">
        <v>9123085000</v>
      </c>
      <c r="C534" s="90">
        <v>-9.3657845999999996</v>
      </c>
      <c r="N534" s="90">
        <v>9123085000</v>
      </c>
      <c r="O534" s="90">
        <v>-11.333660999999999</v>
      </c>
    </row>
    <row r="535" spans="2:15" x14ac:dyDescent="0.25">
      <c r="B535" s="90">
        <v>9202130000</v>
      </c>
      <c r="C535" s="90">
        <v>-9.2783365</v>
      </c>
      <c r="N535" s="90">
        <v>9202130000</v>
      </c>
      <c r="O535" s="90">
        <v>-11.323548000000001</v>
      </c>
    </row>
    <row r="536" spans="2:15" x14ac:dyDescent="0.25">
      <c r="B536" s="90">
        <v>9281175000</v>
      </c>
      <c r="C536" s="90">
        <v>-9.2533139999999996</v>
      </c>
      <c r="N536" s="90">
        <v>9281175000</v>
      </c>
      <c r="O536" s="90">
        <v>-11.335739</v>
      </c>
    </row>
    <row r="537" spans="2:15" x14ac:dyDescent="0.25">
      <c r="B537" s="90">
        <v>9360220000</v>
      </c>
      <c r="C537" s="90">
        <v>-9.2779845999999999</v>
      </c>
      <c r="N537" s="90">
        <v>9360220000</v>
      </c>
      <c r="O537" s="90">
        <v>-11.374687</v>
      </c>
    </row>
    <row r="538" spans="2:15" x14ac:dyDescent="0.25">
      <c r="B538" s="90">
        <v>9439265000</v>
      </c>
      <c r="C538" s="90">
        <v>-9.2883940000000003</v>
      </c>
      <c r="N538" s="90">
        <v>9439265000</v>
      </c>
      <c r="O538" s="90">
        <v>-11.386335000000001</v>
      </c>
    </row>
    <row r="539" spans="2:15" x14ac:dyDescent="0.25">
      <c r="B539" s="90">
        <v>9518310000</v>
      </c>
      <c r="C539" s="90">
        <v>-9.2961101999999993</v>
      </c>
      <c r="N539" s="90">
        <v>9518310000</v>
      </c>
      <c r="O539" s="90">
        <v>-11.383799</v>
      </c>
    </row>
    <row r="540" spans="2:15" x14ac:dyDescent="0.25">
      <c r="B540" s="90">
        <v>9597355000</v>
      </c>
      <c r="C540" s="90">
        <v>-9.3410253999999995</v>
      </c>
      <c r="N540" s="90">
        <v>9597355000</v>
      </c>
      <c r="O540" s="90">
        <v>-11.425079999999999</v>
      </c>
    </row>
    <row r="541" spans="2:15" x14ac:dyDescent="0.25">
      <c r="B541" s="90">
        <v>9676400000</v>
      </c>
      <c r="C541" s="90">
        <v>-9.3381223999999996</v>
      </c>
      <c r="N541" s="90">
        <v>9676400000</v>
      </c>
      <c r="O541" s="90">
        <v>-11.428209000000001</v>
      </c>
    </row>
    <row r="542" spans="2:15" x14ac:dyDescent="0.25">
      <c r="B542" s="90">
        <v>9755445000</v>
      </c>
      <c r="C542" s="90">
        <v>-9.3163918999999993</v>
      </c>
      <c r="N542" s="90">
        <v>9755445000</v>
      </c>
      <c r="O542" s="90">
        <v>-11.433018000000001</v>
      </c>
    </row>
    <row r="543" spans="2:15" x14ac:dyDescent="0.25">
      <c r="B543" s="90">
        <v>9834490000</v>
      </c>
      <c r="C543" s="90">
        <v>-9.3213901999999997</v>
      </c>
      <c r="N543" s="90">
        <v>9834490000</v>
      </c>
      <c r="O543" s="90">
        <v>-11.467789</v>
      </c>
    </row>
    <row r="544" spans="2:15" x14ac:dyDescent="0.25">
      <c r="B544" s="90">
        <v>9913535000</v>
      </c>
      <c r="C544" s="90">
        <v>-9.3217993000000003</v>
      </c>
      <c r="N544" s="90">
        <v>9913535000</v>
      </c>
      <c r="O544" s="90">
        <v>-11.504740999999999</v>
      </c>
    </row>
    <row r="545" spans="2:15" x14ac:dyDescent="0.25">
      <c r="B545" s="90">
        <v>9992580000</v>
      </c>
      <c r="C545" s="90">
        <v>-9.2881888999999997</v>
      </c>
      <c r="N545" s="90">
        <v>9992580000</v>
      </c>
      <c r="O545" s="90">
        <v>-11.527267999999999</v>
      </c>
    </row>
    <row r="546" spans="2:15" x14ac:dyDescent="0.25">
      <c r="B546" s="90">
        <v>10071625000</v>
      </c>
      <c r="C546" s="90">
        <v>-9.2770308999999997</v>
      </c>
      <c r="N546" s="90">
        <v>10071625000</v>
      </c>
      <c r="O546" s="90">
        <v>-11.560358000000001</v>
      </c>
    </row>
    <row r="547" spans="2:15" x14ac:dyDescent="0.25">
      <c r="B547" s="90">
        <v>10150670000</v>
      </c>
      <c r="C547" s="90">
        <v>-9.2702598999999992</v>
      </c>
      <c r="N547" s="90">
        <v>10150670000</v>
      </c>
      <c r="O547" s="90">
        <v>-11.604808</v>
      </c>
    </row>
    <row r="548" spans="2:15" x14ac:dyDescent="0.25">
      <c r="B548" s="90">
        <v>10229715000</v>
      </c>
      <c r="C548" s="90">
        <v>-9.2477502999999999</v>
      </c>
      <c r="N548" s="90">
        <v>10229715000</v>
      </c>
      <c r="O548" s="90">
        <v>-11.655324999999999</v>
      </c>
    </row>
    <row r="549" spans="2:15" x14ac:dyDescent="0.25">
      <c r="B549" s="90">
        <v>10308760000</v>
      </c>
      <c r="C549" s="90">
        <v>-9.2184667999999999</v>
      </c>
      <c r="N549" s="90">
        <v>10308760000</v>
      </c>
      <c r="O549" s="90">
        <v>-11.707957</v>
      </c>
    </row>
    <row r="550" spans="2:15" x14ac:dyDescent="0.25">
      <c r="B550" s="90">
        <v>10387805000</v>
      </c>
      <c r="C550" s="90">
        <v>-9.2180157000000005</v>
      </c>
      <c r="N550" s="90">
        <v>10387805000</v>
      </c>
      <c r="O550" s="90">
        <v>-11.787494000000001</v>
      </c>
    </row>
    <row r="551" spans="2:15" x14ac:dyDescent="0.25">
      <c r="B551" s="90">
        <v>10466850000</v>
      </c>
      <c r="C551" s="90">
        <v>-9.2016354000000007</v>
      </c>
      <c r="N551" s="90">
        <v>10466850000</v>
      </c>
      <c r="O551" s="90">
        <v>-11.895720000000001</v>
      </c>
    </row>
    <row r="552" spans="2:15" x14ac:dyDescent="0.25">
      <c r="B552" s="90">
        <v>10545895000</v>
      </c>
      <c r="C552" s="90">
        <v>-9.2020453999999994</v>
      </c>
      <c r="N552" s="90">
        <v>10545895000</v>
      </c>
      <c r="O552" s="90">
        <v>-12.038694</v>
      </c>
    </row>
    <row r="553" spans="2:15" x14ac:dyDescent="0.25">
      <c r="B553" s="90">
        <v>10624940000</v>
      </c>
      <c r="C553" s="90">
        <v>-9.1855965000000008</v>
      </c>
      <c r="N553" s="90">
        <v>10624940000</v>
      </c>
      <c r="O553" s="90">
        <v>-12.208677</v>
      </c>
    </row>
    <row r="554" spans="2:15" x14ac:dyDescent="0.25">
      <c r="B554" s="90">
        <v>10703985000</v>
      </c>
      <c r="C554" s="90">
        <v>-9.2001638000000003</v>
      </c>
      <c r="N554" s="90">
        <v>10703985000</v>
      </c>
      <c r="O554" s="90">
        <v>-12.565132</v>
      </c>
    </row>
    <row r="555" spans="2:15" x14ac:dyDescent="0.25">
      <c r="B555" s="90">
        <v>10783030000</v>
      </c>
      <c r="C555" s="90">
        <v>-9.2214317000000001</v>
      </c>
      <c r="N555" s="90">
        <v>10783030000</v>
      </c>
      <c r="O555" s="90">
        <v>-13.252836</v>
      </c>
    </row>
    <row r="556" spans="2:15" x14ac:dyDescent="0.25">
      <c r="B556" s="90">
        <v>10862075000</v>
      </c>
      <c r="C556" s="90">
        <v>-9.2394409</v>
      </c>
      <c r="N556" s="90">
        <v>10862075000</v>
      </c>
      <c r="O556" s="90">
        <v>-14.315170999999999</v>
      </c>
    </row>
    <row r="557" spans="2:15" x14ac:dyDescent="0.25">
      <c r="B557" s="90">
        <v>10941120000</v>
      </c>
      <c r="C557" s="90">
        <v>-9.2859611999999991</v>
      </c>
      <c r="N557" s="90">
        <v>10941120000</v>
      </c>
      <c r="O557" s="90">
        <v>-16.323656</v>
      </c>
    </row>
    <row r="558" spans="2:15" x14ac:dyDescent="0.25">
      <c r="B558" s="90">
        <v>11020165000</v>
      </c>
      <c r="C558" s="90">
        <v>-9.3208389</v>
      </c>
      <c r="N558" s="90">
        <v>11020165000</v>
      </c>
      <c r="O558" s="90">
        <v>-19.814305999999998</v>
      </c>
    </row>
    <row r="559" spans="2:15" x14ac:dyDescent="0.25">
      <c r="B559" s="90">
        <v>11099210000</v>
      </c>
      <c r="C559" s="90">
        <v>-9.3558502000000008</v>
      </c>
      <c r="N559" s="90">
        <v>11099210000</v>
      </c>
      <c r="O559" s="90">
        <v>-23.403654</v>
      </c>
    </row>
    <row r="560" spans="2:15" x14ac:dyDescent="0.25">
      <c r="B560" s="90">
        <v>11178255000</v>
      </c>
      <c r="C560" s="90">
        <v>-9.3919458000000002</v>
      </c>
      <c r="N560" s="90">
        <v>11178255000</v>
      </c>
      <c r="O560" s="90">
        <v>-26.867811</v>
      </c>
    </row>
    <row r="561" spans="2:15" x14ac:dyDescent="0.25">
      <c r="B561" s="90">
        <v>11257300000</v>
      </c>
      <c r="C561" s="90">
        <v>-9.4588566000000007</v>
      </c>
      <c r="N561" s="90">
        <v>11257300000</v>
      </c>
      <c r="O561" s="90">
        <v>-30.284517000000001</v>
      </c>
    </row>
    <row r="562" spans="2:15" x14ac:dyDescent="0.25">
      <c r="B562" s="90">
        <v>11336345000</v>
      </c>
      <c r="C562" s="90">
        <v>-9.5019665</v>
      </c>
      <c r="N562" s="90">
        <v>11336345000</v>
      </c>
      <c r="O562" s="90">
        <v>-32.788944000000001</v>
      </c>
    </row>
    <row r="563" spans="2:15" x14ac:dyDescent="0.25">
      <c r="B563" s="90">
        <v>11415390000</v>
      </c>
      <c r="C563" s="90">
        <v>-9.5788565000000006</v>
      </c>
      <c r="N563" s="90">
        <v>11415390000</v>
      </c>
      <c r="O563" s="90">
        <v>-33.722816000000002</v>
      </c>
    </row>
    <row r="564" spans="2:15" x14ac:dyDescent="0.25">
      <c r="B564" s="90">
        <v>11494435000</v>
      </c>
      <c r="C564" s="90">
        <v>-9.6950988999999996</v>
      </c>
      <c r="N564" s="90">
        <v>11494435000</v>
      </c>
      <c r="O564" s="90">
        <v>-34.594619999999999</v>
      </c>
    </row>
    <row r="565" spans="2:15" x14ac:dyDescent="0.25">
      <c r="B565" s="90">
        <v>11573480000</v>
      </c>
      <c r="C565" s="90">
        <v>-9.8097954000000005</v>
      </c>
      <c r="N565" s="90">
        <v>11573480000</v>
      </c>
      <c r="O565" s="90">
        <v>-35.381507999999997</v>
      </c>
    </row>
    <row r="566" spans="2:15" x14ac:dyDescent="0.25">
      <c r="B566" s="90">
        <v>11652525000</v>
      </c>
      <c r="C566" s="90">
        <v>-9.9368210000000001</v>
      </c>
      <c r="N566" s="90">
        <v>11652525000</v>
      </c>
      <c r="O566" s="90">
        <v>-35.896529999999998</v>
      </c>
    </row>
    <row r="567" spans="2:15" x14ac:dyDescent="0.25">
      <c r="B567" s="90">
        <v>11731570000</v>
      </c>
      <c r="C567" s="90">
        <v>-10.120265</v>
      </c>
      <c r="N567" s="90">
        <v>11731570000</v>
      </c>
      <c r="O567" s="90">
        <v>-36.574641999999997</v>
      </c>
    </row>
    <row r="568" spans="2:15" x14ac:dyDescent="0.25">
      <c r="B568" s="90">
        <v>11810615000</v>
      </c>
      <c r="C568" s="90">
        <v>-10.353270999999999</v>
      </c>
      <c r="N568" s="90">
        <v>11810615000</v>
      </c>
      <c r="O568" s="90">
        <v>-37.401772000000001</v>
      </c>
    </row>
    <row r="569" spans="2:15" x14ac:dyDescent="0.25">
      <c r="B569" s="90">
        <v>11889660000</v>
      </c>
      <c r="C569" s="90">
        <v>-10.567550000000001</v>
      </c>
      <c r="N569" s="90">
        <v>11889660000</v>
      </c>
      <c r="O569" s="90">
        <v>-38.053809999999999</v>
      </c>
    </row>
    <row r="570" spans="2:15" x14ac:dyDescent="0.25">
      <c r="B570" s="90">
        <v>11968705000</v>
      </c>
      <c r="C570" s="90">
        <v>-10.865519000000001</v>
      </c>
      <c r="N570" s="90">
        <v>11968705000</v>
      </c>
      <c r="O570" s="90">
        <v>-38.749366999999999</v>
      </c>
    </row>
    <row r="571" spans="2:15" x14ac:dyDescent="0.25">
      <c r="B571" s="90">
        <v>12047750000</v>
      </c>
      <c r="C571" s="90">
        <v>-11.219851</v>
      </c>
      <c r="N571" s="90">
        <v>12047750000</v>
      </c>
      <c r="O571" s="90">
        <v>-39.554344</v>
      </c>
    </row>
    <row r="572" spans="2:15" x14ac:dyDescent="0.25">
      <c r="B572" s="90">
        <v>12126795000</v>
      </c>
      <c r="C572" s="90">
        <v>-11.585525000000001</v>
      </c>
      <c r="N572" s="90">
        <v>12126795000</v>
      </c>
      <c r="O572" s="90">
        <v>-40.223090999999997</v>
      </c>
    </row>
    <row r="573" spans="2:15" x14ac:dyDescent="0.25">
      <c r="B573" s="90">
        <v>12205840000</v>
      </c>
      <c r="C573" s="90">
        <v>-11.99826</v>
      </c>
      <c r="N573" s="90">
        <v>12205840000</v>
      </c>
      <c r="O573" s="90">
        <v>-40.935318000000002</v>
      </c>
    </row>
    <row r="574" spans="2:15" x14ac:dyDescent="0.25">
      <c r="B574" s="90">
        <v>12284885000</v>
      </c>
      <c r="C574" s="90">
        <v>-12.474646999999999</v>
      </c>
      <c r="N574" s="90">
        <v>12284885000</v>
      </c>
      <c r="O574" s="90">
        <v>-41.721977000000003</v>
      </c>
    </row>
    <row r="575" spans="2:15" x14ac:dyDescent="0.25">
      <c r="B575" s="90">
        <v>12363930000</v>
      </c>
      <c r="C575" s="90">
        <v>-12.986542999999999</v>
      </c>
      <c r="N575" s="90">
        <v>12363930000</v>
      </c>
      <c r="O575" s="90">
        <v>-42.413502000000001</v>
      </c>
    </row>
    <row r="576" spans="2:15" x14ac:dyDescent="0.25">
      <c r="B576" s="90">
        <v>12442975000</v>
      </c>
      <c r="C576" s="90">
        <v>-13.548247</v>
      </c>
      <c r="N576" s="90">
        <v>12442975000</v>
      </c>
      <c r="O576" s="90">
        <v>-42.831626999999997</v>
      </c>
    </row>
    <row r="577" spans="2:15" x14ac:dyDescent="0.25">
      <c r="B577" s="90">
        <v>12522020000</v>
      </c>
      <c r="C577" s="90">
        <v>-14.167805</v>
      </c>
      <c r="N577" s="90">
        <v>12522020000</v>
      </c>
      <c r="O577" s="90">
        <v>-43.350628</v>
      </c>
    </row>
    <row r="578" spans="2:15" x14ac:dyDescent="0.25">
      <c r="B578" s="90">
        <v>12601065000</v>
      </c>
      <c r="C578" s="90">
        <v>-14.929373</v>
      </c>
      <c r="N578" s="90">
        <v>12601065000</v>
      </c>
      <c r="O578" s="90">
        <v>-43.786982999999999</v>
      </c>
    </row>
    <row r="579" spans="2:15" x14ac:dyDescent="0.25">
      <c r="B579" s="90">
        <v>12680110000</v>
      </c>
      <c r="C579" s="90">
        <v>-15.861981</v>
      </c>
      <c r="N579" s="90">
        <v>12680110000</v>
      </c>
      <c r="O579" s="90">
        <v>-43.887507999999997</v>
      </c>
    </row>
    <row r="580" spans="2:15" x14ac:dyDescent="0.25">
      <c r="B580" s="90">
        <v>12759155000</v>
      </c>
      <c r="C580" s="90">
        <v>-17.043716</v>
      </c>
      <c r="N580" s="90">
        <v>12759155000</v>
      </c>
      <c r="O580" s="90">
        <v>-43.750247999999999</v>
      </c>
    </row>
    <row r="581" spans="2:15" x14ac:dyDescent="0.25">
      <c r="B581" s="90">
        <v>12838200000</v>
      </c>
      <c r="C581" s="90">
        <v>-18.461404999999999</v>
      </c>
      <c r="N581" s="90">
        <v>12838200000</v>
      </c>
      <c r="O581" s="90">
        <v>-43.656875999999997</v>
      </c>
    </row>
    <row r="582" spans="2:15" x14ac:dyDescent="0.25">
      <c r="B582" s="90">
        <v>12917245000</v>
      </c>
      <c r="C582" s="90">
        <v>-20.075129</v>
      </c>
      <c r="N582" s="90">
        <v>12917245000</v>
      </c>
      <c r="O582" s="90">
        <v>-43.187503999999997</v>
      </c>
    </row>
    <row r="583" spans="2:15" x14ac:dyDescent="0.25">
      <c r="B583" s="90">
        <v>12996290000</v>
      </c>
      <c r="C583" s="90">
        <v>-21.635867999999999</v>
      </c>
      <c r="N583" s="90">
        <v>12996290000</v>
      </c>
      <c r="O583" s="90">
        <v>-42.505099999999999</v>
      </c>
    </row>
    <row r="584" spans="2:15" x14ac:dyDescent="0.25">
      <c r="B584" s="90">
        <v>13075335000</v>
      </c>
      <c r="C584" s="90">
        <v>-23.083351</v>
      </c>
      <c r="N584" s="90">
        <v>13075335000</v>
      </c>
      <c r="O584" s="90">
        <v>-41.799655999999999</v>
      </c>
    </row>
    <row r="585" spans="2:15" x14ac:dyDescent="0.25">
      <c r="B585" s="90">
        <v>13154380000</v>
      </c>
      <c r="C585" s="90">
        <v>-24.263248000000001</v>
      </c>
      <c r="N585" s="90">
        <v>13154380000</v>
      </c>
      <c r="O585" s="90">
        <v>-41.003407000000003</v>
      </c>
    </row>
    <row r="586" spans="2:15" x14ac:dyDescent="0.25">
      <c r="B586" s="90">
        <v>13233425000</v>
      </c>
      <c r="C586" s="90">
        <v>-25.252302</v>
      </c>
      <c r="N586" s="90">
        <v>13233425000</v>
      </c>
      <c r="O586" s="90">
        <v>-40.100098000000003</v>
      </c>
    </row>
    <row r="587" spans="2:15" x14ac:dyDescent="0.25">
      <c r="B587" s="90">
        <v>13312470000</v>
      </c>
      <c r="C587" s="90">
        <v>-26.050903000000002</v>
      </c>
      <c r="N587" s="90">
        <v>13312470000</v>
      </c>
      <c r="O587" s="90">
        <v>-39.224842000000002</v>
      </c>
    </row>
    <row r="588" spans="2:15" x14ac:dyDescent="0.25">
      <c r="B588" s="90">
        <v>13391515000</v>
      </c>
      <c r="C588" s="90">
        <v>-27.247928999999999</v>
      </c>
      <c r="N588" s="90">
        <v>13391515000</v>
      </c>
      <c r="O588" s="90">
        <v>-38.231479999999998</v>
      </c>
    </row>
    <row r="589" spans="2:15" x14ac:dyDescent="0.25">
      <c r="B589" s="90">
        <v>13470560000</v>
      </c>
      <c r="C589" s="90">
        <v>-28.811178000000002</v>
      </c>
      <c r="N589" s="90">
        <v>13470560000</v>
      </c>
      <c r="O589" s="90">
        <v>-37.191302999999998</v>
      </c>
    </row>
    <row r="590" spans="2:15" x14ac:dyDescent="0.25">
      <c r="B590" s="90">
        <v>13549605000</v>
      </c>
      <c r="C590" s="90">
        <v>-30.766179999999999</v>
      </c>
      <c r="N590" s="90">
        <v>13549605000</v>
      </c>
      <c r="O590" s="90">
        <v>-36.312781999999999</v>
      </c>
    </row>
    <row r="591" spans="2:15" x14ac:dyDescent="0.25">
      <c r="B591" s="90">
        <v>13628650000</v>
      </c>
      <c r="C591" s="90">
        <v>-34.191485999999998</v>
      </c>
      <c r="N591" s="90">
        <v>13628650000</v>
      </c>
      <c r="O591" s="90">
        <v>-35.363143999999998</v>
      </c>
    </row>
    <row r="592" spans="2:15" x14ac:dyDescent="0.25">
      <c r="B592" s="90">
        <v>13707695000</v>
      </c>
      <c r="C592" s="90">
        <v>-38.284798000000002</v>
      </c>
      <c r="N592" s="90">
        <v>13707695000</v>
      </c>
      <c r="O592" s="90">
        <v>-34.060909000000002</v>
      </c>
    </row>
    <row r="593" spans="2:15" x14ac:dyDescent="0.25">
      <c r="B593" s="90">
        <v>13786740000</v>
      </c>
      <c r="C593" s="90">
        <v>-42.078944999999997</v>
      </c>
      <c r="N593" s="90">
        <v>13786740000</v>
      </c>
      <c r="O593" s="90">
        <v>-32.227421</v>
      </c>
    </row>
    <row r="594" spans="2:15" x14ac:dyDescent="0.25">
      <c r="B594" s="90">
        <v>13865785000</v>
      </c>
      <c r="C594" s="90">
        <v>-45.672981</v>
      </c>
      <c r="N594" s="90">
        <v>13865785000</v>
      </c>
      <c r="O594" s="90">
        <v>-29.430204</v>
      </c>
    </row>
    <row r="595" spans="2:15" x14ac:dyDescent="0.25">
      <c r="B595" s="90">
        <v>13944830000</v>
      </c>
      <c r="C595" s="90">
        <v>-49.040379000000001</v>
      </c>
      <c r="N595" s="90">
        <v>13944830000</v>
      </c>
      <c r="O595" s="90">
        <v>-25.598343</v>
      </c>
    </row>
    <row r="596" spans="2:15" x14ac:dyDescent="0.25">
      <c r="B596" s="90">
        <v>14023875000</v>
      </c>
      <c r="C596" s="90">
        <v>-50.997867999999997</v>
      </c>
      <c r="N596" s="90">
        <v>14023875000</v>
      </c>
      <c r="O596" s="90">
        <v>-21.798974999999999</v>
      </c>
    </row>
    <row r="597" spans="2:15" x14ac:dyDescent="0.25">
      <c r="B597" s="90">
        <v>14102920000</v>
      </c>
      <c r="C597" s="90">
        <v>-52.264389000000001</v>
      </c>
      <c r="N597" s="90">
        <v>14102920000</v>
      </c>
      <c r="O597" s="90">
        <v>-18.488351999999999</v>
      </c>
    </row>
    <row r="598" spans="2:15" x14ac:dyDescent="0.25">
      <c r="B598" s="90">
        <v>14181965000</v>
      </c>
      <c r="C598" s="90">
        <v>-53.595244999999998</v>
      </c>
      <c r="N598" s="90">
        <v>14181965000</v>
      </c>
      <c r="O598" s="90">
        <v>-15.970962</v>
      </c>
    </row>
    <row r="599" spans="2:15" x14ac:dyDescent="0.25">
      <c r="B599" s="90">
        <v>14261010000</v>
      </c>
      <c r="C599" s="90">
        <v>-54.647700999999998</v>
      </c>
      <c r="N599" s="90">
        <v>14261010000</v>
      </c>
      <c r="O599" s="90">
        <v>-14.824986000000001</v>
      </c>
    </row>
    <row r="600" spans="2:15" x14ac:dyDescent="0.25">
      <c r="B600" s="90">
        <v>14340055000</v>
      </c>
      <c r="C600" s="90">
        <v>-55.465122000000001</v>
      </c>
      <c r="N600" s="90">
        <v>14340055000</v>
      </c>
      <c r="O600" s="90">
        <v>-14.967924999999999</v>
      </c>
    </row>
    <row r="601" spans="2:15" x14ac:dyDescent="0.25">
      <c r="B601" s="90">
        <v>14419100000</v>
      </c>
      <c r="C601" s="90">
        <v>-56.009239000000001</v>
      </c>
      <c r="N601" s="90">
        <v>14419100000</v>
      </c>
      <c r="O601" s="90">
        <v>-15.439985999999999</v>
      </c>
    </row>
    <row r="602" spans="2:15" x14ac:dyDescent="0.25">
      <c r="B602" s="90">
        <v>14498145000</v>
      </c>
      <c r="C602" s="90">
        <v>-56.462204</v>
      </c>
      <c r="N602" s="90">
        <v>14498145000</v>
      </c>
      <c r="O602" s="90">
        <v>-16.103764000000002</v>
      </c>
    </row>
    <row r="603" spans="2:15" x14ac:dyDescent="0.25">
      <c r="B603" s="90">
        <v>14577190000</v>
      </c>
      <c r="C603" s="90">
        <v>-56.645522999999997</v>
      </c>
      <c r="N603" s="90">
        <v>14577190000</v>
      </c>
      <c r="O603" s="90">
        <v>-17.360250000000001</v>
      </c>
    </row>
    <row r="604" spans="2:15" x14ac:dyDescent="0.25">
      <c r="B604" s="90">
        <v>14656235000</v>
      </c>
      <c r="C604" s="90">
        <v>-56.908405000000002</v>
      </c>
      <c r="N604" s="90">
        <v>14656235000</v>
      </c>
      <c r="O604" s="90">
        <v>-19.665908999999999</v>
      </c>
    </row>
    <row r="605" spans="2:15" x14ac:dyDescent="0.25">
      <c r="B605" s="90">
        <v>14735280000</v>
      </c>
      <c r="C605" s="90">
        <v>-56.978625999999998</v>
      </c>
      <c r="N605" s="90">
        <v>14735280000</v>
      </c>
      <c r="O605" s="90">
        <v>-23.021523999999999</v>
      </c>
    </row>
    <row r="606" spans="2:15" x14ac:dyDescent="0.25">
      <c r="B606" s="90">
        <v>14814325000</v>
      </c>
      <c r="C606" s="90">
        <v>-56.886028000000003</v>
      </c>
      <c r="N606" s="90">
        <v>14814325000</v>
      </c>
      <c r="O606" s="90">
        <v>-27.260020999999998</v>
      </c>
    </row>
    <row r="607" spans="2:15" x14ac:dyDescent="0.25">
      <c r="B607" s="90">
        <v>14893370000</v>
      </c>
      <c r="C607" s="90">
        <v>-56.622768000000001</v>
      </c>
      <c r="N607" s="90">
        <v>14893370000</v>
      </c>
      <c r="O607" s="90">
        <v>-31.649388999999999</v>
      </c>
    </row>
    <row r="608" spans="2:15" x14ac:dyDescent="0.25">
      <c r="B608" s="90">
        <v>14972415000</v>
      </c>
      <c r="C608" s="90">
        <v>-55.817379000000003</v>
      </c>
      <c r="N608" s="90">
        <v>14972415000</v>
      </c>
      <c r="O608" s="90">
        <v>-35.736739999999998</v>
      </c>
    </row>
    <row r="609" spans="2:15" x14ac:dyDescent="0.25">
      <c r="B609" s="90">
        <v>15051460000</v>
      </c>
      <c r="C609" s="90">
        <v>-54.532654000000001</v>
      </c>
      <c r="N609" s="90">
        <v>15051460000</v>
      </c>
      <c r="O609" s="90">
        <v>-39.019215000000003</v>
      </c>
    </row>
    <row r="610" spans="2:15" x14ac:dyDescent="0.25">
      <c r="B610" s="90">
        <v>15130505000</v>
      </c>
      <c r="C610" s="90">
        <v>-53.304363000000002</v>
      </c>
      <c r="N610" s="90">
        <v>15130505000</v>
      </c>
      <c r="O610" s="90">
        <v>-41.164009</v>
      </c>
    </row>
    <row r="611" spans="2:15" x14ac:dyDescent="0.25">
      <c r="B611" s="90">
        <v>15209550000</v>
      </c>
      <c r="C611" s="90">
        <v>-51.860641000000001</v>
      </c>
      <c r="N611" s="90">
        <v>15209550000</v>
      </c>
      <c r="O611" s="90">
        <v>-41.583075999999998</v>
      </c>
    </row>
    <row r="612" spans="2:15" x14ac:dyDescent="0.25">
      <c r="B612" s="90">
        <v>15288595000</v>
      </c>
      <c r="C612" s="90">
        <v>-50.254683999999997</v>
      </c>
      <c r="N612" s="90">
        <v>15288595000</v>
      </c>
      <c r="O612" s="90">
        <v>-41.250298000000001</v>
      </c>
    </row>
    <row r="613" spans="2:15" x14ac:dyDescent="0.25">
      <c r="B613" s="90">
        <v>15367640000</v>
      </c>
      <c r="C613" s="90">
        <v>-48.923789999999997</v>
      </c>
      <c r="N613" s="90">
        <v>15367640000</v>
      </c>
      <c r="O613" s="90">
        <v>-41.699874999999999</v>
      </c>
    </row>
    <row r="614" spans="2:15" x14ac:dyDescent="0.25">
      <c r="B614" s="90">
        <v>15446685000</v>
      </c>
      <c r="C614" s="90">
        <v>-47.699539000000001</v>
      </c>
      <c r="N614" s="90">
        <v>15446685000</v>
      </c>
      <c r="O614" s="90">
        <v>-41.448635000000003</v>
      </c>
    </row>
    <row r="615" spans="2:15" x14ac:dyDescent="0.25">
      <c r="B615" s="90">
        <v>15525730000</v>
      </c>
      <c r="C615" s="90">
        <v>-46.413193</v>
      </c>
      <c r="N615" s="90">
        <v>15525730000</v>
      </c>
      <c r="O615" s="90">
        <v>-42.201847000000001</v>
      </c>
    </row>
    <row r="616" spans="2:15" x14ac:dyDescent="0.25">
      <c r="B616" s="90">
        <v>15604775000</v>
      </c>
      <c r="C616" s="90">
        <v>-45.417881000000001</v>
      </c>
      <c r="N616" s="90">
        <v>15604775000</v>
      </c>
      <c r="O616" s="90">
        <v>-44.877377000000003</v>
      </c>
    </row>
    <row r="617" spans="2:15" x14ac:dyDescent="0.25">
      <c r="B617" s="90">
        <v>15683820000</v>
      </c>
      <c r="C617" s="90">
        <v>-44.661045000000001</v>
      </c>
      <c r="N617" s="90">
        <v>15683820000</v>
      </c>
      <c r="O617" s="90">
        <v>-48.683551999999999</v>
      </c>
    </row>
    <row r="618" spans="2:15" x14ac:dyDescent="0.25">
      <c r="B618" s="90">
        <v>15762865000</v>
      </c>
      <c r="C618" s="90">
        <v>-44.028720999999997</v>
      </c>
      <c r="N618" s="90">
        <v>15762865000</v>
      </c>
      <c r="O618" s="90">
        <v>-51.995972000000002</v>
      </c>
    </row>
    <row r="619" spans="2:15" x14ac:dyDescent="0.25">
      <c r="B619" s="90">
        <v>15841910000</v>
      </c>
      <c r="C619" s="90">
        <v>-43.716594999999998</v>
      </c>
      <c r="N619" s="90">
        <v>15841910000</v>
      </c>
      <c r="O619" s="90">
        <v>-56.104354999999998</v>
      </c>
    </row>
    <row r="620" spans="2:15" x14ac:dyDescent="0.25">
      <c r="B620" s="90">
        <v>15920955000</v>
      </c>
      <c r="C620" s="90">
        <v>-43.568890000000003</v>
      </c>
      <c r="N620" s="90">
        <v>15920955000</v>
      </c>
      <c r="O620" s="90">
        <v>-59.128078000000002</v>
      </c>
    </row>
    <row r="621" spans="2:15" x14ac:dyDescent="0.25">
      <c r="B621" s="90">
        <v>16000000000</v>
      </c>
      <c r="C621" s="90">
        <v>-43.529269999999997</v>
      </c>
      <c r="N621" s="90">
        <v>16000000000</v>
      </c>
      <c r="O621" s="90">
        <v>-60.907032000000001</v>
      </c>
    </row>
    <row r="622" spans="2:15" x14ac:dyDescent="0.25">
      <c r="B622" s="90" t="s">
        <v>21</v>
      </c>
      <c r="N622" s="90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28"/>
  <sheetViews>
    <sheetView workbookViewId="0">
      <selection activeCell="L1" sqref="L1:P628"/>
    </sheetView>
  </sheetViews>
  <sheetFormatPr defaultRowHeight="15" x14ac:dyDescent="0.25"/>
  <cols>
    <col min="1" max="1" width="13.7109375" style="40" customWidth="1"/>
    <col min="2" max="6" width="9.140625" style="87"/>
    <col min="7" max="7" width="2.140625" style="19" customWidth="1"/>
    <col min="8" max="8" width="11" style="5" bestFit="1" customWidth="1"/>
    <col min="9" max="9" width="14.85546875" style="5" bestFit="1" customWidth="1"/>
    <col min="10" max="10" width="18.7109375" style="5" bestFit="1" customWidth="1"/>
    <col min="11" max="11" width="13.7109375" style="40" customWidth="1"/>
    <col min="12" max="16" width="9.140625" style="87"/>
    <col min="17" max="17" width="2" style="19" customWidth="1"/>
    <col min="18" max="18" width="11" style="5" bestFit="1" customWidth="1"/>
    <col min="19" max="19" width="14.7109375" style="5" bestFit="1" customWidth="1"/>
    <col min="20" max="20" width="18.5703125" style="5" bestFit="1" customWidth="1"/>
    <col min="21" max="21" width="2" style="19" customWidth="1"/>
    <col min="27" max="28" width="9.140625" style="5"/>
    <col min="29" max="16384" width="9.140625" style="3"/>
  </cols>
  <sheetData>
    <row r="1" spans="1:21" x14ac:dyDescent="0.25">
      <c r="B1" s="90" t="s">
        <v>95</v>
      </c>
      <c r="C1" s="90"/>
      <c r="D1" s="90"/>
      <c r="E1" s="90"/>
      <c r="F1" s="90"/>
      <c r="H1" s="5" t="s">
        <v>1</v>
      </c>
      <c r="I1" s="43" t="str">
        <f>C8</f>
        <v>Conv. Loss Log Mag(dB)</v>
      </c>
      <c r="J1" s="43" t="str">
        <f>D8</f>
        <v>RF Return Loss Log Mag(dB)</v>
      </c>
      <c r="L1" s="90" t="s">
        <v>95</v>
      </c>
      <c r="M1" s="90"/>
      <c r="N1" s="90"/>
      <c r="O1" s="90"/>
      <c r="P1" s="90"/>
      <c r="R1" s="5" t="s">
        <v>1</v>
      </c>
      <c r="S1" s="43" t="str">
        <f>M8</f>
        <v>Conv. Loss Log Mag(dB)</v>
      </c>
      <c r="T1" s="43" t="str">
        <f>N8</f>
        <v>RF Return Loss Log Mag(dB)</v>
      </c>
    </row>
    <row r="2" spans="1:21" x14ac:dyDescent="0.25">
      <c r="A2" s="39" t="s">
        <v>106</v>
      </c>
      <c r="B2" s="90" t="s">
        <v>257</v>
      </c>
      <c r="C2" s="90" t="s">
        <v>275</v>
      </c>
      <c r="D2" s="90" t="s">
        <v>276</v>
      </c>
      <c r="E2" s="90" t="s">
        <v>277</v>
      </c>
      <c r="F2" s="90"/>
      <c r="K2" s="39" t="s">
        <v>107</v>
      </c>
      <c r="L2" s="90" t="s">
        <v>257</v>
      </c>
      <c r="M2" s="90" t="s">
        <v>275</v>
      </c>
      <c r="N2" s="90" t="s">
        <v>276</v>
      </c>
      <c r="O2" s="90" t="s">
        <v>277</v>
      </c>
      <c r="P2" s="90"/>
    </row>
    <row r="3" spans="1:21" x14ac:dyDescent="0.25">
      <c r="B3" s="90" t="s">
        <v>264</v>
      </c>
      <c r="C3" s="90" t="s">
        <v>294</v>
      </c>
      <c r="D3" s="90" t="s">
        <v>295</v>
      </c>
      <c r="E3" s="90"/>
      <c r="F3" s="90"/>
      <c r="I3" s="17">
        <f>AVERAGE(I19:I147)</f>
        <v>-8.6621436697674401</v>
      </c>
      <c r="L3" s="90" t="s">
        <v>264</v>
      </c>
      <c r="M3" s="90" t="s">
        <v>294</v>
      </c>
      <c r="N3" s="90" t="s">
        <v>296</v>
      </c>
      <c r="O3" s="90"/>
      <c r="P3" s="90"/>
      <c r="S3" s="17">
        <f>AVERAGE(S19:S147)</f>
        <v>-9.776077796899223</v>
      </c>
    </row>
    <row r="4" spans="1:21" x14ac:dyDescent="0.25">
      <c r="A4" s="51" t="s">
        <v>204</v>
      </c>
      <c r="B4" s="90" t="s">
        <v>98</v>
      </c>
      <c r="C4" s="90"/>
      <c r="D4" s="90"/>
      <c r="E4" s="90"/>
      <c r="F4" s="90"/>
      <c r="G4" s="20"/>
      <c r="H4" s="6">
        <f t="shared" ref="H4:H67" si="0">B9/1000000000</f>
        <v>2</v>
      </c>
      <c r="I4" s="6">
        <f t="shared" ref="I4:I67" si="1">C9</f>
        <v>-7.2164545000000002</v>
      </c>
      <c r="J4" s="6">
        <f t="shared" ref="J4:J67" si="2">D9</f>
        <v>-12.148768</v>
      </c>
      <c r="K4" s="51" t="s">
        <v>204</v>
      </c>
      <c r="L4" s="90" t="s">
        <v>98</v>
      </c>
      <c r="M4" s="90"/>
      <c r="N4" s="90"/>
      <c r="O4" s="90"/>
      <c r="P4" s="90"/>
      <c r="Q4" s="20"/>
      <c r="R4" s="6">
        <f t="shared" ref="R4:R67" si="3">L9/1000000000</f>
        <v>2</v>
      </c>
      <c r="S4" s="6">
        <f t="shared" ref="S4:S67" si="4">M9</f>
        <v>-10.535686999999999</v>
      </c>
      <c r="T4" s="6">
        <f t="shared" ref="T4:T67" si="5">N9</f>
        <v>-3.8404858000000002</v>
      </c>
      <c r="U4" s="20"/>
    </row>
    <row r="5" spans="1:21" x14ac:dyDescent="0.25">
      <c r="A5" s="51" t="s">
        <v>206</v>
      </c>
      <c r="B5" s="90"/>
      <c r="C5" s="90"/>
      <c r="D5" s="90"/>
      <c r="E5" s="90"/>
      <c r="F5" s="90"/>
      <c r="G5" s="20"/>
      <c r="H5" s="6">
        <f t="shared" si="0"/>
        <v>2.0699999999999998</v>
      </c>
      <c r="I5" s="6">
        <f t="shared" si="1"/>
        <v>-7.0054498000000001</v>
      </c>
      <c r="J5" s="6">
        <f t="shared" si="2"/>
        <v>-11.983644999999999</v>
      </c>
      <c r="K5" s="51" t="s">
        <v>206</v>
      </c>
      <c r="L5" s="90"/>
      <c r="M5" s="90"/>
      <c r="N5" s="90"/>
      <c r="O5" s="90"/>
      <c r="P5" s="90"/>
      <c r="Q5" s="20"/>
      <c r="R5" s="6">
        <f t="shared" si="3"/>
        <v>2.0699999999999998</v>
      </c>
      <c r="S5" s="6">
        <f t="shared" si="4"/>
        <v>-10.153918000000001</v>
      </c>
      <c r="T5" s="6">
        <f t="shared" si="5"/>
        <v>-4.1501169000000004</v>
      </c>
      <c r="U5" s="20"/>
    </row>
    <row r="6" spans="1:21" x14ac:dyDescent="0.25">
      <c r="A6" s="51" t="s">
        <v>207</v>
      </c>
      <c r="B6" s="90"/>
      <c r="C6" s="90"/>
      <c r="D6" s="90"/>
      <c r="E6" s="90"/>
      <c r="F6" s="90"/>
      <c r="G6" s="20"/>
      <c r="H6" s="6">
        <f t="shared" si="0"/>
        <v>2.14</v>
      </c>
      <c r="I6" s="6">
        <f t="shared" si="1"/>
        <v>-6.8984512999999996</v>
      </c>
      <c r="J6" s="6">
        <f t="shared" si="2"/>
        <v>-11.711945999999999</v>
      </c>
      <c r="K6" s="51" t="s">
        <v>207</v>
      </c>
      <c r="L6" s="90"/>
      <c r="M6" s="90"/>
      <c r="N6" s="90"/>
      <c r="O6" s="90"/>
      <c r="P6" s="90"/>
      <c r="Q6" s="20"/>
      <c r="R6" s="6">
        <f t="shared" si="3"/>
        <v>2.14</v>
      </c>
      <c r="S6" s="6">
        <f t="shared" si="4"/>
        <v>-9.6579552</v>
      </c>
      <c r="T6" s="6">
        <f t="shared" si="5"/>
        <v>-4.5204711</v>
      </c>
      <c r="U6" s="20"/>
    </row>
    <row r="7" spans="1:21" x14ac:dyDescent="0.25">
      <c r="A7" s="51" t="s">
        <v>208</v>
      </c>
      <c r="B7" s="90" t="s">
        <v>99</v>
      </c>
      <c r="C7" s="90"/>
      <c r="D7" s="90"/>
      <c r="E7" s="90"/>
      <c r="F7" s="90"/>
      <c r="G7" s="20"/>
      <c r="H7" s="6">
        <f t="shared" si="0"/>
        <v>2.21</v>
      </c>
      <c r="I7" s="6">
        <f t="shared" si="1"/>
        <v>-6.8937673999999998</v>
      </c>
      <c r="J7" s="6">
        <f t="shared" si="2"/>
        <v>-11.363011999999999</v>
      </c>
      <c r="K7" s="51" t="s">
        <v>208</v>
      </c>
      <c r="L7" s="90" t="s">
        <v>99</v>
      </c>
      <c r="M7" s="90"/>
      <c r="N7" s="90"/>
      <c r="O7" s="90"/>
      <c r="P7" s="90"/>
      <c r="Q7" s="20"/>
      <c r="R7" s="6">
        <f t="shared" si="3"/>
        <v>2.21</v>
      </c>
      <c r="S7" s="6">
        <f t="shared" si="4"/>
        <v>-9.1277132000000005</v>
      </c>
      <c r="T7" s="6">
        <f t="shared" si="5"/>
        <v>-5.0254244999999997</v>
      </c>
      <c r="U7" s="20"/>
    </row>
    <row r="8" spans="1:21" x14ac:dyDescent="0.25">
      <c r="A8" s="51" t="s">
        <v>205</v>
      </c>
      <c r="B8" s="90" t="s">
        <v>19</v>
      </c>
      <c r="C8" s="90" t="s">
        <v>100</v>
      </c>
      <c r="D8" s="90" t="s">
        <v>249</v>
      </c>
      <c r="E8" s="90"/>
      <c r="F8" s="90"/>
      <c r="G8" s="20"/>
      <c r="H8" s="6">
        <f t="shared" si="0"/>
        <v>2.2799999999999998</v>
      </c>
      <c r="I8" s="6">
        <f t="shared" si="1"/>
        <v>-7.0050920999999997</v>
      </c>
      <c r="J8" s="6">
        <f t="shared" si="2"/>
        <v>-10.939054</v>
      </c>
      <c r="K8" s="51" t="s">
        <v>205</v>
      </c>
      <c r="L8" s="90" t="s">
        <v>19</v>
      </c>
      <c r="M8" s="90" t="s">
        <v>100</v>
      </c>
      <c r="N8" s="90" t="s">
        <v>249</v>
      </c>
      <c r="O8" s="90"/>
      <c r="P8" s="90"/>
      <c r="Q8" s="20"/>
      <c r="R8" s="6">
        <f t="shared" si="3"/>
        <v>2.2799999999999998</v>
      </c>
      <c r="S8" s="6">
        <f t="shared" si="4"/>
        <v>-8.7156114999999996</v>
      </c>
      <c r="T8" s="6">
        <f t="shared" si="5"/>
        <v>-5.6858114999999998</v>
      </c>
      <c r="U8" s="20"/>
    </row>
    <row r="9" spans="1:21" x14ac:dyDescent="0.25">
      <c r="B9" s="90">
        <v>2000000000</v>
      </c>
      <c r="C9" s="90">
        <v>-7.2164545000000002</v>
      </c>
      <c r="D9" s="90">
        <v>-12.148768</v>
      </c>
      <c r="E9" s="90"/>
      <c r="F9" s="90"/>
      <c r="G9" s="20"/>
      <c r="H9" s="6">
        <f t="shared" si="0"/>
        <v>2.35</v>
      </c>
      <c r="I9" s="6">
        <f t="shared" si="1"/>
        <v>-7.3586159000000002</v>
      </c>
      <c r="J9" s="6">
        <f t="shared" si="2"/>
        <v>-10.458734</v>
      </c>
      <c r="L9" s="90">
        <v>2000000000</v>
      </c>
      <c r="M9" s="90">
        <v>-10.535686999999999</v>
      </c>
      <c r="N9" s="90">
        <v>-3.8404858000000002</v>
      </c>
      <c r="O9" s="90"/>
      <c r="P9" s="90"/>
      <c r="Q9" s="20"/>
      <c r="R9" s="6">
        <f t="shared" si="3"/>
        <v>2.35</v>
      </c>
      <c r="S9" s="6">
        <f t="shared" si="4"/>
        <v>-8.2624645000000001</v>
      </c>
      <c r="T9" s="6">
        <f t="shared" si="5"/>
        <v>-6.5157480000000003</v>
      </c>
      <c r="U9" s="20"/>
    </row>
    <row r="10" spans="1:21" x14ac:dyDescent="0.25">
      <c r="B10" s="90">
        <v>2070000000</v>
      </c>
      <c r="C10" s="90">
        <v>-7.0054498000000001</v>
      </c>
      <c r="D10" s="90">
        <v>-11.983644999999999</v>
      </c>
      <c r="E10" s="90"/>
      <c r="F10" s="90"/>
      <c r="G10" s="20"/>
      <c r="H10" s="6">
        <f t="shared" si="0"/>
        <v>2.42</v>
      </c>
      <c r="I10" s="6">
        <f t="shared" si="1"/>
        <v>-7.6559849</v>
      </c>
      <c r="J10" s="6">
        <f t="shared" si="2"/>
        <v>-9.1806526000000002</v>
      </c>
      <c r="L10" s="90">
        <v>2070000000</v>
      </c>
      <c r="M10" s="90">
        <v>-10.153918000000001</v>
      </c>
      <c r="N10" s="90">
        <v>-4.1501169000000004</v>
      </c>
      <c r="O10" s="90"/>
      <c r="P10" s="90"/>
      <c r="Q10" s="20"/>
      <c r="R10" s="6">
        <f t="shared" si="3"/>
        <v>2.42</v>
      </c>
      <c r="S10" s="6">
        <f t="shared" si="4"/>
        <v>-7.9894729</v>
      </c>
      <c r="T10" s="6">
        <f t="shared" si="5"/>
        <v>-7.457274</v>
      </c>
      <c r="U10" s="20"/>
    </row>
    <row r="11" spans="1:21" x14ac:dyDescent="0.25">
      <c r="B11" s="90">
        <v>2140000000</v>
      </c>
      <c r="C11" s="90">
        <v>-6.8984512999999996</v>
      </c>
      <c r="D11" s="90">
        <v>-11.711945999999999</v>
      </c>
      <c r="E11" s="90"/>
      <c r="F11" s="90"/>
      <c r="G11" s="20"/>
      <c r="H11" s="6">
        <f t="shared" si="0"/>
        <v>2.4900000000000002</v>
      </c>
      <c r="I11" s="6">
        <f t="shared" si="1"/>
        <v>-7.8724933000000004</v>
      </c>
      <c r="J11" s="6">
        <f t="shared" si="2"/>
        <v>-7.3544077999999997</v>
      </c>
      <c r="L11" s="90">
        <v>2140000000</v>
      </c>
      <c r="M11" s="90">
        <v>-9.6579552</v>
      </c>
      <c r="N11" s="90">
        <v>-4.5204711</v>
      </c>
      <c r="O11" s="90"/>
      <c r="P11" s="90"/>
      <c r="Q11" s="20"/>
      <c r="R11" s="6">
        <f t="shared" si="3"/>
        <v>2.4900000000000002</v>
      </c>
      <c r="S11" s="6">
        <f t="shared" si="4"/>
        <v>-7.8214655000000004</v>
      </c>
      <c r="T11" s="6">
        <f t="shared" si="5"/>
        <v>-8.618741</v>
      </c>
      <c r="U11" s="20"/>
    </row>
    <row r="12" spans="1:21" x14ac:dyDescent="0.25">
      <c r="B12" s="90">
        <v>2210000000</v>
      </c>
      <c r="C12" s="90">
        <v>-6.8937673999999998</v>
      </c>
      <c r="D12" s="90">
        <v>-11.363011999999999</v>
      </c>
      <c r="E12" s="90"/>
      <c r="F12" s="90"/>
      <c r="G12" s="20"/>
      <c r="H12" s="6">
        <f t="shared" si="0"/>
        <v>2.56</v>
      </c>
      <c r="I12" s="6">
        <f t="shared" si="1"/>
        <v>-8.0541058000000003</v>
      </c>
      <c r="J12" s="6">
        <f t="shared" si="2"/>
        <v>-6.3414229999999998</v>
      </c>
      <c r="L12" s="90">
        <v>2210000000</v>
      </c>
      <c r="M12" s="90">
        <v>-9.1277132000000005</v>
      </c>
      <c r="N12" s="90">
        <v>-5.0254244999999997</v>
      </c>
      <c r="O12" s="90"/>
      <c r="P12" s="90"/>
      <c r="Q12" s="20"/>
      <c r="R12" s="6">
        <f t="shared" si="3"/>
        <v>2.56</v>
      </c>
      <c r="S12" s="6">
        <f t="shared" si="4"/>
        <v>-7.7139239000000002</v>
      </c>
      <c r="T12" s="6">
        <f t="shared" si="5"/>
        <v>-10.050616</v>
      </c>
      <c r="U12" s="20"/>
    </row>
    <row r="13" spans="1:21" x14ac:dyDescent="0.25">
      <c r="B13" s="90">
        <v>2280000000</v>
      </c>
      <c r="C13" s="90">
        <v>-7.0050920999999997</v>
      </c>
      <c r="D13" s="90">
        <v>-10.939054</v>
      </c>
      <c r="E13" s="90"/>
      <c r="F13" s="90"/>
      <c r="G13" s="20"/>
      <c r="H13" s="6">
        <f t="shared" si="0"/>
        <v>2.63</v>
      </c>
      <c r="I13" s="6">
        <f t="shared" si="1"/>
        <v>-8.1966047</v>
      </c>
      <c r="J13" s="6">
        <f t="shared" si="2"/>
        <v>-5.7260337000000003</v>
      </c>
      <c r="L13" s="90">
        <v>2280000000</v>
      </c>
      <c r="M13" s="90">
        <v>-8.7156114999999996</v>
      </c>
      <c r="N13" s="90">
        <v>-5.6858114999999998</v>
      </c>
      <c r="O13" s="90"/>
      <c r="P13" s="90"/>
      <c r="Q13" s="20"/>
      <c r="R13" s="6">
        <f t="shared" si="3"/>
        <v>2.63</v>
      </c>
      <c r="S13" s="6">
        <f t="shared" si="4"/>
        <v>-7.5919533000000001</v>
      </c>
      <c r="T13" s="6">
        <f t="shared" si="5"/>
        <v>-11.797180000000001</v>
      </c>
      <c r="U13" s="20"/>
    </row>
    <row r="14" spans="1:21" x14ac:dyDescent="0.25">
      <c r="B14" s="90">
        <v>2350000000</v>
      </c>
      <c r="C14" s="90">
        <v>-7.3586159000000002</v>
      </c>
      <c r="D14" s="90">
        <v>-10.458734</v>
      </c>
      <c r="E14" s="90"/>
      <c r="F14" s="90"/>
      <c r="G14" s="20"/>
      <c r="H14" s="6">
        <f t="shared" si="0"/>
        <v>2.7</v>
      </c>
      <c r="I14" s="6">
        <f t="shared" si="1"/>
        <v>-8.2462777999999997</v>
      </c>
      <c r="J14" s="6">
        <f t="shared" si="2"/>
        <v>-5.3296795000000001</v>
      </c>
      <c r="L14" s="90">
        <v>2350000000</v>
      </c>
      <c r="M14" s="90">
        <v>-8.2624645000000001</v>
      </c>
      <c r="N14" s="90">
        <v>-6.5157480000000003</v>
      </c>
      <c r="O14" s="90"/>
      <c r="P14" s="90"/>
      <c r="Q14" s="20"/>
      <c r="R14" s="6">
        <f t="shared" si="3"/>
        <v>2.7</v>
      </c>
      <c r="S14" s="6">
        <f t="shared" si="4"/>
        <v>-7.5589046</v>
      </c>
      <c r="T14" s="6">
        <f t="shared" si="5"/>
        <v>-14.049398999999999</v>
      </c>
      <c r="U14" s="20"/>
    </row>
    <row r="15" spans="1:21" x14ac:dyDescent="0.25">
      <c r="B15" s="90">
        <v>2420000000</v>
      </c>
      <c r="C15" s="90">
        <v>-7.6559849</v>
      </c>
      <c r="D15" s="90">
        <v>-9.1806526000000002</v>
      </c>
      <c r="E15" s="90"/>
      <c r="F15" s="90"/>
      <c r="G15" s="20"/>
      <c r="H15" s="6">
        <f t="shared" si="0"/>
        <v>2.77</v>
      </c>
      <c r="I15" s="6">
        <f t="shared" si="1"/>
        <v>-8.2820587000000003</v>
      </c>
      <c r="J15" s="6">
        <f t="shared" si="2"/>
        <v>-5.0424781000000003</v>
      </c>
      <c r="L15" s="90">
        <v>2420000000</v>
      </c>
      <c r="M15" s="90">
        <v>-7.9894729</v>
      </c>
      <c r="N15" s="90">
        <v>-7.457274</v>
      </c>
      <c r="O15" s="90"/>
      <c r="P15" s="90"/>
      <c r="Q15" s="20"/>
      <c r="R15" s="6">
        <f t="shared" si="3"/>
        <v>2.77</v>
      </c>
      <c r="S15" s="6">
        <f t="shared" si="4"/>
        <v>-7.5515002999999998</v>
      </c>
      <c r="T15" s="6">
        <f t="shared" si="5"/>
        <v>-16.727889999999999</v>
      </c>
      <c r="U15" s="20"/>
    </row>
    <row r="16" spans="1:21" x14ac:dyDescent="0.25">
      <c r="B16" s="90">
        <v>2490000000</v>
      </c>
      <c r="C16" s="90">
        <v>-7.8724933000000004</v>
      </c>
      <c r="D16" s="90">
        <v>-7.3544077999999997</v>
      </c>
      <c r="E16" s="90"/>
      <c r="F16" s="90"/>
      <c r="G16" s="20"/>
      <c r="H16" s="6">
        <f t="shared" si="0"/>
        <v>2.84</v>
      </c>
      <c r="I16" s="6">
        <f t="shared" si="1"/>
        <v>-8.3528795000000002</v>
      </c>
      <c r="J16" s="6">
        <f t="shared" si="2"/>
        <v>-4.8452109999999999</v>
      </c>
      <c r="L16" s="90">
        <v>2490000000</v>
      </c>
      <c r="M16" s="90">
        <v>-7.8214655000000004</v>
      </c>
      <c r="N16" s="90">
        <v>-8.618741</v>
      </c>
      <c r="O16" s="90"/>
      <c r="P16" s="90"/>
      <c r="Q16" s="20"/>
      <c r="R16" s="6">
        <f t="shared" si="3"/>
        <v>2.84</v>
      </c>
      <c r="S16" s="6">
        <f t="shared" si="4"/>
        <v>-7.5917797</v>
      </c>
      <c r="T16" s="6">
        <f t="shared" si="5"/>
        <v>-18.383590999999999</v>
      </c>
      <c r="U16" s="20"/>
    </row>
    <row r="17" spans="2:21" x14ac:dyDescent="0.25">
      <c r="B17" s="90">
        <v>2560000000</v>
      </c>
      <c r="C17" s="90">
        <v>-8.0541058000000003</v>
      </c>
      <c r="D17" s="90">
        <v>-6.3414229999999998</v>
      </c>
      <c r="E17" s="90"/>
      <c r="F17" s="90"/>
      <c r="G17" s="20"/>
      <c r="H17" s="6">
        <f t="shared" si="0"/>
        <v>2.91</v>
      </c>
      <c r="I17" s="6">
        <f t="shared" si="1"/>
        <v>-8.3526716000000008</v>
      </c>
      <c r="J17" s="6">
        <f t="shared" si="2"/>
        <v>-4.7296638</v>
      </c>
      <c r="L17" s="90">
        <v>2560000000</v>
      </c>
      <c r="M17" s="90">
        <v>-7.7139239000000002</v>
      </c>
      <c r="N17" s="90">
        <v>-10.050616</v>
      </c>
      <c r="O17" s="90"/>
      <c r="P17" s="90"/>
      <c r="Q17" s="20"/>
      <c r="R17" s="6">
        <f t="shared" si="3"/>
        <v>2.91</v>
      </c>
      <c r="S17" s="6">
        <f t="shared" si="4"/>
        <v>-7.6055945999999999</v>
      </c>
      <c r="T17" s="6">
        <f t="shared" si="5"/>
        <v>-19.467524999999998</v>
      </c>
      <c r="U17" s="20"/>
    </row>
    <row r="18" spans="2:21" x14ac:dyDescent="0.25">
      <c r="B18" s="90">
        <v>2630000000</v>
      </c>
      <c r="C18" s="90">
        <v>-8.1966047</v>
      </c>
      <c r="D18" s="90">
        <v>-5.7260337000000003</v>
      </c>
      <c r="E18" s="90"/>
      <c r="F18" s="90"/>
      <c r="G18" s="20"/>
      <c r="H18" s="6">
        <f t="shared" si="0"/>
        <v>2.98</v>
      </c>
      <c r="I18" s="6">
        <f t="shared" si="1"/>
        <v>-8.3362178999999994</v>
      </c>
      <c r="J18" s="6">
        <f t="shared" si="2"/>
        <v>-4.6619710999999997</v>
      </c>
      <c r="L18" s="90">
        <v>2630000000</v>
      </c>
      <c r="M18" s="90">
        <v>-7.5919533000000001</v>
      </c>
      <c r="N18" s="90">
        <v>-11.797180000000001</v>
      </c>
      <c r="O18" s="90"/>
      <c r="P18" s="90"/>
      <c r="Q18" s="20"/>
      <c r="R18" s="6">
        <f t="shared" si="3"/>
        <v>2.98</v>
      </c>
      <c r="S18" s="6">
        <f t="shared" si="4"/>
        <v>-7.6508855999999996</v>
      </c>
      <c r="T18" s="6">
        <f t="shared" si="5"/>
        <v>-20.211040000000001</v>
      </c>
      <c r="U18" s="20"/>
    </row>
    <row r="19" spans="2:21" x14ac:dyDescent="0.25">
      <c r="B19" s="90">
        <v>2700000000</v>
      </c>
      <c r="C19" s="90">
        <v>-8.2462777999999997</v>
      </c>
      <c r="D19" s="90">
        <v>-5.3296795000000001</v>
      </c>
      <c r="E19" s="90"/>
      <c r="F19" s="90"/>
      <c r="G19" s="20"/>
      <c r="H19" s="6">
        <f t="shared" si="0"/>
        <v>3.05</v>
      </c>
      <c r="I19" s="6">
        <f t="shared" si="1"/>
        <v>-8.3231515999999992</v>
      </c>
      <c r="J19" s="6">
        <f t="shared" si="2"/>
        <v>-4.6327572000000004</v>
      </c>
      <c r="L19" s="90">
        <v>2700000000</v>
      </c>
      <c r="M19" s="90">
        <v>-7.5589046</v>
      </c>
      <c r="N19" s="90">
        <v>-14.049398999999999</v>
      </c>
      <c r="O19" s="90"/>
      <c r="P19" s="90"/>
      <c r="Q19" s="20"/>
      <c r="R19" s="6">
        <f t="shared" si="3"/>
        <v>3.05</v>
      </c>
      <c r="S19" s="6">
        <f t="shared" si="4"/>
        <v>-7.7062286999999996</v>
      </c>
      <c r="T19" s="6">
        <f t="shared" si="5"/>
        <v>-20.582477999999998</v>
      </c>
      <c r="U19" s="20"/>
    </row>
    <row r="20" spans="2:21" x14ac:dyDescent="0.25">
      <c r="B20" s="90">
        <v>2770000000</v>
      </c>
      <c r="C20" s="90">
        <v>-8.2820587000000003</v>
      </c>
      <c r="D20" s="90">
        <v>-5.0424781000000003</v>
      </c>
      <c r="E20" s="90"/>
      <c r="F20" s="90"/>
      <c r="G20" s="20"/>
      <c r="H20" s="6">
        <f t="shared" si="0"/>
        <v>3.12</v>
      </c>
      <c r="I20" s="6">
        <f t="shared" si="1"/>
        <v>-8.3589821000000004</v>
      </c>
      <c r="J20" s="6">
        <f t="shared" si="2"/>
        <v>-4.6228724000000003</v>
      </c>
      <c r="L20" s="90">
        <v>2770000000</v>
      </c>
      <c r="M20" s="90">
        <v>-7.5515002999999998</v>
      </c>
      <c r="N20" s="90">
        <v>-16.727889999999999</v>
      </c>
      <c r="O20" s="90"/>
      <c r="P20" s="90"/>
      <c r="Q20" s="20"/>
      <c r="R20" s="6">
        <f t="shared" si="3"/>
        <v>3.12</v>
      </c>
      <c r="S20" s="6">
        <f t="shared" si="4"/>
        <v>-7.7674770000000004</v>
      </c>
      <c r="T20" s="6">
        <f t="shared" si="5"/>
        <v>-20.551245000000002</v>
      </c>
      <c r="U20" s="20"/>
    </row>
    <row r="21" spans="2:21" x14ac:dyDescent="0.25">
      <c r="B21" s="90">
        <v>2840000000</v>
      </c>
      <c r="C21" s="90">
        <v>-8.3528795000000002</v>
      </c>
      <c r="D21" s="90">
        <v>-4.8452109999999999</v>
      </c>
      <c r="E21" s="90"/>
      <c r="F21" s="90"/>
      <c r="G21" s="20"/>
      <c r="H21" s="6">
        <f t="shared" si="0"/>
        <v>3.19</v>
      </c>
      <c r="I21" s="6">
        <f t="shared" si="1"/>
        <v>-8.3393525999999998</v>
      </c>
      <c r="J21" s="6">
        <f t="shared" si="2"/>
        <v>-4.6332936</v>
      </c>
      <c r="L21" s="90">
        <v>2840000000</v>
      </c>
      <c r="M21" s="90">
        <v>-7.5917797</v>
      </c>
      <c r="N21" s="90">
        <v>-18.383590999999999</v>
      </c>
      <c r="O21" s="90"/>
      <c r="P21" s="90"/>
      <c r="Q21" s="20"/>
      <c r="R21" s="6">
        <f t="shared" si="3"/>
        <v>3.19</v>
      </c>
      <c r="S21" s="6">
        <f t="shared" si="4"/>
        <v>-7.7995982000000001</v>
      </c>
      <c r="T21" s="6">
        <f t="shared" si="5"/>
        <v>-20.048904</v>
      </c>
      <c r="U21" s="20"/>
    </row>
    <row r="22" spans="2:21" x14ac:dyDescent="0.25">
      <c r="B22" s="90">
        <v>2910000000</v>
      </c>
      <c r="C22" s="90">
        <v>-8.3526716000000008</v>
      </c>
      <c r="D22" s="90">
        <v>-4.7296638</v>
      </c>
      <c r="E22" s="90"/>
      <c r="F22" s="90"/>
      <c r="G22" s="20"/>
      <c r="H22" s="6">
        <f t="shared" si="0"/>
        <v>3.26</v>
      </c>
      <c r="I22" s="6">
        <f t="shared" si="1"/>
        <v>-8.3222170000000002</v>
      </c>
      <c r="J22" s="6">
        <f t="shared" si="2"/>
        <v>-4.6670423000000003</v>
      </c>
      <c r="L22" s="90">
        <v>2910000000</v>
      </c>
      <c r="M22" s="90">
        <v>-7.6055945999999999</v>
      </c>
      <c r="N22" s="90">
        <v>-19.467524999999998</v>
      </c>
      <c r="O22" s="90"/>
      <c r="P22" s="90"/>
      <c r="Q22" s="20"/>
      <c r="R22" s="6">
        <f t="shared" si="3"/>
        <v>3.26</v>
      </c>
      <c r="S22" s="6">
        <f t="shared" si="4"/>
        <v>-7.8556051</v>
      </c>
      <c r="T22" s="6">
        <f t="shared" si="5"/>
        <v>-19.039967999999998</v>
      </c>
      <c r="U22" s="20"/>
    </row>
    <row r="23" spans="2:21" x14ac:dyDescent="0.25">
      <c r="B23" s="90">
        <v>2980000000</v>
      </c>
      <c r="C23" s="90">
        <v>-8.3362178999999994</v>
      </c>
      <c r="D23" s="90">
        <v>-4.6619710999999997</v>
      </c>
      <c r="E23" s="90"/>
      <c r="F23" s="90"/>
      <c r="G23" s="20"/>
      <c r="H23" s="6">
        <f t="shared" si="0"/>
        <v>3.33</v>
      </c>
      <c r="I23" s="6">
        <f t="shared" si="1"/>
        <v>-8.3287829999999996</v>
      </c>
      <c r="J23" s="6">
        <f t="shared" si="2"/>
        <v>-4.7245340000000002</v>
      </c>
      <c r="L23" s="90">
        <v>2980000000</v>
      </c>
      <c r="M23" s="90">
        <v>-7.6508855999999996</v>
      </c>
      <c r="N23" s="90">
        <v>-20.211040000000001</v>
      </c>
      <c r="O23" s="90"/>
      <c r="P23" s="90"/>
      <c r="Q23" s="20"/>
      <c r="R23" s="6">
        <f t="shared" si="3"/>
        <v>3.33</v>
      </c>
      <c r="S23" s="6">
        <f t="shared" si="4"/>
        <v>-7.9240627000000003</v>
      </c>
      <c r="T23" s="6">
        <f t="shared" si="5"/>
        <v>-17.351216999999998</v>
      </c>
      <c r="U23" s="20"/>
    </row>
    <row r="24" spans="2:21" x14ac:dyDescent="0.25">
      <c r="B24" s="90">
        <v>3050000000</v>
      </c>
      <c r="C24" s="90">
        <v>-8.3231515999999992</v>
      </c>
      <c r="D24" s="90">
        <v>-4.6327572000000004</v>
      </c>
      <c r="E24" s="90"/>
      <c r="F24" s="90"/>
      <c r="G24" s="20"/>
      <c r="H24" s="6">
        <f t="shared" si="0"/>
        <v>3.4</v>
      </c>
      <c r="I24" s="6">
        <f t="shared" si="1"/>
        <v>-8.3647690000000008</v>
      </c>
      <c r="J24" s="6">
        <f t="shared" si="2"/>
        <v>-4.7948322000000001</v>
      </c>
      <c r="L24" s="90">
        <v>3050000000</v>
      </c>
      <c r="M24" s="90">
        <v>-7.7062286999999996</v>
      </c>
      <c r="N24" s="90">
        <v>-20.582477999999998</v>
      </c>
      <c r="O24" s="90"/>
      <c r="P24" s="90"/>
      <c r="Q24" s="20"/>
      <c r="R24" s="6">
        <f t="shared" si="3"/>
        <v>3.4</v>
      </c>
      <c r="S24" s="6">
        <f t="shared" si="4"/>
        <v>-7.9929538000000004</v>
      </c>
      <c r="T24" s="6">
        <f t="shared" si="5"/>
        <v>-15.094720000000001</v>
      </c>
      <c r="U24" s="20"/>
    </row>
    <row r="25" spans="2:21" x14ac:dyDescent="0.25">
      <c r="B25" s="90">
        <v>3120000000</v>
      </c>
      <c r="C25" s="90">
        <v>-8.3589821000000004</v>
      </c>
      <c r="D25" s="90">
        <v>-4.6228724000000003</v>
      </c>
      <c r="E25" s="90"/>
      <c r="F25" s="90"/>
      <c r="G25" s="20"/>
      <c r="H25" s="6">
        <f t="shared" si="0"/>
        <v>3.47</v>
      </c>
      <c r="I25" s="6">
        <f t="shared" si="1"/>
        <v>-8.3566914000000008</v>
      </c>
      <c r="J25" s="6">
        <f t="shared" si="2"/>
        <v>-4.8798838</v>
      </c>
      <c r="L25" s="90">
        <v>3120000000</v>
      </c>
      <c r="M25" s="90">
        <v>-7.7674770000000004</v>
      </c>
      <c r="N25" s="90">
        <v>-20.551245000000002</v>
      </c>
      <c r="O25" s="90"/>
      <c r="P25" s="90"/>
      <c r="Q25" s="20"/>
      <c r="R25" s="6">
        <f t="shared" si="3"/>
        <v>3.47</v>
      </c>
      <c r="S25" s="6">
        <f t="shared" si="4"/>
        <v>-8.0502652999999995</v>
      </c>
      <c r="T25" s="6">
        <f t="shared" si="5"/>
        <v>-13.657997</v>
      </c>
      <c r="U25" s="20"/>
    </row>
    <row r="26" spans="2:21" x14ac:dyDescent="0.25">
      <c r="B26" s="90">
        <v>3190000000</v>
      </c>
      <c r="C26" s="90">
        <v>-8.3393525999999998</v>
      </c>
      <c r="D26" s="90">
        <v>-4.6332936</v>
      </c>
      <c r="E26" s="90"/>
      <c r="F26" s="90"/>
      <c r="G26" s="20"/>
      <c r="H26" s="6">
        <f t="shared" si="0"/>
        <v>3.54</v>
      </c>
      <c r="I26" s="6">
        <f t="shared" si="1"/>
        <v>-8.3124666000000005</v>
      </c>
      <c r="J26" s="6">
        <f t="shared" si="2"/>
        <v>-4.9785842999999996</v>
      </c>
      <c r="L26" s="90">
        <v>3190000000</v>
      </c>
      <c r="M26" s="90">
        <v>-7.7995982000000001</v>
      </c>
      <c r="N26" s="90">
        <v>-20.048904</v>
      </c>
      <c r="O26" s="90"/>
      <c r="P26" s="90"/>
      <c r="Q26" s="20"/>
      <c r="R26" s="6">
        <f t="shared" si="3"/>
        <v>3.54</v>
      </c>
      <c r="S26" s="6">
        <f t="shared" si="4"/>
        <v>-8.1111726999999991</v>
      </c>
      <c r="T26" s="6">
        <f t="shared" si="5"/>
        <v>-12.588234</v>
      </c>
      <c r="U26" s="20"/>
    </row>
    <row r="27" spans="2:21" x14ac:dyDescent="0.25">
      <c r="B27" s="90">
        <v>3260000000</v>
      </c>
      <c r="C27" s="90">
        <v>-8.3222170000000002</v>
      </c>
      <c r="D27" s="90">
        <v>-4.6670423000000003</v>
      </c>
      <c r="E27" s="90"/>
      <c r="F27" s="90"/>
      <c r="G27" s="20"/>
      <c r="H27" s="6">
        <f t="shared" si="0"/>
        <v>3.61</v>
      </c>
      <c r="I27" s="6">
        <f t="shared" si="1"/>
        <v>-8.2364692999999995</v>
      </c>
      <c r="J27" s="6">
        <f t="shared" si="2"/>
        <v>-5.1095366000000002</v>
      </c>
      <c r="L27" s="90">
        <v>3260000000</v>
      </c>
      <c r="M27" s="90">
        <v>-7.8556051</v>
      </c>
      <c r="N27" s="90">
        <v>-19.039967999999998</v>
      </c>
      <c r="O27" s="90"/>
      <c r="P27" s="90"/>
      <c r="Q27" s="20"/>
      <c r="R27" s="6">
        <f t="shared" si="3"/>
        <v>3.61</v>
      </c>
      <c r="S27" s="6">
        <f t="shared" si="4"/>
        <v>-8.1603136000000003</v>
      </c>
      <c r="T27" s="6">
        <f t="shared" si="5"/>
        <v>-11.652032999999999</v>
      </c>
      <c r="U27" s="20"/>
    </row>
    <row r="28" spans="2:21" x14ac:dyDescent="0.25">
      <c r="B28" s="90">
        <v>3330000000</v>
      </c>
      <c r="C28" s="90">
        <v>-8.3287829999999996</v>
      </c>
      <c r="D28" s="90">
        <v>-4.7245340000000002</v>
      </c>
      <c r="E28" s="90"/>
      <c r="F28" s="90"/>
      <c r="G28" s="20"/>
      <c r="H28" s="6">
        <f t="shared" si="0"/>
        <v>3.68</v>
      </c>
      <c r="I28" s="6">
        <f t="shared" si="1"/>
        <v>-8.1603879999999993</v>
      </c>
      <c r="J28" s="6">
        <f t="shared" si="2"/>
        <v>-5.2551088000000004</v>
      </c>
      <c r="L28" s="90">
        <v>3330000000</v>
      </c>
      <c r="M28" s="90">
        <v>-7.9240627000000003</v>
      </c>
      <c r="N28" s="90">
        <v>-17.351216999999998</v>
      </c>
      <c r="O28" s="90"/>
      <c r="P28" s="90"/>
      <c r="Q28" s="20"/>
      <c r="R28" s="6">
        <f t="shared" si="3"/>
        <v>3.68</v>
      </c>
      <c r="S28" s="6">
        <f t="shared" si="4"/>
        <v>-8.2006226000000009</v>
      </c>
      <c r="T28" s="6">
        <f t="shared" si="5"/>
        <v>-10.907679999999999</v>
      </c>
      <c r="U28" s="20"/>
    </row>
    <row r="29" spans="2:21" x14ac:dyDescent="0.25">
      <c r="B29" s="90">
        <v>3400000000</v>
      </c>
      <c r="C29" s="90">
        <v>-8.3647690000000008</v>
      </c>
      <c r="D29" s="90">
        <v>-4.7948322000000001</v>
      </c>
      <c r="E29" s="90"/>
      <c r="F29" s="90"/>
      <c r="G29" s="20"/>
      <c r="H29" s="6">
        <f t="shared" si="0"/>
        <v>3.75</v>
      </c>
      <c r="I29" s="6">
        <f t="shared" si="1"/>
        <v>-8.0849667000000007</v>
      </c>
      <c r="J29" s="6">
        <f t="shared" si="2"/>
        <v>-5.4048280999999996</v>
      </c>
      <c r="L29" s="90">
        <v>3400000000</v>
      </c>
      <c r="M29" s="90">
        <v>-7.9929538000000004</v>
      </c>
      <c r="N29" s="90">
        <v>-15.094720000000001</v>
      </c>
      <c r="O29" s="90"/>
      <c r="P29" s="90"/>
      <c r="Q29" s="20"/>
      <c r="R29" s="6">
        <f t="shared" si="3"/>
        <v>3.75</v>
      </c>
      <c r="S29" s="6">
        <f t="shared" si="4"/>
        <v>-8.2493800999999998</v>
      </c>
      <c r="T29" s="6">
        <f t="shared" si="5"/>
        <v>-10.283566</v>
      </c>
      <c r="U29" s="20"/>
    </row>
    <row r="30" spans="2:21" x14ac:dyDescent="0.25">
      <c r="B30" s="90">
        <v>3470000000</v>
      </c>
      <c r="C30" s="90">
        <v>-8.3566914000000008</v>
      </c>
      <c r="D30" s="90">
        <v>-4.8798838</v>
      </c>
      <c r="E30" s="90"/>
      <c r="F30" s="90"/>
      <c r="G30" s="20"/>
      <c r="H30" s="6">
        <f t="shared" si="0"/>
        <v>3.82</v>
      </c>
      <c r="I30" s="6">
        <f t="shared" si="1"/>
        <v>-7.9937190999999999</v>
      </c>
      <c r="J30" s="6">
        <f t="shared" si="2"/>
        <v>-5.5597496</v>
      </c>
      <c r="L30" s="90">
        <v>3470000000</v>
      </c>
      <c r="M30" s="90">
        <v>-8.0502652999999995</v>
      </c>
      <c r="N30" s="90">
        <v>-13.657997</v>
      </c>
      <c r="O30" s="90"/>
      <c r="P30" s="90"/>
      <c r="Q30" s="20"/>
      <c r="R30" s="6">
        <f t="shared" si="3"/>
        <v>3.82</v>
      </c>
      <c r="S30" s="6">
        <f t="shared" si="4"/>
        <v>-8.3034762999999998</v>
      </c>
      <c r="T30" s="6">
        <f t="shared" si="5"/>
        <v>-9.7597389000000003</v>
      </c>
      <c r="U30" s="20"/>
    </row>
    <row r="31" spans="2:21" x14ac:dyDescent="0.25">
      <c r="B31" s="90">
        <v>3540000000</v>
      </c>
      <c r="C31" s="90">
        <v>-8.3124666000000005</v>
      </c>
      <c r="D31" s="90">
        <v>-4.9785842999999996</v>
      </c>
      <c r="E31" s="90"/>
      <c r="F31" s="90"/>
      <c r="G31" s="20"/>
      <c r="H31" s="6">
        <f t="shared" si="0"/>
        <v>3.89</v>
      </c>
      <c r="I31" s="6">
        <f t="shared" si="1"/>
        <v>-7.9197803000000002</v>
      </c>
      <c r="J31" s="6">
        <f t="shared" si="2"/>
        <v>-5.7262468000000002</v>
      </c>
      <c r="L31" s="90">
        <v>3540000000</v>
      </c>
      <c r="M31" s="90">
        <v>-8.1111726999999991</v>
      </c>
      <c r="N31" s="90">
        <v>-12.588234</v>
      </c>
      <c r="O31" s="90"/>
      <c r="P31" s="90"/>
      <c r="Q31" s="20"/>
      <c r="R31" s="6">
        <f t="shared" si="3"/>
        <v>3.89</v>
      </c>
      <c r="S31" s="6">
        <f t="shared" si="4"/>
        <v>-8.3553847999999995</v>
      </c>
      <c r="T31" s="6">
        <f t="shared" si="5"/>
        <v>-9.3216181000000002</v>
      </c>
      <c r="U31" s="20"/>
    </row>
    <row r="32" spans="2:21" x14ac:dyDescent="0.25">
      <c r="B32" s="90">
        <v>3610000000</v>
      </c>
      <c r="C32" s="90">
        <v>-8.2364692999999995</v>
      </c>
      <c r="D32" s="90">
        <v>-5.1095366000000002</v>
      </c>
      <c r="E32" s="90"/>
      <c r="F32" s="90"/>
      <c r="G32" s="20"/>
      <c r="H32" s="6">
        <f t="shared" si="0"/>
        <v>3.96</v>
      </c>
      <c r="I32" s="6">
        <f t="shared" si="1"/>
        <v>-7.8779453999999998</v>
      </c>
      <c r="J32" s="6">
        <f t="shared" si="2"/>
        <v>-5.9052547999999998</v>
      </c>
      <c r="L32" s="90">
        <v>3610000000</v>
      </c>
      <c r="M32" s="90">
        <v>-8.1603136000000003</v>
      </c>
      <c r="N32" s="90">
        <v>-11.652032999999999</v>
      </c>
      <c r="O32" s="90"/>
      <c r="P32" s="90"/>
      <c r="Q32" s="20"/>
      <c r="R32" s="6">
        <f t="shared" si="3"/>
        <v>3.96</v>
      </c>
      <c r="S32" s="6">
        <f t="shared" si="4"/>
        <v>-8.4032946000000006</v>
      </c>
      <c r="T32" s="6">
        <f t="shared" si="5"/>
        <v>-8.9618645000000008</v>
      </c>
      <c r="U32" s="20"/>
    </row>
    <row r="33" spans="2:21" x14ac:dyDescent="0.25">
      <c r="B33" s="90">
        <v>3680000000</v>
      </c>
      <c r="C33" s="90">
        <v>-8.1603879999999993</v>
      </c>
      <c r="D33" s="90">
        <v>-5.2551088000000004</v>
      </c>
      <c r="E33" s="90"/>
      <c r="F33" s="90"/>
      <c r="G33" s="20"/>
      <c r="H33" s="6">
        <f t="shared" si="0"/>
        <v>4.03</v>
      </c>
      <c r="I33" s="6">
        <f t="shared" si="1"/>
        <v>-7.8643669999999997</v>
      </c>
      <c r="J33" s="6">
        <f t="shared" si="2"/>
        <v>-6.0855135999999996</v>
      </c>
      <c r="L33" s="90">
        <v>3680000000</v>
      </c>
      <c r="M33" s="90">
        <v>-8.2006226000000009</v>
      </c>
      <c r="N33" s="90">
        <v>-10.907679999999999</v>
      </c>
      <c r="O33" s="90"/>
      <c r="P33" s="90"/>
      <c r="Q33" s="20"/>
      <c r="R33" s="6">
        <f t="shared" si="3"/>
        <v>4.03</v>
      </c>
      <c r="S33" s="6">
        <f t="shared" si="4"/>
        <v>-8.4493246000000006</v>
      </c>
      <c r="T33" s="6">
        <f t="shared" si="5"/>
        <v>-8.6626996999999992</v>
      </c>
      <c r="U33" s="20"/>
    </row>
    <row r="34" spans="2:21" x14ac:dyDescent="0.25">
      <c r="B34" s="90">
        <v>3750000000</v>
      </c>
      <c r="C34" s="90">
        <v>-8.0849667000000007</v>
      </c>
      <c r="D34" s="90">
        <v>-5.4048280999999996</v>
      </c>
      <c r="E34" s="90"/>
      <c r="F34" s="90"/>
      <c r="G34" s="20"/>
      <c r="H34" s="6">
        <f t="shared" si="0"/>
        <v>4.0999999999999996</v>
      </c>
      <c r="I34" s="6">
        <f t="shared" si="1"/>
        <v>-7.8368320000000002</v>
      </c>
      <c r="J34" s="6">
        <f t="shared" si="2"/>
        <v>-6.2644057000000002</v>
      </c>
      <c r="L34" s="90">
        <v>3750000000</v>
      </c>
      <c r="M34" s="90">
        <v>-8.2493800999999998</v>
      </c>
      <c r="N34" s="90">
        <v>-10.283566</v>
      </c>
      <c r="O34" s="90"/>
      <c r="P34" s="90"/>
      <c r="Q34" s="20"/>
      <c r="R34" s="6">
        <f t="shared" si="3"/>
        <v>4.0999999999999996</v>
      </c>
      <c r="S34" s="6">
        <f t="shared" si="4"/>
        <v>-8.4825859000000001</v>
      </c>
      <c r="T34" s="6">
        <f t="shared" si="5"/>
        <v>-8.4157705000000007</v>
      </c>
      <c r="U34" s="20"/>
    </row>
    <row r="35" spans="2:21" x14ac:dyDescent="0.25">
      <c r="B35" s="90">
        <v>3820000000</v>
      </c>
      <c r="C35" s="90">
        <v>-7.9937190999999999</v>
      </c>
      <c r="D35" s="90">
        <v>-5.5597496</v>
      </c>
      <c r="E35" s="90"/>
      <c r="F35" s="90"/>
      <c r="G35" s="20"/>
      <c r="H35" s="6">
        <f t="shared" si="0"/>
        <v>4.17</v>
      </c>
      <c r="I35" s="6">
        <f t="shared" si="1"/>
        <v>-7.8019857000000004</v>
      </c>
      <c r="J35" s="6">
        <f t="shared" si="2"/>
        <v>-6.4513702000000004</v>
      </c>
      <c r="L35" s="90">
        <v>3820000000</v>
      </c>
      <c r="M35" s="90">
        <v>-8.3034762999999998</v>
      </c>
      <c r="N35" s="90">
        <v>-9.7597389000000003</v>
      </c>
      <c r="O35" s="90"/>
      <c r="P35" s="90"/>
      <c r="Q35" s="20"/>
      <c r="R35" s="6">
        <f t="shared" si="3"/>
        <v>4.17</v>
      </c>
      <c r="S35" s="6">
        <f t="shared" si="4"/>
        <v>-8.5163411999999994</v>
      </c>
      <c r="T35" s="6">
        <f t="shared" si="5"/>
        <v>-8.2106627999999997</v>
      </c>
      <c r="U35" s="20"/>
    </row>
    <row r="36" spans="2:21" x14ac:dyDescent="0.25">
      <c r="B36" s="90">
        <v>3890000000</v>
      </c>
      <c r="C36" s="90">
        <v>-7.9197803000000002</v>
      </c>
      <c r="D36" s="90">
        <v>-5.7262468000000002</v>
      </c>
      <c r="E36" s="90"/>
      <c r="F36" s="90"/>
      <c r="G36" s="20"/>
      <c r="H36" s="6">
        <f t="shared" si="0"/>
        <v>4.24</v>
      </c>
      <c r="I36" s="6">
        <f t="shared" si="1"/>
        <v>-7.7838554000000002</v>
      </c>
      <c r="J36" s="6">
        <f t="shared" si="2"/>
        <v>-6.6418337999999997</v>
      </c>
      <c r="L36" s="90">
        <v>3890000000</v>
      </c>
      <c r="M36" s="90">
        <v>-8.3553847999999995</v>
      </c>
      <c r="N36" s="90">
        <v>-9.3216181000000002</v>
      </c>
      <c r="O36" s="90"/>
      <c r="P36" s="90"/>
      <c r="Q36" s="20"/>
      <c r="R36" s="6">
        <f t="shared" si="3"/>
        <v>4.24</v>
      </c>
      <c r="S36" s="6">
        <f t="shared" si="4"/>
        <v>-8.5541143000000002</v>
      </c>
      <c r="T36" s="6">
        <f t="shared" si="5"/>
        <v>-8.0414838999999994</v>
      </c>
      <c r="U36" s="20"/>
    </row>
    <row r="37" spans="2:21" x14ac:dyDescent="0.25">
      <c r="B37" s="90">
        <v>3960000000</v>
      </c>
      <c r="C37" s="90">
        <v>-7.8779453999999998</v>
      </c>
      <c r="D37" s="90">
        <v>-5.9052547999999998</v>
      </c>
      <c r="E37" s="90"/>
      <c r="F37" s="90"/>
      <c r="G37" s="20"/>
      <c r="H37" s="6">
        <f t="shared" si="0"/>
        <v>4.3099999999999996</v>
      </c>
      <c r="I37" s="6">
        <f t="shared" si="1"/>
        <v>-7.7743449</v>
      </c>
      <c r="J37" s="6">
        <f t="shared" si="2"/>
        <v>-6.8379697999999998</v>
      </c>
      <c r="L37" s="90">
        <v>3960000000</v>
      </c>
      <c r="M37" s="90">
        <v>-8.4032946000000006</v>
      </c>
      <c r="N37" s="90">
        <v>-8.9618645000000008</v>
      </c>
      <c r="O37" s="90"/>
      <c r="P37" s="90"/>
      <c r="Q37" s="20"/>
      <c r="R37" s="6">
        <f t="shared" si="3"/>
        <v>4.3099999999999996</v>
      </c>
      <c r="S37" s="6">
        <f t="shared" si="4"/>
        <v>-8.5893888</v>
      </c>
      <c r="T37" s="6">
        <f t="shared" si="5"/>
        <v>-7.8976835999999997</v>
      </c>
      <c r="U37" s="20"/>
    </row>
    <row r="38" spans="2:21" x14ac:dyDescent="0.25">
      <c r="B38" s="90">
        <v>4030000000</v>
      </c>
      <c r="C38" s="90">
        <v>-7.8643669999999997</v>
      </c>
      <c r="D38" s="90">
        <v>-6.0855135999999996</v>
      </c>
      <c r="E38" s="90"/>
      <c r="F38" s="90"/>
      <c r="G38" s="20"/>
      <c r="H38" s="6">
        <f t="shared" si="0"/>
        <v>4.38</v>
      </c>
      <c r="I38" s="6">
        <f t="shared" si="1"/>
        <v>-7.7459787999999996</v>
      </c>
      <c r="J38" s="6">
        <f t="shared" si="2"/>
        <v>-7.0417705000000002</v>
      </c>
      <c r="L38" s="90">
        <v>4030000000</v>
      </c>
      <c r="M38" s="90">
        <v>-8.4493246000000006</v>
      </c>
      <c r="N38" s="90">
        <v>-8.6626996999999992</v>
      </c>
      <c r="O38" s="90"/>
      <c r="P38" s="90"/>
      <c r="Q38" s="20"/>
      <c r="R38" s="6">
        <f t="shared" si="3"/>
        <v>4.38</v>
      </c>
      <c r="S38" s="6">
        <f t="shared" si="4"/>
        <v>-8.6222963000000004</v>
      </c>
      <c r="T38" s="6">
        <f t="shared" si="5"/>
        <v>-7.7820482000000002</v>
      </c>
      <c r="U38" s="20"/>
    </row>
    <row r="39" spans="2:21" x14ac:dyDescent="0.25">
      <c r="B39" s="90">
        <v>4100000000</v>
      </c>
      <c r="C39" s="90">
        <v>-7.8368320000000002</v>
      </c>
      <c r="D39" s="90">
        <v>-6.2644057000000002</v>
      </c>
      <c r="E39" s="90"/>
      <c r="F39" s="90"/>
      <c r="G39" s="20"/>
      <c r="H39" s="6">
        <f t="shared" si="0"/>
        <v>4.45</v>
      </c>
      <c r="I39" s="6">
        <f t="shared" si="1"/>
        <v>-7.7406940000000004</v>
      </c>
      <c r="J39" s="6">
        <f t="shared" si="2"/>
        <v>-7.2548499</v>
      </c>
      <c r="L39" s="90">
        <v>4100000000</v>
      </c>
      <c r="M39" s="90">
        <v>-8.4825859000000001</v>
      </c>
      <c r="N39" s="90">
        <v>-8.4157705000000007</v>
      </c>
      <c r="O39" s="90"/>
      <c r="P39" s="90"/>
      <c r="Q39" s="20"/>
      <c r="R39" s="6">
        <f t="shared" si="3"/>
        <v>4.45</v>
      </c>
      <c r="S39" s="6">
        <f t="shared" si="4"/>
        <v>-8.6667032000000006</v>
      </c>
      <c r="T39" s="6">
        <f t="shared" si="5"/>
        <v>-7.6905842</v>
      </c>
      <c r="U39" s="20"/>
    </row>
    <row r="40" spans="2:21" x14ac:dyDescent="0.25">
      <c r="B40" s="90">
        <v>4170000000</v>
      </c>
      <c r="C40" s="90">
        <v>-7.8019857000000004</v>
      </c>
      <c r="D40" s="90">
        <v>-6.4513702000000004</v>
      </c>
      <c r="E40" s="90"/>
      <c r="F40" s="90"/>
      <c r="G40" s="20"/>
      <c r="H40" s="6">
        <f t="shared" si="0"/>
        <v>4.5199999999999996</v>
      </c>
      <c r="I40" s="6">
        <f t="shared" si="1"/>
        <v>-7.7439041</v>
      </c>
      <c r="J40" s="6">
        <f t="shared" si="2"/>
        <v>-7.4782691000000003</v>
      </c>
      <c r="L40" s="90">
        <v>4170000000</v>
      </c>
      <c r="M40" s="90">
        <v>-8.5163411999999994</v>
      </c>
      <c r="N40" s="90">
        <v>-8.2106627999999997</v>
      </c>
      <c r="O40" s="90"/>
      <c r="P40" s="90"/>
      <c r="Q40" s="20"/>
      <c r="R40" s="6">
        <f t="shared" si="3"/>
        <v>4.5199999999999996</v>
      </c>
      <c r="S40" s="6">
        <f t="shared" si="4"/>
        <v>-8.6919775000000001</v>
      </c>
      <c r="T40" s="6">
        <f t="shared" si="5"/>
        <v>-7.6084743000000001</v>
      </c>
      <c r="U40" s="20"/>
    </row>
    <row r="41" spans="2:21" x14ac:dyDescent="0.25">
      <c r="B41" s="90">
        <v>4240000000</v>
      </c>
      <c r="C41" s="90">
        <v>-7.7838554000000002</v>
      </c>
      <c r="D41" s="90">
        <v>-6.6418337999999997</v>
      </c>
      <c r="E41" s="90"/>
      <c r="F41" s="90"/>
      <c r="G41" s="20"/>
      <c r="H41" s="6">
        <f t="shared" si="0"/>
        <v>4.59</v>
      </c>
      <c r="I41" s="6">
        <f t="shared" si="1"/>
        <v>-7.7565985</v>
      </c>
      <c r="J41" s="6">
        <f t="shared" si="2"/>
        <v>-7.7125545000000004</v>
      </c>
      <c r="L41" s="90">
        <v>4240000000</v>
      </c>
      <c r="M41" s="90">
        <v>-8.5541143000000002</v>
      </c>
      <c r="N41" s="90">
        <v>-8.0414838999999994</v>
      </c>
      <c r="O41" s="90"/>
      <c r="P41" s="90"/>
      <c r="Q41" s="20"/>
      <c r="R41" s="6">
        <f t="shared" si="3"/>
        <v>4.59</v>
      </c>
      <c r="S41" s="6">
        <f t="shared" si="4"/>
        <v>-8.7115326</v>
      </c>
      <c r="T41" s="6">
        <f t="shared" si="5"/>
        <v>-7.5301552000000003</v>
      </c>
      <c r="U41" s="20"/>
    </row>
    <row r="42" spans="2:21" x14ac:dyDescent="0.25">
      <c r="B42" s="90">
        <v>4310000000</v>
      </c>
      <c r="C42" s="90">
        <v>-7.7743449</v>
      </c>
      <c r="D42" s="90">
        <v>-6.8379697999999998</v>
      </c>
      <c r="E42" s="90"/>
      <c r="F42" s="90"/>
      <c r="G42" s="20"/>
      <c r="H42" s="6">
        <f t="shared" si="0"/>
        <v>4.66</v>
      </c>
      <c r="I42" s="6">
        <f t="shared" si="1"/>
        <v>-7.7395911000000002</v>
      </c>
      <c r="J42" s="6">
        <f t="shared" si="2"/>
        <v>-7.9595399000000002</v>
      </c>
      <c r="L42" s="90">
        <v>4310000000</v>
      </c>
      <c r="M42" s="90">
        <v>-8.5893888</v>
      </c>
      <c r="N42" s="90">
        <v>-7.8976835999999997</v>
      </c>
      <c r="O42" s="90"/>
      <c r="P42" s="90"/>
      <c r="Q42" s="20"/>
      <c r="R42" s="6">
        <f t="shared" si="3"/>
        <v>4.66</v>
      </c>
      <c r="S42" s="6">
        <f t="shared" si="4"/>
        <v>-8.7328452999999993</v>
      </c>
      <c r="T42" s="6">
        <f t="shared" si="5"/>
        <v>-7.4639715999999998</v>
      </c>
      <c r="U42" s="20"/>
    </row>
    <row r="43" spans="2:21" x14ac:dyDescent="0.25">
      <c r="B43" s="90">
        <v>4380000000</v>
      </c>
      <c r="C43" s="90">
        <v>-7.7459787999999996</v>
      </c>
      <c r="D43" s="90">
        <v>-7.0417705000000002</v>
      </c>
      <c r="E43" s="90"/>
      <c r="F43" s="90"/>
      <c r="G43" s="20"/>
      <c r="H43" s="6">
        <f t="shared" si="0"/>
        <v>4.7300000000000004</v>
      </c>
      <c r="I43" s="6">
        <f t="shared" si="1"/>
        <v>-7.7303709999999999</v>
      </c>
      <c r="J43" s="6">
        <f t="shared" si="2"/>
        <v>-8.2082958000000001</v>
      </c>
      <c r="L43" s="90">
        <v>4380000000</v>
      </c>
      <c r="M43" s="90">
        <v>-8.6222963000000004</v>
      </c>
      <c r="N43" s="90">
        <v>-7.7820482000000002</v>
      </c>
      <c r="O43" s="90"/>
      <c r="P43" s="90"/>
      <c r="Q43" s="20"/>
      <c r="R43" s="6">
        <f t="shared" si="3"/>
        <v>4.7300000000000004</v>
      </c>
      <c r="S43" s="6">
        <f t="shared" si="4"/>
        <v>-8.7775487999999999</v>
      </c>
      <c r="T43" s="6">
        <f t="shared" si="5"/>
        <v>-7.4089279000000001</v>
      </c>
      <c r="U43" s="20"/>
    </row>
    <row r="44" spans="2:21" x14ac:dyDescent="0.25">
      <c r="B44" s="90">
        <v>4450000000</v>
      </c>
      <c r="C44" s="90">
        <v>-7.7406940000000004</v>
      </c>
      <c r="D44" s="90">
        <v>-7.2548499</v>
      </c>
      <c r="E44" s="90"/>
      <c r="F44" s="90"/>
      <c r="G44" s="20"/>
      <c r="H44" s="6">
        <f t="shared" si="0"/>
        <v>4.8</v>
      </c>
      <c r="I44" s="6">
        <f t="shared" si="1"/>
        <v>-7.7376404000000001</v>
      </c>
      <c r="J44" s="6">
        <f t="shared" si="2"/>
        <v>-8.4315577000000008</v>
      </c>
      <c r="L44" s="90">
        <v>4450000000</v>
      </c>
      <c r="M44" s="90">
        <v>-8.6667032000000006</v>
      </c>
      <c r="N44" s="90">
        <v>-7.6905842</v>
      </c>
      <c r="O44" s="90"/>
      <c r="P44" s="90"/>
      <c r="Q44" s="20"/>
      <c r="R44" s="6">
        <f t="shared" si="3"/>
        <v>4.8</v>
      </c>
      <c r="S44" s="6">
        <f t="shared" si="4"/>
        <v>-8.8134192999999996</v>
      </c>
      <c r="T44" s="6">
        <f t="shared" si="5"/>
        <v>-7.3560314</v>
      </c>
      <c r="U44" s="20"/>
    </row>
    <row r="45" spans="2:21" x14ac:dyDescent="0.25">
      <c r="B45" s="90">
        <v>4520000000</v>
      </c>
      <c r="C45" s="90">
        <v>-7.7439041</v>
      </c>
      <c r="D45" s="90">
        <v>-7.4782691000000003</v>
      </c>
      <c r="E45" s="90"/>
      <c r="F45" s="90"/>
      <c r="G45" s="20"/>
      <c r="H45" s="6">
        <f t="shared" si="0"/>
        <v>4.87</v>
      </c>
      <c r="I45" s="6">
        <f t="shared" si="1"/>
        <v>-7.7458872999999997</v>
      </c>
      <c r="J45" s="6">
        <f t="shared" si="2"/>
        <v>-8.6256284999999995</v>
      </c>
      <c r="L45" s="90">
        <v>4520000000</v>
      </c>
      <c r="M45" s="90">
        <v>-8.6919775000000001</v>
      </c>
      <c r="N45" s="90">
        <v>-7.6084743000000001</v>
      </c>
      <c r="O45" s="90"/>
      <c r="P45" s="90"/>
      <c r="Q45" s="20"/>
      <c r="R45" s="6">
        <f t="shared" si="3"/>
        <v>4.87</v>
      </c>
      <c r="S45" s="6">
        <f t="shared" si="4"/>
        <v>-8.8899220999999997</v>
      </c>
      <c r="T45" s="6">
        <f t="shared" si="5"/>
        <v>-7.3032861000000002</v>
      </c>
      <c r="U45" s="20"/>
    </row>
    <row r="46" spans="2:21" x14ac:dyDescent="0.25">
      <c r="B46" s="90">
        <v>4590000000</v>
      </c>
      <c r="C46" s="90">
        <v>-7.7565985</v>
      </c>
      <c r="D46" s="90">
        <v>-7.7125545000000004</v>
      </c>
      <c r="E46" s="90"/>
      <c r="F46" s="90"/>
      <c r="G46" s="20"/>
      <c r="H46" s="6">
        <f t="shared" si="0"/>
        <v>4.9400000000000004</v>
      </c>
      <c r="I46" s="6">
        <f t="shared" si="1"/>
        <v>-7.7505430999999998</v>
      </c>
      <c r="J46" s="6">
        <f t="shared" si="2"/>
        <v>-8.8013487000000001</v>
      </c>
      <c r="L46" s="90">
        <v>4590000000</v>
      </c>
      <c r="M46" s="90">
        <v>-8.7115326</v>
      </c>
      <c r="N46" s="90">
        <v>-7.5301552000000003</v>
      </c>
      <c r="O46" s="90"/>
      <c r="P46" s="90"/>
      <c r="Q46" s="20"/>
      <c r="R46" s="6">
        <f t="shared" si="3"/>
        <v>4.9400000000000004</v>
      </c>
      <c r="S46" s="6">
        <f t="shared" si="4"/>
        <v>-8.9879379000000004</v>
      </c>
      <c r="T46" s="6">
        <f t="shared" si="5"/>
        <v>-7.2667612999999998</v>
      </c>
      <c r="U46" s="20"/>
    </row>
    <row r="47" spans="2:21" x14ac:dyDescent="0.25">
      <c r="B47" s="90">
        <v>4660000000</v>
      </c>
      <c r="C47" s="90">
        <v>-7.7395911000000002</v>
      </c>
      <c r="D47" s="90">
        <v>-7.9595399000000002</v>
      </c>
      <c r="E47" s="90"/>
      <c r="F47" s="90"/>
      <c r="G47" s="20"/>
      <c r="H47" s="6">
        <f t="shared" si="0"/>
        <v>5.01</v>
      </c>
      <c r="I47" s="6">
        <f t="shared" si="1"/>
        <v>-7.7797928000000001</v>
      </c>
      <c r="J47" s="6">
        <f t="shared" si="2"/>
        <v>-8.946434</v>
      </c>
      <c r="L47" s="90">
        <v>4660000000</v>
      </c>
      <c r="M47" s="90">
        <v>-8.7328452999999993</v>
      </c>
      <c r="N47" s="90">
        <v>-7.4639715999999998</v>
      </c>
      <c r="O47" s="90"/>
      <c r="P47" s="90"/>
      <c r="Q47" s="20"/>
      <c r="R47" s="6">
        <f t="shared" si="3"/>
        <v>5.01</v>
      </c>
      <c r="S47" s="6">
        <f t="shared" si="4"/>
        <v>-9.0760088000000003</v>
      </c>
      <c r="T47" s="6">
        <f t="shared" si="5"/>
        <v>-7.2400956000000001</v>
      </c>
      <c r="U47" s="20"/>
    </row>
    <row r="48" spans="2:21" x14ac:dyDescent="0.25">
      <c r="B48" s="90">
        <v>4730000000</v>
      </c>
      <c r="C48" s="90">
        <v>-7.7303709999999999</v>
      </c>
      <c r="D48" s="90">
        <v>-8.2082958000000001</v>
      </c>
      <c r="E48" s="90"/>
      <c r="F48" s="90"/>
      <c r="G48" s="20"/>
      <c r="H48" s="6">
        <f t="shared" si="0"/>
        <v>5.08</v>
      </c>
      <c r="I48" s="6">
        <f t="shared" si="1"/>
        <v>-7.8121815000000003</v>
      </c>
      <c r="J48" s="6">
        <f t="shared" si="2"/>
        <v>-9.0372696000000001</v>
      </c>
      <c r="L48" s="90">
        <v>4730000000</v>
      </c>
      <c r="M48" s="90">
        <v>-8.7775487999999999</v>
      </c>
      <c r="N48" s="90">
        <v>-7.4089279000000001</v>
      </c>
      <c r="O48" s="90"/>
      <c r="P48" s="90"/>
      <c r="Q48" s="20"/>
      <c r="R48" s="6">
        <f t="shared" si="3"/>
        <v>5.08</v>
      </c>
      <c r="S48" s="6">
        <f t="shared" si="4"/>
        <v>-9.1242075000000007</v>
      </c>
      <c r="T48" s="6">
        <f t="shared" si="5"/>
        <v>-7.2174491999999999</v>
      </c>
      <c r="U48" s="20"/>
    </row>
    <row r="49" spans="2:21" x14ac:dyDescent="0.25">
      <c r="B49" s="90">
        <v>4800000000</v>
      </c>
      <c r="C49" s="90">
        <v>-7.7376404000000001</v>
      </c>
      <c r="D49" s="90">
        <v>-8.4315577000000008</v>
      </c>
      <c r="E49" s="90"/>
      <c r="F49" s="90"/>
      <c r="G49" s="20"/>
      <c r="H49" s="6">
        <f t="shared" si="0"/>
        <v>5.15</v>
      </c>
      <c r="I49" s="6">
        <f t="shared" si="1"/>
        <v>-7.8305945000000001</v>
      </c>
      <c r="J49" s="6">
        <f t="shared" si="2"/>
        <v>-9.0762806000000005</v>
      </c>
      <c r="L49" s="90">
        <v>4800000000</v>
      </c>
      <c r="M49" s="90">
        <v>-8.8134192999999996</v>
      </c>
      <c r="N49" s="90">
        <v>-7.3560314</v>
      </c>
      <c r="O49" s="90"/>
      <c r="P49" s="90"/>
      <c r="Q49" s="20"/>
      <c r="R49" s="6">
        <f t="shared" si="3"/>
        <v>5.15</v>
      </c>
      <c r="S49" s="6">
        <f t="shared" si="4"/>
        <v>-9.1608132999999992</v>
      </c>
      <c r="T49" s="6">
        <f t="shared" si="5"/>
        <v>-7.2085242000000003</v>
      </c>
      <c r="U49" s="20"/>
    </row>
    <row r="50" spans="2:21" x14ac:dyDescent="0.25">
      <c r="B50" s="90">
        <v>4870000000</v>
      </c>
      <c r="C50" s="90">
        <v>-7.7458872999999997</v>
      </c>
      <c r="D50" s="90">
        <v>-8.6256284999999995</v>
      </c>
      <c r="E50" s="90"/>
      <c r="F50" s="90"/>
      <c r="G50" s="20"/>
      <c r="H50" s="6">
        <f t="shared" si="0"/>
        <v>5.22</v>
      </c>
      <c r="I50" s="6">
        <f t="shared" si="1"/>
        <v>-7.8342814000000001</v>
      </c>
      <c r="J50" s="6">
        <f t="shared" si="2"/>
        <v>-9.0597677000000001</v>
      </c>
      <c r="L50" s="90">
        <v>4870000000</v>
      </c>
      <c r="M50" s="90">
        <v>-8.8899220999999997</v>
      </c>
      <c r="N50" s="90">
        <v>-7.3032861000000002</v>
      </c>
      <c r="O50" s="90"/>
      <c r="P50" s="90"/>
      <c r="Q50" s="20"/>
      <c r="R50" s="6">
        <f t="shared" si="3"/>
        <v>5.22</v>
      </c>
      <c r="S50" s="6">
        <f t="shared" si="4"/>
        <v>-9.1849260000000008</v>
      </c>
      <c r="T50" s="6">
        <f t="shared" si="5"/>
        <v>-7.2160044000000001</v>
      </c>
      <c r="U50" s="20"/>
    </row>
    <row r="51" spans="2:21" x14ac:dyDescent="0.25">
      <c r="B51" s="90">
        <v>4940000000</v>
      </c>
      <c r="C51" s="90">
        <v>-7.7505430999999998</v>
      </c>
      <c r="D51" s="90">
        <v>-8.8013487000000001</v>
      </c>
      <c r="E51" s="90"/>
      <c r="F51" s="90"/>
      <c r="G51" s="20"/>
      <c r="H51" s="6">
        <f t="shared" si="0"/>
        <v>5.29</v>
      </c>
      <c r="I51" s="6">
        <f t="shared" si="1"/>
        <v>-7.8578510000000001</v>
      </c>
      <c r="J51" s="6">
        <f t="shared" si="2"/>
        <v>-8.9940166000000001</v>
      </c>
      <c r="L51" s="90">
        <v>4940000000</v>
      </c>
      <c r="M51" s="90">
        <v>-8.9879379000000004</v>
      </c>
      <c r="N51" s="90">
        <v>-7.2667612999999998</v>
      </c>
      <c r="O51" s="90"/>
      <c r="P51" s="90"/>
      <c r="Q51" s="20"/>
      <c r="R51" s="6">
        <f t="shared" si="3"/>
        <v>5.29</v>
      </c>
      <c r="S51" s="6">
        <f t="shared" si="4"/>
        <v>-9.1886081999999991</v>
      </c>
      <c r="T51" s="6">
        <f t="shared" si="5"/>
        <v>-7.2371578000000003</v>
      </c>
      <c r="U51" s="20"/>
    </row>
    <row r="52" spans="2:21" x14ac:dyDescent="0.25">
      <c r="B52" s="90">
        <v>5010000000</v>
      </c>
      <c r="C52" s="90">
        <v>-7.7797928000000001</v>
      </c>
      <c r="D52" s="90">
        <v>-8.946434</v>
      </c>
      <c r="E52" s="90"/>
      <c r="F52" s="90"/>
      <c r="G52" s="20"/>
      <c r="H52" s="6">
        <f t="shared" si="0"/>
        <v>5.36</v>
      </c>
      <c r="I52" s="6">
        <f t="shared" si="1"/>
        <v>-7.9178614999999999</v>
      </c>
      <c r="J52" s="6">
        <f t="shared" si="2"/>
        <v>-8.8952646000000009</v>
      </c>
      <c r="L52" s="90">
        <v>5010000000</v>
      </c>
      <c r="M52" s="90">
        <v>-9.0760088000000003</v>
      </c>
      <c r="N52" s="90">
        <v>-7.2400956000000001</v>
      </c>
      <c r="O52" s="90"/>
      <c r="P52" s="90"/>
      <c r="Q52" s="20"/>
      <c r="R52" s="6">
        <f t="shared" si="3"/>
        <v>5.36</v>
      </c>
      <c r="S52" s="6">
        <f t="shared" si="4"/>
        <v>-9.2172461000000006</v>
      </c>
      <c r="T52" s="6">
        <f t="shared" si="5"/>
        <v>-7.2684999000000001</v>
      </c>
      <c r="U52" s="20"/>
    </row>
    <row r="53" spans="2:21" x14ac:dyDescent="0.25">
      <c r="B53" s="90">
        <v>5080000000</v>
      </c>
      <c r="C53" s="90">
        <v>-7.8121815000000003</v>
      </c>
      <c r="D53" s="90">
        <v>-9.0372696000000001</v>
      </c>
      <c r="E53" s="90"/>
      <c r="F53" s="90"/>
      <c r="G53" s="20"/>
      <c r="H53" s="6">
        <f t="shared" si="0"/>
        <v>5.43</v>
      </c>
      <c r="I53" s="6">
        <f t="shared" si="1"/>
        <v>-7.9595751999999997</v>
      </c>
      <c r="J53" s="6">
        <f t="shared" si="2"/>
        <v>-8.7905674000000005</v>
      </c>
      <c r="L53" s="90">
        <v>5080000000</v>
      </c>
      <c r="M53" s="90">
        <v>-9.1242075000000007</v>
      </c>
      <c r="N53" s="90">
        <v>-7.2174491999999999</v>
      </c>
      <c r="O53" s="90"/>
      <c r="P53" s="90"/>
      <c r="Q53" s="20"/>
      <c r="R53" s="6">
        <f t="shared" si="3"/>
        <v>5.43</v>
      </c>
      <c r="S53" s="6">
        <f t="shared" si="4"/>
        <v>-9.2614745999999997</v>
      </c>
      <c r="T53" s="6">
        <f t="shared" si="5"/>
        <v>-7.3144783999999996</v>
      </c>
      <c r="U53" s="20"/>
    </row>
    <row r="54" spans="2:21" x14ac:dyDescent="0.25">
      <c r="B54" s="90">
        <v>5150000000</v>
      </c>
      <c r="C54" s="90">
        <v>-7.8305945000000001</v>
      </c>
      <c r="D54" s="90">
        <v>-9.0762806000000005</v>
      </c>
      <c r="E54" s="90"/>
      <c r="F54" s="90"/>
      <c r="G54" s="20"/>
      <c r="H54" s="6">
        <f t="shared" si="0"/>
        <v>5.5</v>
      </c>
      <c r="I54" s="6">
        <f t="shared" si="1"/>
        <v>-8.0060500999999995</v>
      </c>
      <c r="J54" s="6">
        <f t="shared" si="2"/>
        <v>-8.6772223000000004</v>
      </c>
      <c r="L54" s="90">
        <v>5150000000</v>
      </c>
      <c r="M54" s="90">
        <v>-9.1608132999999992</v>
      </c>
      <c r="N54" s="90">
        <v>-7.2085242000000003</v>
      </c>
      <c r="O54" s="90"/>
      <c r="P54" s="90"/>
      <c r="Q54" s="20"/>
      <c r="R54" s="6">
        <f t="shared" si="3"/>
        <v>5.5</v>
      </c>
      <c r="S54" s="6">
        <f t="shared" si="4"/>
        <v>-9.3227004999999998</v>
      </c>
      <c r="T54" s="6">
        <f t="shared" si="5"/>
        <v>-7.3741899000000002</v>
      </c>
      <c r="U54" s="20"/>
    </row>
    <row r="55" spans="2:21" x14ac:dyDescent="0.25">
      <c r="B55" s="90">
        <v>5220000000</v>
      </c>
      <c r="C55" s="90">
        <v>-7.8342814000000001</v>
      </c>
      <c r="D55" s="90">
        <v>-9.0597677000000001</v>
      </c>
      <c r="E55" s="90"/>
      <c r="F55" s="90"/>
      <c r="H55" s="6">
        <f t="shared" si="0"/>
        <v>5.57</v>
      </c>
      <c r="I55" s="6">
        <f t="shared" si="1"/>
        <v>-8.0775757000000006</v>
      </c>
      <c r="J55" s="6">
        <f t="shared" si="2"/>
        <v>-8.5520333999999991</v>
      </c>
      <c r="L55" s="90">
        <v>5220000000</v>
      </c>
      <c r="M55" s="90">
        <v>-9.1849260000000008</v>
      </c>
      <c r="N55" s="90">
        <v>-7.2160044000000001</v>
      </c>
      <c r="O55" s="90"/>
      <c r="P55" s="90"/>
      <c r="R55" s="6">
        <f t="shared" si="3"/>
        <v>5.57</v>
      </c>
      <c r="S55" s="6">
        <f t="shared" si="4"/>
        <v>-9.3798618000000005</v>
      </c>
      <c r="T55" s="6">
        <f t="shared" si="5"/>
        <v>-7.4371470999999998</v>
      </c>
    </row>
    <row r="56" spans="2:21" x14ac:dyDescent="0.25">
      <c r="B56" s="90">
        <v>5290000000</v>
      </c>
      <c r="C56" s="90">
        <v>-7.8578510000000001</v>
      </c>
      <c r="D56" s="90">
        <v>-8.9940166000000001</v>
      </c>
      <c r="E56" s="90"/>
      <c r="F56" s="90"/>
      <c r="H56" s="6">
        <f t="shared" si="0"/>
        <v>5.64</v>
      </c>
      <c r="I56" s="6">
        <f t="shared" si="1"/>
        <v>-8.1372747000000007</v>
      </c>
      <c r="J56" s="6">
        <f t="shared" si="2"/>
        <v>-8.4351149000000003</v>
      </c>
      <c r="L56" s="90">
        <v>5290000000</v>
      </c>
      <c r="M56" s="90">
        <v>-9.1886081999999991</v>
      </c>
      <c r="N56" s="90">
        <v>-7.2371578000000003</v>
      </c>
      <c r="O56" s="90"/>
      <c r="P56" s="90"/>
      <c r="R56" s="6">
        <f t="shared" si="3"/>
        <v>5.64</v>
      </c>
      <c r="S56" s="6">
        <f t="shared" si="4"/>
        <v>-9.4222956</v>
      </c>
      <c r="T56" s="6">
        <f t="shared" si="5"/>
        <v>-7.5108918999999998</v>
      </c>
    </row>
    <row r="57" spans="2:21" x14ac:dyDescent="0.25">
      <c r="B57" s="90">
        <v>5360000000</v>
      </c>
      <c r="C57" s="90">
        <v>-7.9178614999999999</v>
      </c>
      <c r="D57" s="90">
        <v>-8.8952646000000009</v>
      </c>
      <c r="E57" s="90"/>
      <c r="F57" s="90"/>
      <c r="H57" s="6">
        <f t="shared" si="0"/>
        <v>5.71</v>
      </c>
      <c r="I57" s="6">
        <f t="shared" si="1"/>
        <v>-8.1628589999999992</v>
      </c>
      <c r="J57" s="6">
        <f t="shared" si="2"/>
        <v>-8.3356895000000009</v>
      </c>
      <c r="L57" s="90">
        <v>5360000000</v>
      </c>
      <c r="M57" s="90">
        <v>-9.2172461000000006</v>
      </c>
      <c r="N57" s="90">
        <v>-7.2684999000000001</v>
      </c>
      <c r="O57" s="90"/>
      <c r="P57" s="90"/>
      <c r="R57" s="6">
        <f t="shared" si="3"/>
        <v>5.71</v>
      </c>
      <c r="S57" s="6">
        <f t="shared" si="4"/>
        <v>-9.4564362000000006</v>
      </c>
      <c r="T57" s="6">
        <f t="shared" si="5"/>
        <v>-7.6033052999999997</v>
      </c>
    </row>
    <row r="58" spans="2:21" x14ac:dyDescent="0.25">
      <c r="B58" s="90">
        <v>5430000000</v>
      </c>
      <c r="C58" s="90">
        <v>-7.9595751999999997</v>
      </c>
      <c r="D58" s="90">
        <v>-8.7905674000000005</v>
      </c>
      <c r="E58" s="90"/>
      <c r="F58" s="90"/>
      <c r="H58" s="6">
        <f t="shared" si="0"/>
        <v>5.78</v>
      </c>
      <c r="I58" s="6">
        <f t="shared" si="1"/>
        <v>-8.1961641000000007</v>
      </c>
      <c r="J58" s="6">
        <f t="shared" si="2"/>
        <v>-8.2403145000000002</v>
      </c>
      <c r="L58" s="90">
        <v>5430000000</v>
      </c>
      <c r="M58" s="90">
        <v>-9.2614745999999997</v>
      </c>
      <c r="N58" s="90">
        <v>-7.3144783999999996</v>
      </c>
      <c r="O58" s="90"/>
      <c r="P58" s="90"/>
      <c r="R58" s="6">
        <f t="shared" si="3"/>
        <v>5.78</v>
      </c>
      <c r="S58" s="6">
        <f t="shared" si="4"/>
        <v>-9.4983597</v>
      </c>
      <c r="T58" s="6">
        <f t="shared" si="5"/>
        <v>-7.7111139</v>
      </c>
    </row>
    <row r="59" spans="2:21" x14ac:dyDescent="0.25">
      <c r="B59" s="90">
        <v>5500000000</v>
      </c>
      <c r="C59" s="90">
        <v>-8.0060500999999995</v>
      </c>
      <c r="D59" s="90">
        <v>-8.6772223000000004</v>
      </c>
      <c r="E59" s="90"/>
      <c r="F59" s="90"/>
      <c r="H59" s="6">
        <f t="shared" si="0"/>
        <v>5.85</v>
      </c>
      <c r="I59" s="6">
        <f t="shared" si="1"/>
        <v>-8.2654113999999996</v>
      </c>
      <c r="J59" s="6">
        <f t="shared" si="2"/>
        <v>-8.1616906999999994</v>
      </c>
      <c r="L59" s="90">
        <v>5500000000</v>
      </c>
      <c r="M59" s="90">
        <v>-9.3227004999999998</v>
      </c>
      <c r="N59" s="90">
        <v>-7.3741899000000002</v>
      </c>
      <c r="O59" s="90"/>
      <c r="P59" s="90"/>
      <c r="R59" s="6">
        <f t="shared" si="3"/>
        <v>5.85</v>
      </c>
      <c r="S59" s="6">
        <f t="shared" si="4"/>
        <v>-9.5397596</v>
      </c>
      <c r="T59" s="6">
        <f t="shared" si="5"/>
        <v>-7.8359714</v>
      </c>
    </row>
    <row r="60" spans="2:21" x14ac:dyDescent="0.25">
      <c r="B60" s="90">
        <v>5570000000</v>
      </c>
      <c r="C60" s="90">
        <v>-8.0775757000000006</v>
      </c>
      <c r="D60" s="90">
        <v>-8.5520333999999991</v>
      </c>
      <c r="E60" s="90"/>
      <c r="F60" s="90"/>
      <c r="H60" s="6">
        <f t="shared" si="0"/>
        <v>5.92</v>
      </c>
      <c r="I60" s="6">
        <f t="shared" si="1"/>
        <v>-8.3339472000000008</v>
      </c>
      <c r="J60" s="6">
        <f t="shared" si="2"/>
        <v>-8.0999888999999996</v>
      </c>
      <c r="L60" s="90">
        <v>5570000000</v>
      </c>
      <c r="M60" s="90">
        <v>-9.3798618000000005</v>
      </c>
      <c r="N60" s="90">
        <v>-7.4371470999999998</v>
      </c>
      <c r="O60" s="90"/>
      <c r="P60" s="90"/>
      <c r="R60" s="6">
        <f t="shared" si="3"/>
        <v>5.92</v>
      </c>
      <c r="S60" s="6">
        <f t="shared" si="4"/>
        <v>-9.5591401999999999</v>
      </c>
      <c r="T60" s="6">
        <f t="shared" si="5"/>
        <v>-7.9752913000000003</v>
      </c>
    </row>
    <row r="61" spans="2:21" x14ac:dyDescent="0.25">
      <c r="B61" s="90">
        <v>5640000000</v>
      </c>
      <c r="C61" s="90">
        <v>-8.1372747000000007</v>
      </c>
      <c r="D61" s="90">
        <v>-8.4351149000000003</v>
      </c>
      <c r="E61" s="90"/>
      <c r="F61" s="90"/>
      <c r="H61" s="6">
        <f t="shared" si="0"/>
        <v>5.99</v>
      </c>
      <c r="I61" s="6">
        <f t="shared" si="1"/>
        <v>-8.3488530999999995</v>
      </c>
      <c r="J61" s="6">
        <f t="shared" si="2"/>
        <v>-8.0381870000000006</v>
      </c>
      <c r="L61" s="90">
        <v>5640000000</v>
      </c>
      <c r="M61" s="90">
        <v>-9.4222956</v>
      </c>
      <c r="N61" s="90">
        <v>-7.5108918999999998</v>
      </c>
      <c r="O61" s="90"/>
      <c r="P61" s="90"/>
      <c r="R61" s="6">
        <f t="shared" si="3"/>
        <v>5.99</v>
      </c>
      <c r="S61" s="6">
        <f t="shared" si="4"/>
        <v>-9.5742531</v>
      </c>
      <c r="T61" s="6">
        <f t="shared" si="5"/>
        <v>-8.1290254999999991</v>
      </c>
    </row>
    <row r="62" spans="2:21" x14ac:dyDescent="0.25">
      <c r="B62" s="90">
        <v>5710000000</v>
      </c>
      <c r="C62" s="90">
        <v>-8.1628589999999992</v>
      </c>
      <c r="D62" s="90">
        <v>-8.3356895000000009</v>
      </c>
      <c r="E62" s="90"/>
      <c r="F62" s="90"/>
      <c r="H62" s="6">
        <f t="shared" si="0"/>
        <v>6.06</v>
      </c>
      <c r="I62" s="6">
        <f t="shared" si="1"/>
        <v>-8.3934946000000004</v>
      </c>
      <c r="J62" s="6">
        <f t="shared" si="2"/>
        <v>-7.9718021999999999</v>
      </c>
      <c r="L62" s="90">
        <v>5710000000</v>
      </c>
      <c r="M62" s="90">
        <v>-9.4564362000000006</v>
      </c>
      <c r="N62" s="90">
        <v>-7.6033052999999997</v>
      </c>
      <c r="O62" s="90"/>
      <c r="P62" s="90"/>
      <c r="R62" s="6">
        <f t="shared" si="3"/>
        <v>6.06</v>
      </c>
      <c r="S62" s="6">
        <f t="shared" si="4"/>
        <v>-9.6045923000000002</v>
      </c>
      <c r="T62" s="6">
        <f t="shared" si="5"/>
        <v>-8.2795495999999993</v>
      </c>
    </row>
    <row r="63" spans="2:21" x14ac:dyDescent="0.25">
      <c r="B63" s="90">
        <v>5780000000</v>
      </c>
      <c r="C63" s="90">
        <v>-8.1961641000000007</v>
      </c>
      <c r="D63" s="90">
        <v>-8.2403145000000002</v>
      </c>
      <c r="E63" s="90"/>
      <c r="F63" s="90"/>
      <c r="H63" s="6">
        <f t="shared" si="0"/>
        <v>6.13</v>
      </c>
      <c r="I63" s="6">
        <f t="shared" si="1"/>
        <v>-8.4668436000000007</v>
      </c>
      <c r="J63" s="6">
        <f t="shared" si="2"/>
        <v>-7.9130330000000004</v>
      </c>
      <c r="L63" s="90">
        <v>5780000000</v>
      </c>
      <c r="M63" s="90">
        <v>-9.4983597</v>
      </c>
      <c r="N63" s="90">
        <v>-7.7111139</v>
      </c>
      <c r="O63" s="90"/>
      <c r="P63" s="90"/>
      <c r="R63" s="6">
        <f t="shared" si="3"/>
        <v>6.13</v>
      </c>
      <c r="S63" s="6">
        <f t="shared" si="4"/>
        <v>-9.6249827999999997</v>
      </c>
      <c r="T63" s="6">
        <f t="shared" si="5"/>
        <v>-8.4394855</v>
      </c>
    </row>
    <row r="64" spans="2:21" x14ac:dyDescent="0.25">
      <c r="B64" s="90">
        <v>5850000000</v>
      </c>
      <c r="C64" s="90">
        <v>-8.2654113999999996</v>
      </c>
      <c r="D64" s="90">
        <v>-8.1616906999999994</v>
      </c>
      <c r="E64" s="90"/>
      <c r="F64" s="90"/>
      <c r="H64" s="6">
        <f t="shared" si="0"/>
        <v>6.2</v>
      </c>
      <c r="I64" s="6">
        <f t="shared" si="1"/>
        <v>-8.4897518000000005</v>
      </c>
      <c r="J64" s="6">
        <f t="shared" si="2"/>
        <v>-7.8568926000000001</v>
      </c>
      <c r="L64" s="90">
        <v>5850000000</v>
      </c>
      <c r="M64" s="90">
        <v>-9.5397596</v>
      </c>
      <c r="N64" s="90">
        <v>-7.8359714</v>
      </c>
      <c r="O64" s="90"/>
      <c r="P64" s="90"/>
      <c r="R64" s="6">
        <f t="shared" si="3"/>
        <v>6.2</v>
      </c>
      <c r="S64" s="6">
        <f t="shared" si="4"/>
        <v>-9.6427603000000008</v>
      </c>
      <c r="T64" s="6">
        <f t="shared" si="5"/>
        <v>-8.5945558999999996</v>
      </c>
    </row>
    <row r="65" spans="2:20" x14ac:dyDescent="0.25">
      <c r="B65" s="90">
        <v>5920000000</v>
      </c>
      <c r="C65" s="90">
        <v>-8.3339472000000008</v>
      </c>
      <c r="D65" s="90">
        <v>-8.0999888999999996</v>
      </c>
      <c r="E65" s="90"/>
      <c r="F65" s="90"/>
      <c r="H65" s="6">
        <f t="shared" si="0"/>
        <v>6.27</v>
      </c>
      <c r="I65" s="6">
        <f t="shared" si="1"/>
        <v>-8.4844483999999998</v>
      </c>
      <c r="J65" s="6">
        <f t="shared" si="2"/>
        <v>-7.7978706000000004</v>
      </c>
      <c r="L65" s="90">
        <v>5920000000</v>
      </c>
      <c r="M65" s="90">
        <v>-9.5591401999999999</v>
      </c>
      <c r="N65" s="90">
        <v>-7.9752913000000003</v>
      </c>
      <c r="O65" s="90"/>
      <c r="P65" s="90"/>
      <c r="R65" s="6">
        <f t="shared" si="3"/>
        <v>6.27</v>
      </c>
      <c r="S65" s="6">
        <f t="shared" si="4"/>
        <v>-9.6634922000000003</v>
      </c>
      <c r="T65" s="6">
        <f t="shared" si="5"/>
        <v>-8.7469701999999998</v>
      </c>
    </row>
    <row r="66" spans="2:20" x14ac:dyDescent="0.25">
      <c r="B66" s="90">
        <v>5990000000</v>
      </c>
      <c r="C66" s="90">
        <v>-8.3488530999999995</v>
      </c>
      <c r="D66" s="90">
        <v>-8.0381870000000006</v>
      </c>
      <c r="E66" s="90"/>
      <c r="F66" s="90"/>
      <c r="H66" s="6">
        <f t="shared" si="0"/>
        <v>6.34</v>
      </c>
      <c r="I66" s="6">
        <f t="shared" si="1"/>
        <v>-8.5297108000000001</v>
      </c>
      <c r="J66" s="6">
        <f t="shared" si="2"/>
        <v>-7.7422427999999996</v>
      </c>
      <c r="L66" s="90">
        <v>5990000000</v>
      </c>
      <c r="M66" s="90">
        <v>-9.5742531</v>
      </c>
      <c r="N66" s="90">
        <v>-8.1290254999999991</v>
      </c>
      <c r="O66" s="90"/>
      <c r="P66" s="90"/>
      <c r="R66" s="6">
        <f t="shared" si="3"/>
        <v>6.34</v>
      </c>
      <c r="S66" s="6">
        <f t="shared" si="4"/>
        <v>-9.7203196999999992</v>
      </c>
      <c r="T66" s="6">
        <f t="shared" si="5"/>
        <v>-8.8897276000000005</v>
      </c>
    </row>
    <row r="67" spans="2:20" x14ac:dyDescent="0.25">
      <c r="B67" s="90">
        <v>6060000000</v>
      </c>
      <c r="C67" s="90">
        <v>-8.3934946000000004</v>
      </c>
      <c r="D67" s="90">
        <v>-7.9718021999999999</v>
      </c>
      <c r="E67" s="90"/>
      <c r="F67" s="90"/>
      <c r="H67" s="6">
        <f t="shared" si="0"/>
        <v>6.41</v>
      </c>
      <c r="I67" s="6">
        <f t="shared" si="1"/>
        <v>-8.5865431000000001</v>
      </c>
      <c r="J67" s="6">
        <f t="shared" si="2"/>
        <v>-7.7000685000000004</v>
      </c>
      <c r="L67" s="90">
        <v>6060000000</v>
      </c>
      <c r="M67" s="90">
        <v>-9.6045923000000002</v>
      </c>
      <c r="N67" s="90">
        <v>-8.2795495999999993</v>
      </c>
      <c r="O67" s="90"/>
      <c r="P67" s="90"/>
      <c r="R67" s="6">
        <f t="shared" si="3"/>
        <v>6.41</v>
      </c>
      <c r="S67" s="6">
        <f t="shared" si="4"/>
        <v>-9.7565956000000007</v>
      </c>
      <c r="T67" s="6">
        <f t="shared" si="5"/>
        <v>-9.0189275999999996</v>
      </c>
    </row>
    <row r="68" spans="2:20" x14ac:dyDescent="0.25">
      <c r="B68" s="90">
        <v>6130000000</v>
      </c>
      <c r="C68" s="90">
        <v>-8.4668436000000007</v>
      </c>
      <c r="D68" s="90">
        <v>-7.9130330000000004</v>
      </c>
      <c r="E68" s="90"/>
      <c r="F68" s="90"/>
      <c r="H68" s="6">
        <f t="shared" ref="H68:H131" si="6">B73/1000000000</f>
        <v>6.48</v>
      </c>
      <c r="I68" s="6">
        <f t="shared" ref="I68:I131" si="7">C73</f>
        <v>-8.5706720000000001</v>
      </c>
      <c r="J68" s="6">
        <f t="shared" ref="J68:J131" si="8">D73</f>
        <v>-7.6620873999999999</v>
      </c>
      <c r="L68" s="90">
        <v>6130000000</v>
      </c>
      <c r="M68" s="90">
        <v>-9.6249827999999997</v>
      </c>
      <c r="N68" s="90">
        <v>-8.4394855</v>
      </c>
      <c r="O68" s="90"/>
      <c r="P68" s="90"/>
      <c r="R68" s="6">
        <f t="shared" ref="R68:R131" si="9">L73/1000000000</f>
        <v>6.48</v>
      </c>
      <c r="S68" s="6">
        <f t="shared" ref="S68:S131" si="10">M73</f>
        <v>-9.7726802999999993</v>
      </c>
      <c r="T68" s="6">
        <f t="shared" ref="T68:T131" si="11">N73</f>
        <v>-9.1384182000000003</v>
      </c>
    </row>
    <row r="69" spans="2:20" x14ac:dyDescent="0.25">
      <c r="B69" s="90">
        <v>6200000000</v>
      </c>
      <c r="C69" s="90">
        <v>-8.4897518000000005</v>
      </c>
      <c r="D69" s="90">
        <v>-7.8568926000000001</v>
      </c>
      <c r="E69" s="90"/>
      <c r="F69" s="90"/>
      <c r="H69" s="6">
        <f t="shared" si="6"/>
        <v>6.55</v>
      </c>
      <c r="I69" s="6">
        <f t="shared" si="7"/>
        <v>-8.5566940000000002</v>
      </c>
      <c r="J69" s="6">
        <f t="shared" si="8"/>
        <v>-7.6232537999999996</v>
      </c>
      <c r="L69" s="90">
        <v>6200000000</v>
      </c>
      <c r="M69" s="90">
        <v>-9.6427603000000008</v>
      </c>
      <c r="N69" s="90">
        <v>-8.5945558999999996</v>
      </c>
      <c r="O69" s="90"/>
      <c r="P69" s="90"/>
      <c r="R69" s="6">
        <f t="shared" si="9"/>
        <v>6.55</v>
      </c>
      <c r="S69" s="6">
        <f t="shared" si="10"/>
        <v>-9.8150253000000003</v>
      </c>
      <c r="T69" s="6">
        <f t="shared" si="11"/>
        <v>-9.2511548999999995</v>
      </c>
    </row>
    <row r="70" spans="2:20" x14ac:dyDescent="0.25">
      <c r="B70" s="90">
        <v>6270000000</v>
      </c>
      <c r="C70" s="90">
        <v>-8.4844483999999998</v>
      </c>
      <c r="D70" s="90">
        <v>-7.7978706000000004</v>
      </c>
      <c r="E70" s="90"/>
      <c r="F70" s="90"/>
      <c r="H70" s="6">
        <f t="shared" si="6"/>
        <v>6.62</v>
      </c>
      <c r="I70" s="6">
        <f t="shared" si="7"/>
        <v>-8.5976639000000006</v>
      </c>
      <c r="J70" s="6">
        <f t="shared" si="8"/>
        <v>-7.5838365999999997</v>
      </c>
      <c r="L70" s="90">
        <v>6270000000</v>
      </c>
      <c r="M70" s="90">
        <v>-9.6634922000000003</v>
      </c>
      <c r="N70" s="90">
        <v>-8.7469701999999998</v>
      </c>
      <c r="O70" s="90"/>
      <c r="P70" s="90"/>
      <c r="R70" s="6">
        <f t="shared" si="9"/>
        <v>6.62</v>
      </c>
      <c r="S70" s="6">
        <f t="shared" si="10"/>
        <v>-9.8625773999999993</v>
      </c>
      <c r="T70" s="6">
        <f t="shared" si="11"/>
        <v>-9.3597354999999993</v>
      </c>
    </row>
    <row r="71" spans="2:20" x14ac:dyDescent="0.25">
      <c r="B71" s="90">
        <v>6340000000</v>
      </c>
      <c r="C71" s="90">
        <v>-8.5297108000000001</v>
      </c>
      <c r="D71" s="90">
        <v>-7.7422427999999996</v>
      </c>
      <c r="E71" s="90"/>
      <c r="F71" s="90"/>
      <c r="H71" s="6">
        <f t="shared" si="6"/>
        <v>6.69</v>
      </c>
      <c r="I71" s="6">
        <f t="shared" si="7"/>
        <v>-8.6296166999999997</v>
      </c>
      <c r="J71" s="6">
        <f t="shared" si="8"/>
        <v>-7.5473565999999996</v>
      </c>
      <c r="L71" s="90">
        <v>6340000000</v>
      </c>
      <c r="M71" s="90">
        <v>-9.7203196999999992</v>
      </c>
      <c r="N71" s="90">
        <v>-8.8897276000000005</v>
      </c>
      <c r="O71" s="90"/>
      <c r="P71" s="90"/>
      <c r="R71" s="6">
        <f t="shared" si="9"/>
        <v>6.69</v>
      </c>
      <c r="S71" s="6">
        <f t="shared" si="10"/>
        <v>-9.8837928999999995</v>
      </c>
      <c r="T71" s="6">
        <f t="shared" si="11"/>
        <v>-9.4593077000000001</v>
      </c>
    </row>
    <row r="72" spans="2:20" x14ac:dyDescent="0.25">
      <c r="B72" s="90">
        <v>6410000000</v>
      </c>
      <c r="C72" s="90">
        <v>-8.5865431000000001</v>
      </c>
      <c r="D72" s="90">
        <v>-7.7000685000000004</v>
      </c>
      <c r="E72" s="90"/>
      <c r="F72" s="90"/>
      <c r="H72" s="6">
        <f t="shared" si="6"/>
        <v>6.76</v>
      </c>
      <c r="I72" s="6">
        <f t="shared" si="7"/>
        <v>-8.5907716999999995</v>
      </c>
      <c r="J72" s="6">
        <f t="shared" si="8"/>
        <v>-7.5069255999999998</v>
      </c>
      <c r="L72" s="90">
        <v>6410000000</v>
      </c>
      <c r="M72" s="90">
        <v>-9.7565956000000007</v>
      </c>
      <c r="N72" s="90">
        <v>-9.0189275999999996</v>
      </c>
      <c r="O72" s="90"/>
      <c r="P72" s="90"/>
      <c r="R72" s="6">
        <f t="shared" si="9"/>
        <v>6.76</v>
      </c>
      <c r="S72" s="6">
        <f t="shared" si="10"/>
        <v>-9.8894137999999998</v>
      </c>
      <c r="T72" s="6">
        <f t="shared" si="11"/>
        <v>-9.5466890000000006</v>
      </c>
    </row>
    <row r="73" spans="2:20" x14ac:dyDescent="0.25">
      <c r="B73" s="90">
        <v>6480000000</v>
      </c>
      <c r="C73" s="90">
        <v>-8.5706720000000001</v>
      </c>
      <c r="D73" s="90">
        <v>-7.6620873999999999</v>
      </c>
      <c r="E73" s="90"/>
      <c r="F73" s="90"/>
      <c r="H73" s="6">
        <f t="shared" si="6"/>
        <v>6.83</v>
      </c>
      <c r="I73" s="6">
        <f t="shared" si="7"/>
        <v>-8.6147013000000001</v>
      </c>
      <c r="J73" s="6">
        <f t="shared" si="8"/>
        <v>-7.466043</v>
      </c>
      <c r="L73" s="90">
        <v>6480000000</v>
      </c>
      <c r="M73" s="90">
        <v>-9.7726802999999993</v>
      </c>
      <c r="N73" s="90">
        <v>-9.1384182000000003</v>
      </c>
      <c r="O73" s="90"/>
      <c r="P73" s="90"/>
      <c r="R73" s="6">
        <f t="shared" si="9"/>
        <v>6.83</v>
      </c>
      <c r="S73" s="6">
        <f t="shared" si="10"/>
        <v>-9.9447764999999997</v>
      </c>
      <c r="T73" s="6">
        <f t="shared" si="11"/>
        <v>-9.6251000999999992</v>
      </c>
    </row>
    <row r="74" spans="2:20" x14ac:dyDescent="0.25">
      <c r="B74" s="90">
        <v>6550000000</v>
      </c>
      <c r="C74" s="90">
        <v>-8.5566940000000002</v>
      </c>
      <c r="D74" s="90">
        <v>-7.6232537999999996</v>
      </c>
      <c r="E74" s="90"/>
      <c r="F74" s="90"/>
      <c r="H74" s="6">
        <f t="shared" si="6"/>
        <v>6.9</v>
      </c>
      <c r="I74" s="6">
        <f t="shared" si="7"/>
        <v>-8.6852999000000004</v>
      </c>
      <c r="J74" s="6">
        <f t="shared" si="8"/>
        <v>-7.4255465999999997</v>
      </c>
      <c r="L74" s="90">
        <v>6550000000</v>
      </c>
      <c r="M74" s="90">
        <v>-9.8150253000000003</v>
      </c>
      <c r="N74" s="90">
        <v>-9.2511548999999995</v>
      </c>
      <c r="O74" s="90"/>
      <c r="P74" s="90"/>
      <c r="R74" s="6">
        <f t="shared" si="9"/>
        <v>6.9</v>
      </c>
      <c r="S74" s="6">
        <f t="shared" si="10"/>
        <v>-9.9826640999999992</v>
      </c>
      <c r="T74" s="6">
        <f t="shared" si="11"/>
        <v>-9.6904678000000004</v>
      </c>
    </row>
    <row r="75" spans="2:20" x14ac:dyDescent="0.25">
      <c r="B75" s="90">
        <v>6620000000</v>
      </c>
      <c r="C75" s="90">
        <v>-8.5976639000000006</v>
      </c>
      <c r="D75" s="90">
        <v>-7.5838365999999997</v>
      </c>
      <c r="E75" s="90"/>
      <c r="F75" s="90"/>
      <c r="H75" s="6">
        <f t="shared" si="6"/>
        <v>6.97</v>
      </c>
      <c r="I75" s="6">
        <f t="shared" si="7"/>
        <v>-8.6962832999999993</v>
      </c>
      <c r="J75" s="6">
        <f t="shared" si="8"/>
        <v>-7.3886037</v>
      </c>
      <c r="L75" s="90">
        <v>6620000000</v>
      </c>
      <c r="M75" s="90">
        <v>-9.8625773999999993</v>
      </c>
      <c r="N75" s="90">
        <v>-9.3597354999999993</v>
      </c>
      <c r="O75" s="90"/>
      <c r="P75" s="90"/>
      <c r="R75" s="6">
        <f t="shared" si="9"/>
        <v>6.97</v>
      </c>
      <c r="S75" s="6">
        <f t="shared" si="10"/>
        <v>-9.9987841</v>
      </c>
      <c r="T75" s="6">
        <f t="shared" si="11"/>
        <v>-9.7459345000000006</v>
      </c>
    </row>
    <row r="76" spans="2:20" x14ac:dyDescent="0.25">
      <c r="B76" s="90">
        <v>6690000000</v>
      </c>
      <c r="C76" s="90">
        <v>-8.6296166999999997</v>
      </c>
      <c r="D76" s="90">
        <v>-7.5473565999999996</v>
      </c>
      <c r="E76" s="90"/>
      <c r="F76" s="90"/>
      <c r="H76" s="6">
        <f t="shared" si="6"/>
        <v>7.04</v>
      </c>
      <c r="I76" s="6">
        <f t="shared" si="7"/>
        <v>-8.6589612999999996</v>
      </c>
      <c r="J76" s="6">
        <f t="shared" si="8"/>
        <v>-7.3491464000000004</v>
      </c>
      <c r="L76" s="90">
        <v>6690000000</v>
      </c>
      <c r="M76" s="90">
        <v>-9.8837928999999995</v>
      </c>
      <c r="N76" s="90">
        <v>-9.4593077000000001</v>
      </c>
      <c r="O76" s="90"/>
      <c r="P76" s="90"/>
      <c r="R76" s="6">
        <f t="shared" si="9"/>
        <v>7.04</v>
      </c>
      <c r="S76" s="6">
        <f t="shared" si="10"/>
        <v>-10.014951999999999</v>
      </c>
      <c r="T76" s="6">
        <f t="shared" si="11"/>
        <v>-9.7891911999999994</v>
      </c>
    </row>
    <row r="77" spans="2:20" x14ac:dyDescent="0.25">
      <c r="B77" s="90">
        <v>6760000000</v>
      </c>
      <c r="C77" s="90">
        <v>-8.5907716999999995</v>
      </c>
      <c r="D77" s="90">
        <v>-7.5069255999999998</v>
      </c>
      <c r="E77" s="90"/>
      <c r="F77" s="90"/>
      <c r="H77" s="6">
        <f t="shared" si="6"/>
        <v>7.11</v>
      </c>
      <c r="I77" s="6">
        <f t="shared" si="7"/>
        <v>-8.6947183999999993</v>
      </c>
      <c r="J77" s="6">
        <f t="shared" si="8"/>
        <v>-7.3013034000000001</v>
      </c>
      <c r="L77" s="90">
        <v>6760000000</v>
      </c>
      <c r="M77" s="90">
        <v>-9.8894137999999998</v>
      </c>
      <c r="N77" s="90">
        <v>-9.5466890000000006</v>
      </c>
      <c r="O77" s="90"/>
      <c r="P77" s="90"/>
      <c r="R77" s="6">
        <f t="shared" si="9"/>
        <v>7.11</v>
      </c>
      <c r="S77" s="6">
        <f t="shared" si="10"/>
        <v>-10.079573</v>
      </c>
      <c r="T77" s="6">
        <f t="shared" si="11"/>
        <v>-9.8248043000000003</v>
      </c>
    </row>
    <row r="78" spans="2:20" x14ac:dyDescent="0.25">
      <c r="B78" s="90">
        <v>6830000000</v>
      </c>
      <c r="C78" s="90">
        <v>-8.6147013000000001</v>
      </c>
      <c r="D78" s="90">
        <v>-7.466043</v>
      </c>
      <c r="E78" s="90"/>
      <c r="F78" s="90"/>
      <c r="H78" s="6">
        <f t="shared" si="6"/>
        <v>7.18</v>
      </c>
      <c r="I78" s="6">
        <f t="shared" si="7"/>
        <v>-8.7404422999999998</v>
      </c>
      <c r="J78" s="6">
        <f t="shared" si="8"/>
        <v>-7.2564282000000002</v>
      </c>
      <c r="L78" s="90">
        <v>6830000000</v>
      </c>
      <c r="M78" s="90">
        <v>-9.9447764999999997</v>
      </c>
      <c r="N78" s="90">
        <v>-9.6251000999999992</v>
      </c>
      <c r="O78" s="90"/>
      <c r="P78" s="90"/>
      <c r="R78" s="6">
        <f t="shared" si="9"/>
        <v>7.18</v>
      </c>
      <c r="S78" s="6">
        <f t="shared" si="10"/>
        <v>-10.110241</v>
      </c>
      <c r="T78" s="6">
        <f t="shared" si="11"/>
        <v>-9.8391360999999993</v>
      </c>
    </row>
    <row r="79" spans="2:20" x14ac:dyDescent="0.25">
      <c r="B79" s="90">
        <v>6900000000</v>
      </c>
      <c r="C79" s="90">
        <v>-8.6852999000000004</v>
      </c>
      <c r="D79" s="90">
        <v>-7.4255465999999997</v>
      </c>
      <c r="E79" s="90"/>
      <c r="F79" s="90"/>
      <c r="H79" s="6">
        <f t="shared" si="6"/>
        <v>7.25</v>
      </c>
      <c r="I79" s="6">
        <f t="shared" si="7"/>
        <v>-8.7078047000000005</v>
      </c>
      <c r="J79" s="6">
        <f t="shared" si="8"/>
        <v>-7.2201504999999999</v>
      </c>
      <c r="L79" s="90">
        <v>6900000000</v>
      </c>
      <c r="M79" s="90">
        <v>-9.9826640999999992</v>
      </c>
      <c r="N79" s="90">
        <v>-9.6904678000000004</v>
      </c>
      <c r="O79" s="90"/>
      <c r="P79" s="90"/>
      <c r="R79" s="6">
        <f t="shared" si="9"/>
        <v>7.25</v>
      </c>
      <c r="S79" s="6">
        <f t="shared" si="10"/>
        <v>-10.105702000000001</v>
      </c>
      <c r="T79" s="6">
        <f t="shared" si="11"/>
        <v>-9.8421611999999996</v>
      </c>
    </row>
    <row r="80" spans="2:20" x14ac:dyDescent="0.25">
      <c r="B80" s="90">
        <v>6970000000</v>
      </c>
      <c r="C80" s="90">
        <v>-8.6962832999999993</v>
      </c>
      <c r="D80" s="90">
        <v>-7.3886037</v>
      </c>
      <c r="E80" s="90"/>
      <c r="F80" s="90"/>
      <c r="H80" s="6">
        <f t="shared" si="6"/>
        <v>7.32</v>
      </c>
      <c r="I80" s="6">
        <f t="shared" si="7"/>
        <v>-8.6937598999999999</v>
      </c>
      <c r="J80" s="6">
        <f t="shared" si="8"/>
        <v>-7.1888570999999999</v>
      </c>
      <c r="L80" s="90">
        <v>6970000000</v>
      </c>
      <c r="M80" s="90">
        <v>-9.9987841</v>
      </c>
      <c r="N80" s="90">
        <v>-9.7459345000000006</v>
      </c>
      <c r="O80" s="90"/>
      <c r="P80" s="90"/>
      <c r="R80" s="6">
        <f t="shared" si="9"/>
        <v>7.32</v>
      </c>
      <c r="S80" s="6">
        <f t="shared" si="10"/>
        <v>-10.132386</v>
      </c>
      <c r="T80" s="6">
        <f t="shared" si="11"/>
        <v>-9.8394803999999993</v>
      </c>
    </row>
    <row r="81" spans="2:20" x14ac:dyDescent="0.25">
      <c r="B81" s="90">
        <v>7040000000</v>
      </c>
      <c r="C81" s="90">
        <v>-8.6589612999999996</v>
      </c>
      <c r="D81" s="90">
        <v>-7.3491464000000004</v>
      </c>
      <c r="E81" s="90"/>
      <c r="F81" s="90"/>
      <c r="H81" s="6">
        <f t="shared" si="6"/>
        <v>7.39</v>
      </c>
      <c r="I81" s="6">
        <f t="shared" si="7"/>
        <v>-8.7607508000000003</v>
      </c>
      <c r="J81" s="6">
        <f t="shared" si="8"/>
        <v>-7.1648468999999997</v>
      </c>
      <c r="L81" s="90">
        <v>7040000000</v>
      </c>
      <c r="M81" s="90">
        <v>-10.014951999999999</v>
      </c>
      <c r="N81" s="90">
        <v>-9.7891911999999994</v>
      </c>
      <c r="O81" s="90"/>
      <c r="P81" s="90"/>
      <c r="R81" s="6">
        <f t="shared" si="9"/>
        <v>7.39</v>
      </c>
      <c r="S81" s="6">
        <f t="shared" si="10"/>
        <v>-10.182886999999999</v>
      </c>
      <c r="T81" s="6">
        <f t="shared" si="11"/>
        <v>-9.8246984000000008</v>
      </c>
    </row>
    <row r="82" spans="2:20" x14ac:dyDescent="0.25">
      <c r="B82" s="90">
        <v>7110000000</v>
      </c>
      <c r="C82" s="90">
        <v>-8.6947183999999993</v>
      </c>
      <c r="D82" s="90">
        <v>-7.3013034000000001</v>
      </c>
      <c r="E82" s="90"/>
      <c r="F82" s="90"/>
      <c r="H82" s="6">
        <f t="shared" si="6"/>
        <v>7.46</v>
      </c>
      <c r="I82" s="6">
        <f t="shared" si="7"/>
        <v>-8.7598103999999992</v>
      </c>
      <c r="J82" s="6">
        <f t="shared" si="8"/>
        <v>-7.1472654000000002</v>
      </c>
      <c r="L82" s="90">
        <v>7110000000</v>
      </c>
      <c r="M82" s="90">
        <v>-10.079573</v>
      </c>
      <c r="N82" s="90">
        <v>-9.8248043000000003</v>
      </c>
      <c r="O82" s="90"/>
      <c r="P82" s="90"/>
      <c r="R82" s="6">
        <f t="shared" si="9"/>
        <v>7.46</v>
      </c>
      <c r="S82" s="6">
        <f t="shared" si="10"/>
        <v>-10.164586</v>
      </c>
      <c r="T82" s="6">
        <f t="shared" si="11"/>
        <v>-9.8090218999999994</v>
      </c>
    </row>
    <row r="83" spans="2:20" x14ac:dyDescent="0.25">
      <c r="B83" s="90">
        <v>7180000000</v>
      </c>
      <c r="C83" s="90">
        <v>-8.7404422999999998</v>
      </c>
      <c r="D83" s="90">
        <v>-7.2564282000000002</v>
      </c>
      <c r="E83" s="90"/>
      <c r="F83" s="90"/>
      <c r="H83" s="6">
        <f t="shared" si="6"/>
        <v>7.53</v>
      </c>
      <c r="I83" s="6">
        <f t="shared" si="7"/>
        <v>-8.7134218000000008</v>
      </c>
      <c r="J83" s="6">
        <f t="shared" si="8"/>
        <v>-7.1408709999999997</v>
      </c>
      <c r="L83" s="90">
        <v>7180000000</v>
      </c>
      <c r="M83" s="90">
        <v>-10.110241</v>
      </c>
      <c r="N83" s="90">
        <v>-9.8391360999999993</v>
      </c>
      <c r="O83" s="90"/>
      <c r="P83" s="90"/>
      <c r="R83" s="6">
        <f t="shared" si="9"/>
        <v>7.53</v>
      </c>
      <c r="S83" s="6">
        <f t="shared" si="10"/>
        <v>-10.157662</v>
      </c>
      <c r="T83" s="6">
        <f t="shared" si="11"/>
        <v>-9.7846785000000001</v>
      </c>
    </row>
    <row r="84" spans="2:20" x14ac:dyDescent="0.25">
      <c r="B84" s="90">
        <v>7250000000</v>
      </c>
      <c r="C84" s="90">
        <v>-8.7078047000000005</v>
      </c>
      <c r="D84" s="90">
        <v>-7.2201504999999999</v>
      </c>
      <c r="E84" s="90"/>
      <c r="F84" s="90"/>
      <c r="H84" s="6">
        <f t="shared" si="6"/>
        <v>7.6</v>
      </c>
      <c r="I84" s="6">
        <f t="shared" si="7"/>
        <v>-8.6879910999999996</v>
      </c>
      <c r="J84" s="6">
        <f t="shared" si="8"/>
        <v>-7.1410898999999999</v>
      </c>
      <c r="L84" s="90">
        <v>7250000000</v>
      </c>
      <c r="M84" s="90">
        <v>-10.105702000000001</v>
      </c>
      <c r="N84" s="90">
        <v>-9.8421611999999996</v>
      </c>
      <c r="O84" s="90"/>
      <c r="P84" s="90"/>
      <c r="R84" s="6">
        <f t="shared" si="9"/>
        <v>7.6</v>
      </c>
      <c r="S84" s="6">
        <f t="shared" si="10"/>
        <v>-10.164292</v>
      </c>
      <c r="T84" s="6">
        <f t="shared" si="11"/>
        <v>-9.7663288000000001</v>
      </c>
    </row>
    <row r="85" spans="2:20" x14ac:dyDescent="0.25">
      <c r="B85" s="90">
        <v>7320000000</v>
      </c>
      <c r="C85" s="90">
        <v>-8.6937598999999999</v>
      </c>
      <c r="D85" s="90">
        <v>-7.1888570999999999</v>
      </c>
      <c r="E85" s="90"/>
      <c r="F85" s="90"/>
      <c r="H85" s="6">
        <f t="shared" si="6"/>
        <v>7.67</v>
      </c>
      <c r="I85" s="6">
        <f t="shared" si="7"/>
        <v>-8.7080383000000001</v>
      </c>
      <c r="J85" s="6">
        <f t="shared" si="8"/>
        <v>-7.1504335000000001</v>
      </c>
      <c r="L85" s="90">
        <v>7320000000</v>
      </c>
      <c r="M85" s="90">
        <v>-10.132386</v>
      </c>
      <c r="N85" s="90">
        <v>-9.8394803999999993</v>
      </c>
      <c r="O85" s="90"/>
      <c r="P85" s="90"/>
      <c r="R85" s="6">
        <f t="shared" si="9"/>
        <v>7.67</v>
      </c>
      <c r="S85" s="6">
        <f t="shared" si="10"/>
        <v>-10.184491</v>
      </c>
      <c r="T85" s="6">
        <f t="shared" si="11"/>
        <v>-9.7431125999999999</v>
      </c>
    </row>
    <row r="86" spans="2:20" x14ac:dyDescent="0.25">
      <c r="B86" s="90">
        <v>7390000000</v>
      </c>
      <c r="C86" s="90">
        <v>-8.7607508000000003</v>
      </c>
      <c r="D86" s="90">
        <v>-7.1648468999999997</v>
      </c>
      <c r="E86" s="90"/>
      <c r="F86" s="90"/>
      <c r="H86" s="6">
        <f t="shared" si="6"/>
        <v>7.74</v>
      </c>
      <c r="I86" s="6">
        <f t="shared" si="7"/>
        <v>-8.6478710000000003</v>
      </c>
      <c r="J86" s="6">
        <f t="shared" si="8"/>
        <v>-7.1820339999999998</v>
      </c>
      <c r="L86" s="90">
        <v>7390000000</v>
      </c>
      <c r="M86" s="90">
        <v>-10.182886999999999</v>
      </c>
      <c r="N86" s="90">
        <v>-9.8246984000000008</v>
      </c>
      <c r="O86" s="90"/>
      <c r="P86" s="90"/>
      <c r="R86" s="6">
        <f t="shared" si="9"/>
        <v>7.74</v>
      </c>
      <c r="S86" s="6">
        <f t="shared" si="10"/>
        <v>-10.142835</v>
      </c>
      <c r="T86" s="6">
        <f t="shared" si="11"/>
        <v>-9.7138375999999997</v>
      </c>
    </row>
    <row r="87" spans="2:20" x14ac:dyDescent="0.25">
      <c r="B87" s="90">
        <v>7460000000</v>
      </c>
      <c r="C87" s="90">
        <v>-8.7598103999999992</v>
      </c>
      <c r="D87" s="90">
        <v>-7.1472654000000002</v>
      </c>
      <c r="E87" s="90"/>
      <c r="F87" s="90"/>
      <c r="H87" s="6">
        <f t="shared" si="6"/>
        <v>7.81</v>
      </c>
      <c r="I87" s="6">
        <f t="shared" si="7"/>
        <v>-8.5809431000000007</v>
      </c>
      <c r="J87" s="6">
        <f t="shared" si="8"/>
        <v>-7.2261991999999999</v>
      </c>
      <c r="L87" s="90">
        <v>7460000000</v>
      </c>
      <c r="M87" s="90">
        <v>-10.164586</v>
      </c>
      <c r="N87" s="90">
        <v>-9.8090218999999994</v>
      </c>
      <c r="O87" s="90"/>
      <c r="P87" s="90"/>
      <c r="R87" s="6">
        <f t="shared" si="9"/>
        <v>7.81</v>
      </c>
      <c r="S87" s="6">
        <f t="shared" si="10"/>
        <v>-10.122672</v>
      </c>
      <c r="T87" s="6">
        <f t="shared" si="11"/>
        <v>-9.6829081000000006</v>
      </c>
    </row>
    <row r="88" spans="2:20" x14ac:dyDescent="0.25">
      <c r="B88" s="90">
        <v>7530000000</v>
      </c>
      <c r="C88" s="90">
        <v>-8.7134218000000008</v>
      </c>
      <c r="D88" s="90">
        <v>-7.1408709999999997</v>
      </c>
      <c r="E88" s="90"/>
      <c r="F88" s="90"/>
      <c r="H88" s="6">
        <f t="shared" si="6"/>
        <v>7.88</v>
      </c>
      <c r="I88" s="6">
        <f t="shared" si="7"/>
        <v>-8.5491667000000007</v>
      </c>
      <c r="J88" s="6">
        <f t="shared" si="8"/>
        <v>-7.2755418000000001</v>
      </c>
      <c r="L88" s="90">
        <v>7530000000</v>
      </c>
      <c r="M88" s="90">
        <v>-10.157662</v>
      </c>
      <c r="N88" s="90">
        <v>-9.7846785000000001</v>
      </c>
      <c r="O88" s="90"/>
      <c r="P88" s="90"/>
      <c r="R88" s="6">
        <f t="shared" si="9"/>
        <v>7.88</v>
      </c>
      <c r="S88" s="6">
        <f t="shared" si="10"/>
        <v>-10.115549</v>
      </c>
      <c r="T88" s="6">
        <f t="shared" si="11"/>
        <v>-9.6354770999999992</v>
      </c>
    </row>
    <row r="89" spans="2:20" x14ac:dyDescent="0.25">
      <c r="B89" s="90">
        <v>7600000000</v>
      </c>
      <c r="C89" s="90">
        <v>-8.6879910999999996</v>
      </c>
      <c r="D89" s="90">
        <v>-7.1410898999999999</v>
      </c>
      <c r="E89" s="90"/>
      <c r="F89" s="90"/>
      <c r="H89" s="6">
        <f t="shared" si="6"/>
        <v>7.95</v>
      </c>
      <c r="I89" s="6">
        <f t="shared" si="7"/>
        <v>-8.5592041000000005</v>
      </c>
      <c r="J89" s="6">
        <f t="shared" si="8"/>
        <v>-7.3320904000000002</v>
      </c>
      <c r="L89" s="90">
        <v>7600000000</v>
      </c>
      <c r="M89" s="90">
        <v>-10.164292</v>
      </c>
      <c r="N89" s="90">
        <v>-9.7663288000000001</v>
      </c>
      <c r="O89" s="90"/>
      <c r="P89" s="90"/>
      <c r="R89" s="6">
        <f t="shared" si="9"/>
        <v>7.95</v>
      </c>
      <c r="S89" s="6">
        <f t="shared" si="10"/>
        <v>-10.137319</v>
      </c>
      <c r="T89" s="6">
        <f t="shared" si="11"/>
        <v>-9.5888270999999996</v>
      </c>
    </row>
    <row r="90" spans="2:20" x14ac:dyDescent="0.25">
      <c r="B90" s="90">
        <v>7670000000</v>
      </c>
      <c r="C90" s="90">
        <v>-8.7080383000000001</v>
      </c>
      <c r="D90" s="90">
        <v>-7.1504335000000001</v>
      </c>
      <c r="E90" s="90"/>
      <c r="F90" s="90"/>
      <c r="H90" s="6">
        <f t="shared" si="6"/>
        <v>8.02</v>
      </c>
      <c r="I90" s="6">
        <f t="shared" si="7"/>
        <v>-8.4824429000000006</v>
      </c>
      <c r="J90" s="6">
        <f t="shared" si="8"/>
        <v>-7.3936790999999999</v>
      </c>
      <c r="L90" s="90">
        <v>7670000000</v>
      </c>
      <c r="M90" s="90">
        <v>-10.184491</v>
      </c>
      <c r="N90" s="90">
        <v>-9.7431125999999999</v>
      </c>
      <c r="O90" s="90"/>
      <c r="P90" s="90"/>
      <c r="R90" s="6">
        <f t="shared" si="9"/>
        <v>8.02</v>
      </c>
      <c r="S90" s="6">
        <f t="shared" si="10"/>
        <v>-10.107205</v>
      </c>
      <c r="T90" s="6">
        <f t="shared" si="11"/>
        <v>-9.5326204000000008</v>
      </c>
    </row>
    <row r="91" spans="2:20" x14ac:dyDescent="0.25">
      <c r="B91" s="90">
        <v>7740000000</v>
      </c>
      <c r="C91" s="90">
        <v>-8.6478710000000003</v>
      </c>
      <c r="D91" s="90">
        <v>-7.1820339999999998</v>
      </c>
      <c r="E91" s="90"/>
      <c r="F91" s="90"/>
      <c r="H91" s="6">
        <f t="shared" si="6"/>
        <v>8.09</v>
      </c>
      <c r="I91" s="6">
        <f t="shared" si="7"/>
        <v>-8.4582119000000002</v>
      </c>
      <c r="J91" s="6">
        <f t="shared" si="8"/>
        <v>-7.4469924000000001</v>
      </c>
      <c r="L91" s="90">
        <v>7740000000</v>
      </c>
      <c r="M91" s="90">
        <v>-10.142835</v>
      </c>
      <c r="N91" s="90">
        <v>-9.7138375999999997</v>
      </c>
      <c r="O91" s="90"/>
      <c r="P91" s="90"/>
      <c r="R91" s="6">
        <f t="shared" si="9"/>
        <v>8.09</v>
      </c>
      <c r="S91" s="6">
        <f t="shared" si="10"/>
        <v>-10.132733999999999</v>
      </c>
      <c r="T91" s="6">
        <f t="shared" si="11"/>
        <v>-9.4600019</v>
      </c>
    </row>
    <row r="92" spans="2:20" x14ac:dyDescent="0.25">
      <c r="B92" s="90">
        <v>7810000000</v>
      </c>
      <c r="C92" s="90">
        <v>-8.5809431000000007</v>
      </c>
      <c r="D92" s="90">
        <v>-7.2261991999999999</v>
      </c>
      <c r="E92" s="90"/>
      <c r="F92" s="90"/>
      <c r="H92" s="6">
        <f t="shared" si="6"/>
        <v>8.16</v>
      </c>
      <c r="I92" s="6">
        <f t="shared" si="7"/>
        <v>-8.4860868000000007</v>
      </c>
      <c r="J92" s="6">
        <f t="shared" si="8"/>
        <v>-7.4835333999999998</v>
      </c>
      <c r="L92" s="90">
        <v>7810000000</v>
      </c>
      <c r="M92" s="90">
        <v>-10.122672</v>
      </c>
      <c r="N92" s="90">
        <v>-9.6829081000000006</v>
      </c>
      <c r="O92" s="90"/>
      <c r="P92" s="90"/>
      <c r="R92" s="6">
        <f t="shared" si="9"/>
        <v>8.16</v>
      </c>
      <c r="S92" s="6">
        <f t="shared" si="10"/>
        <v>-10.185541000000001</v>
      </c>
      <c r="T92" s="6">
        <f t="shared" si="11"/>
        <v>-9.3635739999999998</v>
      </c>
    </row>
    <row r="93" spans="2:20" x14ac:dyDescent="0.25">
      <c r="B93" s="90">
        <v>7880000000</v>
      </c>
      <c r="C93" s="90">
        <v>-8.5491667000000007</v>
      </c>
      <c r="D93" s="90">
        <v>-7.2755418000000001</v>
      </c>
      <c r="E93" s="90"/>
      <c r="F93" s="90"/>
      <c r="H93" s="6">
        <f t="shared" si="6"/>
        <v>8.23</v>
      </c>
      <c r="I93" s="6">
        <f t="shared" si="7"/>
        <v>-8.5296059</v>
      </c>
      <c r="J93" s="6">
        <f t="shared" si="8"/>
        <v>-7.5014590999999999</v>
      </c>
      <c r="L93" s="90">
        <v>7880000000</v>
      </c>
      <c r="M93" s="90">
        <v>-10.115549</v>
      </c>
      <c r="N93" s="90">
        <v>-9.6354770999999992</v>
      </c>
      <c r="O93" s="90"/>
      <c r="P93" s="90"/>
      <c r="R93" s="6">
        <f t="shared" si="9"/>
        <v>8.23</v>
      </c>
      <c r="S93" s="6">
        <f t="shared" si="10"/>
        <v>-10.251077</v>
      </c>
      <c r="T93" s="6">
        <f t="shared" si="11"/>
        <v>-9.2565297999999991</v>
      </c>
    </row>
    <row r="94" spans="2:20" x14ac:dyDescent="0.25">
      <c r="B94" s="90">
        <v>7950000000</v>
      </c>
      <c r="C94" s="90">
        <v>-8.5592041000000005</v>
      </c>
      <c r="D94" s="90">
        <v>-7.3320904000000002</v>
      </c>
      <c r="E94" s="90"/>
      <c r="F94" s="90"/>
      <c r="H94" s="6">
        <f t="shared" si="6"/>
        <v>8.3000000000000007</v>
      </c>
      <c r="I94" s="6">
        <f t="shared" si="7"/>
        <v>-8.5263452999999991</v>
      </c>
      <c r="J94" s="6">
        <f t="shared" si="8"/>
        <v>-7.5057444999999996</v>
      </c>
      <c r="L94" s="90">
        <v>7950000000</v>
      </c>
      <c r="M94" s="90">
        <v>-10.137319</v>
      </c>
      <c r="N94" s="90">
        <v>-9.5888270999999996</v>
      </c>
      <c r="O94" s="90"/>
      <c r="P94" s="90"/>
      <c r="R94" s="6">
        <f t="shared" si="9"/>
        <v>8.3000000000000007</v>
      </c>
      <c r="S94" s="6">
        <f t="shared" si="10"/>
        <v>-10.306028</v>
      </c>
      <c r="T94" s="6">
        <f t="shared" si="11"/>
        <v>-9.1504030000000007</v>
      </c>
    </row>
    <row r="95" spans="2:20" x14ac:dyDescent="0.25">
      <c r="B95" s="90">
        <v>8020000000</v>
      </c>
      <c r="C95" s="90">
        <v>-8.4824429000000006</v>
      </c>
      <c r="D95" s="90">
        <v>-7.3936790999999999</v>
      </c>
      <c r="E95" s="90"/>
      <c r="F95" s="90"/>
      <c r="H95" s="6">
        <f t="shared" si="6"/>
        <v>8.3699999999999992</v>
      </c>
      <c r="I95" s="6">
        <f t="shared" si="7"/>
        <v>-8.5932007000000006</v>
      </c>
      <c r="J95" s="6">
        <f t="shared" si="8"/>
        <v>-7.4826344999999996</v>
      </c>
      <c r="L95" s="90">
        <v>8020000000</v>
      </c>
      <c r="M95" s="90">
        <v>-10.107205</v>
      </c>
      <c r="N95" s="90">
        <v>-9.5326204000000008</v>
      </c>
      <c r="O95" s="90"/>
      <c r="P95" s="90"/>
      <c r="R95" s="6">
        <f t="shared" si="9"/>
        <v>8.3699999999999992</v>
      </c>
      <c r="S95" s="6">
        <f t="shared" si="10"/>
        <v>-10.405189999999999</v>
      </c>
      <c r="T95" s="6">
        <f t="shared" si="11"/>
        <v>-9.0302916</v>
      </c>
    </row>
    <row r="96" spans="2:20" x14ac:dyDescent="0.25">
      <c r="B96" s="90">
        <v>8090000000</v>
      </c>
      <c r="C96" s="90">
        <v>-8.4582119000000002</v>
      </c>
      <c r="D96" s="90">
        <v>-7.4469924000000001</v>
      </c>
      <c r="E96" s="90"/>
      <c r="F96" s="90"/>
      <c r="H96" s="6">
        <f t="shared" si="6"/>
        <v>8.44</v>
      </c>
      <c r="I96" s="6">
        <f t="shared" si="7"/>
        <v>-8.6940364999999993</v>
      </c>
      <c r="J96" s="6">
        <f t="shared" si="8"/>
        <v>-7.4352445999999999</v>
      </c>
      <c r="L96" s="90">
        <v>8090000000</v>
      </c>
      <c r="M96" s="90">
        <v>-10.132733999999999</v>
      </c>
      <c r="N96" s="90">
        <v>-9.4600019</v>
      </c>
      <c r="O96" s="90"/>
      <c r="P96" s="90"/>
      <c r="R96" s="6">
        <f t="shared" si="9"/>
        <v>8.44</v>
      </c>
      <c r="S96" s="6">
        <f t="shared" si="10"/>
        <v>-10.511189</v>
      </c>
      <c r="T96" s="6">
        <f t="shared" si="11"/>
        <v>-8.9004402000000002</v>
      </c>
    </row>
    <row r="97" spans="2:20" x14ac:dyDescent="0.25">
      <c r="B97" s="90">
        <v>8160000000</v>
      </c>
      <c r="C97" s="90">
        <v>-8.4860868000000007</v>
      </c>
      <c r="D97" s="90">
        <v>-7.4835333999999998</v>
      </c>
      <c r="E97" s="90"/>
      <c r="F97" s="90"/>
      <c r="H97" s="6">
        <f t="shared" si="6"/>
        <v>8.51</v>
      </c>
      <c r="I97" s="6">
        <f t="shared" si="7"/>
        <v>-8.7938823999999993</v>
      </c>
      <c r="J97" s="6">
        <f t="shared" si="8"/>
        <v>-7.3724483999999997</v>
      </c>
      <c r="L97" s="90">
        <v>8160000000</v>
      </c>
      <c r="M97" s="90">
        <v>-10.185541000000001</v>
      </c>
      <c r="N97" s="90">
        <v>-9.3635739999999998</v>
      </c>
      <c r="O97" s="90"/>
      <c r="P97" s="90"/>
      <c r="R97" s="6">
        <f t="shared" si="9"/>
        <v>8.51</v>
      </c>
      <c r="S97" s="6">
        <f t="shared" si="10"/>
        <v>-10.637797000000001</v>
      </c>
      <c r="T97" s="6">
        <f t="shared" si="11"/>
        <v>-8.7751522000000008</v>
      </c>
    </row>
    <row r="98" spans="2:20" x14ac:dyDescent="0.25">
      <c r="B98" s="90">
        <v>8230000000</v>
      </c>
      <c r="C98" s="90">
        <v>-8.5296059</v>
      </c>
      <c r="D98" s="90">
        <v>-7.5014590999999999</v>
      </c>
      <c r="E98" s="90"/>
      <c r="F98" s="90"/>
      <c r="H98" s="6">
        <f t="shared" si="6"/>
        <v>8.58</v>
      </c>
      <c r="I98" s="6">
        <f t="shared" si="7"/>
        <v>-8.8450641999999995</v>
      </c>
      <c r="J98" s="6">
        <f t="shared" si="8"/>
        <v>-7.3001307999999998</v>
      </c>
      <c r="L98" s="90">
        <v>8230000000</v>
      </c>
      <c r="M98" s="90">
        <v>-10.251077</v>
      </c>
      <c r="N98" s="90">
        <v>-9.2565297999999991</v>
      </c>
      <c r="O98" s="90"/>
      <c r="P98" s="90"/>
      <c r="R98" s="6">
        <f t="shared" si="9"/>
        <v>8.58</v>
      </c>
      <c r="S98" s="6">
        <f t="shared" si="10"/>
        <v>-10.715044000000001</v>
      </c>
      <c r="T98" s="6">
        <f t="shared" si="11"/>
        <v>-8.6533470000000001</v>
      </c>
    </row>
    <row r="99" spans="2:20" x14ac:dyDescent="0.25">
      <c r="B99" s="90">
        <v>8300000000</v>
      </c>
      <c r="C99" s="90">
        <v>-8.5263452999999991</v>
      </c>
      <c r="D99" s="90">
        <v>-7.5057444999999996</v>
      </c>
      <c r="E99" s="90"/>
      <c r="F99" s="90"/>
      <c r="H99" s="6">
        <f t="shared" si="6"/>
        <v>8.65</v>
      </c>
      <c r="I99" s="6">
        <f t="shared" si="7"/>
        <v>-8.9167947999999999</v>
      </c>
      <c r="J99" s="6">
        <f t="shared" si="8"/>
        <v>-7.2271843000000002</v>
      </c>
      <c r="L99" s="90">
        <v>8300000000</v>
      </c>
      <c r="M99" s="90">
        <v>-10.306028</v>
      </c>
      <c r="N99" s="90">
        <v>-9.1504030000000007</v>
      </c>
      <c r="O99" s="90"/>
      <c r="P99" s="90"/>
      <c r="R99" s="6">
        <f t="shared" si="9"/>
        <v>8.65</v>
      </c>
      <c r="S99" s="6">
        <f t="shared" si="10"/>
        <v>-10.769534999999999</v>
      </c>
      <c r="T99" s="6">
        <f t="shared" si="11"/>
        <v>-8.5278931</v>
      </c>
    </row>
    <row r="100" spans="2:20" x14ac:dyDescent="0.25">
      <c r="B100" s="90">
        <v>8370000000</v>
      </c>
      <c r="C100" s="90">
        <v>-8.5932007000000006</v>
      </c>
      <c r="D100" s="90">
        <v>-7.4826344999999996</v>
      </c>
      <c r="E100" s="90"/>
      <c r="F100" s="90"/>
      <c r="H100" s="6">
        <f t="shared" si="6"/>
        <v>8.7200000000000006</v>
      </c>
      <c r="I100" s="6">
        <f t="shared" si="7"/>
        <v>-8.9957743000000008</v>
      </c>
      <c r="J100" s="6">
        <f t="shared" si="8"/>
        <v>-7.1563387000000001</v>
      </c>
      <c r="L100" s="90">
        <v>8370000000</v>
      </c>
      <c r="M100" s="90">
        <v>-10.405189999999999</v>
      </c>
      <c r="N100" s="90">
        <v>-9.0302916</v>
      </c>
      <c r="O100" s="90"/>
      <c r="P100" s="90"/>
      <c r="R100" s="6">
        <f t="shared" si="9"/>
        <v>8.7200000000000006</v>
      </c>
      <c r="S100" s="6">
        <f t="shared" si="10"/>
        <v>-10.835687999999999</v>
      </c>
      <c r="T100" s="6">
        <f t="shared" si="11"/>
        <v>-8.4206371000000004</v>
      </c>
    </row>
    <row r="101" spans="2:20" x14ac:dyDescent="0.25">
      <c r="B101" s="90">
        <v>8440000000</v>
      </c>
      <c r="C101" s="90">
        <v>-8.6940364999999993</v>
      </c>
      <c r="D101" s="90">
        <v>-7.4352445999999999</v>
      </c>
      <c r="E101" s="90"/>
      <c r="F101" s="90"/>
      <c r="H101" s="6">
        <f t="shared" si="6"/>
        <v>8.7899999999999991</v>
      </c>
      <c r="I101" s="6">
        <f t="shared" si="7"/>
        <v>-8.9987058999999991</v>
      </c>
      <c r="J101" s="6">
        <f t="shared" si="8"/>
        <v>-7.0914593000000004</v>
      </c>
      <c r="L101" s="90">
        <v>8440000000</v>
      </c>
      <c r="M101" s="90">
        <v>-10.511189</v>
      </c>
      <c r="N101" s="90">
        <v>-8.9004402000000002</v>
      </c>
      <c r="O101" s="90"/>
      <c r="P101" s="90"/>
      <c r="R101" s="6">
        <f t="shared" si="9"/>
        <v>8.7899999999999991</v>
      </c>
      <c r="S101" s="6">
        <f t="shared" si="10"/>
        <v>-10.870540999999999</v>
      </c>
      <c r="T101" s="6">
        <f t="shared" si="11"/>
        <v>-8.3370733000000001</v>
      </c>
    </row>
    <row r="102" spans="2:20" x14ac:dyDescent="0.25">
      <c r="B102" s="90">
        <v>8510000000</v>
      </c>
      <c r="C102" s="90">
        <v>-8.7938823999999993</v>
      </c>
      <c r="D102" s="90">
        <v>-7.3724483999999997</v>
      </c>
      <c r="E102" s="90"/>
      <c r="F102" s="90"/>
      <c r="H102" s="6">
        <f t="shared" si="6"/>
        <v>8.86</v>
      </c>
      <c r="I102" s="6">
        <f t="shared" si="7"/>
        <v>-8.9738836000000006</v>
      </c>
      <c r="J102" s="6">
        <f t="shared" si="8"/>
        <v>-7.0412526</v>
      </c>
      <c r="L102" s="90">
        <v>8510000000</v>
      </c>
      <c r="M102" s="90">
        <v>-10.637797000000001</v>
      </c>
      <c r="N102" s="90">
        <v>-8.7751522000000008</v>
      </c>
      <c r="O102" s="90"/>
      <c r="P102" s="90"/>
      <c r="R102" s="6">
        <f t="shared" si="9"/>
        <v>8.86</v>
      </c>
      <c r="S102" s="6">
        <f t="shared" si="10"/>
        <v>-10.852406</v>
      </c>
      <c r="T102" s="6">
        <f t="shared" si="11"/>
        <v>-8.2601098999999998</v>
      </c>
    </row>
    <row r="103" spans="2:20" x14ac:dyDescent="0.25">
      <c r="B103" s="90">
        <v>8580000000</v>
      </c>
      <c r="C103" s="90">
        <v>-8.8450641999999995</v>
      </c>
      <c r="D103" s="90">
        <v>-7.3001307999999998</v>
      </c>
      <c r="E103" s="90"/>
      <c r="F103" s="90"/>
      <c r="H103" s="6">
        <f t="shared" si="6"/>
        <v>8.93</v>
      </c>
      <c r="I103" s="6">
        <f t="shared" si="7"/>
        <v>-9.0062417999999997</v>
      </c>
      <c r="J103" s="6">
        <f t="shared" si="8"/>
        <v>-7.0088606000000002</v>
      </c>
      <c r="L103" s="90">
        <v>8580000000</v>
      </c>
      <c r="M103" s="90">
        <v>-10.715044000000001</v>
      </c>
      <c r="N103" s="90">
        <v>-8.6533470000000001</v>
      </c>
      <c r="O103" s="90"/>
      <c r="P103" s="90"/>
      <c r="R103" s="6">
        <f t="shared" si="9"/>
        <v>8.93</v>
      </c>
      <c r="S103" s="6">
        <f t="shared" si="10"/>
        <v>-10.875586999999999</v>
      </c>
      <c r="T103" s="6">
        <f t="shared" si="11"/>
        <v>-8.1873912999999998</v>
      </c>
    </row>
    <row r="104" spans="2:20" x14ac:dyDescent="0.25">
      <c r="B104" s="90">
        <v>8650000000</v>
      </c>
      <c r="C104" s="90">
        <v>-8.9167947999999999</v>
      </c>
      <c r="D104" s="90">
        <v>-7.2271843000000002</v>
      </c>
      <c r="E104" s="90"/>
      <c r="F104" s="90"/>
      <c r="H104" s="6">
        <f t="shared" si="6"/>
        <v>9</v>
      </c>
      <c r="I104" s="6">
        <f t="shared" si="7"/>
        <v>-9.0278176999999999</v>
      </c>
      <c r="J104" s="6">
        <f t="shared" si="8"/>
        <v>-6.9931435999999998</v>
      </c>
      <c r="L104" s="90">
        <v>8650000000</v>
      </c>
      <c r="M104" s="90">
        <v>-10.769534999999999</v>
      </c>
      <c r="N104" s="90">
        <v>-8.5278931</v>
      </c>
      <c r="O104" s="90"/>
      <c r="P104" s="90"/>
      <c r="R104" s="6">
        <f t="shared" si="9"/>
        <v>9</v>
      </c>
      <c r="S104" s="6">
        <f t="shared" si="10"/>
        <v>-10.901137</v>
      </c>
      <c r="T104" s="6">
        <f t="shared" si="11"/>
        <v>-8.1226845000000001</v>
      </c>
    </row>
    <row r="105" spans="2:20" x14ac:dyDescent="0.25">
      <c r="B105" s="90">
        <v>8720000000</v>
      </c>
      <c r="C105" s="90">
        <v>-8.9957743000000008</v>
      </c>
      <c r="D105" s="90">
        <v>-7.1563387000000001</v>
      </c>
      <c r="E105" s="90"/>
      <c r="F105" s="90"/>
      <c r="H105" s="6">
        <f t="shared" si="6"/>
        <v>9.07</v>
      </c>
      <c r="I105" s="6">
        <f t="shared" si="7"/>
        <v>-8.9955596999999994</v>
      </c>
      <c r="J105" s="6">
        <f t="shared" si="8"/>
        <v>-6.9916368000000002</v>
      </c>
      <c r="L105" s="90">
        <v>8720000000</v>
      </c>
      <c r="M105" s="90">
        <v>-10.835687999999999</v>
      </c>
      <c r="N105" s="90">
        <v>-8.4206371000000004</v>
      </c>
      <c r="O105" s="90"/>
      <c r="P105" s="90"/>
      <c r="R105" s="6">
        <f t="shared" si="9"/>
        <v>9.07</v>
      </c>
      <c r="S105" s="6">
        <f t="shared" si="10"/>
        <v>-10.881186</v>
      </c>
      <c r="T105" s="6">
        <f t="shared" si="11"/>
        <v>-8.0699921000000003</v>
      </c>
    </row>
    <row r="106" spans="2:20" x14ac:dyDescent="0.25">
      <c r="B106" s="90">
        <v>8790000000</v>
      </c>
      <c r="C106" s="90">
        <v>-8.9987058999999991</v>
      </c>
      <c r="D106" s="90">
        <v>-7.0914593000000004</v>
      </c>
      <c r="E106" s="90"/>
      <c r="F106" s="90"/>
      <c r="H106" s="6">
        <f t="shared" si="6"/>
        <v>9.14</v>
      </c>
      <c r="I106" s="6">
        <f t="shared" si="7"/>
        <v>-9.008832</v>
      </c>
      <c r="J106" s="6">
        <f t="shared" si="8"/>
        <v>-7.0043725999999999</v>
      </c>
      <c r="L106" s="90">
        <v>8790000000</v>
      </c>
      <c r="M106" s="90">
        <v>-10.870540999999999</v>
      </c>
      <c r="N106" s="90">
        <v>-8.3370733000000001</v>
      </c>
      <c r="O106" s="90"/>
      <c r="P106" s="90"/>
      <c r="R106" s="6">
        <f t="shared" si="9"/>
        <v>9.14</v>
      </c>
      <c r="S106" s="6">
        <f t="shared" si="10"/>
        <v>-10.89128</v>
      </c>
      <c r="T106" s="6">
        <f t="shared" si="11"/>
        <v>-8.0198364000000009</v>
      </c>
    </row>
    <row r="107" spans="2:20" x14ac:dyDescent="0.25">
      <c r="B107" s="90">
        <v>8860000000</v>
      </c>
      <c r="C107" s="90">
        <v>-8.9738836000000006</v>
      </c>
      <c r="D107" s="90">
        <v>-7.0412526</v>
      </c>
      <c r="E107" s="90"/>
      <c r="F107" s="90"/>
      <c r="H107" s="6">
        <f t="shared" si="6"/>
        <v>9.2100000000000009</v>
      </c>
      <c r="I107" s="6">
        <f t="shared" si="7"/>
        <v>-9.0158272000000004</v>
      </c>
      <c r="J107" s="6">
        <f t="shared" si="8"/>
        <v>-7.0300840999999998</v>
      </c>
      <c r="L107" s="90">
        <v>8860000000</v>
      </c>
      <c r="M107" s="90">
        <v>-10.852406</v>
      </c>
      <c r="N107" s="90">
        <v>-8.2601098999999998</v>
      </c>
      <c r="O107" s="90"/>
      <c r="P107" s="90"/>
      <c r="R107" s="6">
        <f t="shared" si="9"/>
        <v>9.2100000000000009</v>
      </c>
      <c r="S107" s="6">
        <f t="shared" si="10"/>
        <v>-10.900653</v>
      </c>
      <c r="T107" s="6">
        <f t="shared" si="11"/>
        <v>-7.9731221000000003</v>
      </c>
    </row>
    <row r="108" spans="2:20" x14ac:dyDescent="0.25">
      <c r="B108" s="90">
        <v>8930000000</v>
      </c>
      <c r="C108" s="90">
        <v>-9.0062417999999997</v>
      </c>
      <c r="D108" s="90">
        <v>-7.0088606000000002</v>
      </c>
      <c r="E108" s="90"/>
      <c r="F108" s="90"/>
      <c r="H108" s="6">
        <f t="shared" si="6"/>
        <v>9.2799999999999994</v>
      </c>
      <c r="I108" s="6">
        <f t="shared" si="7"/>
        <v>-9.0021495999999992</v>
      </c>
      <c r="J108" s="6">
        <f t="shared" si="8"/>
        <v>-7.0622233999999997</v>
      </c>
      <c r="L108" s="90">
        <v>8930000000</v>
      </c>
      <c r="M108" s="90">
        <v>-10.875586999999999</v>
      </c>
      <c r="N108" s="90">
        <v>-8.1873912999999998</v>
      </c>
      <c r="O108" s="90"/>
      <c r="P108" s="90"/>
      <c r="R108" s="6">
        <f t="shared" si="9"/>
        <v>9.2799999999999994</v>
      </c>
      <c r="S108" s="6">
        <f t="shared" si="10"/>
        <v>-10.899974</v>
      </c>
      <c r="T108" s="6">
        <f t="shared" si="11"/>
        <v>-7.9353994999999999</v>
      </c>
    </row>
    <row r="109" spans="2:20" x14ac:dyDescent="0.25">
      <c r="B109" s="90">
        <v>9000000000</v>
      </c>
      <c r="C109" s="90">
        <v>-9.0278176999999999</v>
      </c>
      <c r="D109" s="90">
        <v>-6.9931435999999998</v>
      </c>
      <c r="E109" s="90"/>
      <c r="F109" s="90"/>
      <c r="H109" s="6">
        <f t="shared" si="6"/>
        <v>9.35</v>
      </c>
      <c r="I109" s="6">
        <f t="shared" si="7"/>
        <v>-8.9583224999999995</v>
      </c>
      <c r="J109" s="6">
        <f t="shared" si="8"/>
        <v>-7.1062589000000003</v>
      </c>
      <c r="L109" s="90">
        <v>9000000000</v>
      </c>
      <c r="M109" s="90">
        <v>-10.901137</v>
      </c>
      <c r="N109" s="90">
        <v>-8.1226845000000001</v>
      </c>
      <c r="O109" s="90"/>
      <c r="P109" s="90"/>
      <c r="R109" s="6">
        <f t="shared" si="9"/>
        <v>9.35</v>
      </c>
      <c r="S109" s="6">
        <f t="shared" si="10"/>
        <v>-10.889561</v>
      </c>
      <c r="T109" s="6">
        <f t="shared" si="11"/>
        <v>-7.8940777999999998</v>
      </c>
    </row>
    <row r="110" spans="2:20" x14ac:dyDescent="0.25">
      <c r="B110" s="90">
        <v>9070000000</v>
      </c>
      <c r="C110" s="90">
        <v>-8.9955596999999994</v>
      </c>
      <c r="D110" s="90">
        <v>-6.9916368000000002</v>
      </c>
      <c r="E110" s="90"/>
      <c r="F110" s="90"/>
      <c r="H110" s="6">
        <f t="shared" si="6"/>
        <v>9.42</v>
      </c>
      <c r="I110" s="6">
        <f t="shared" si="7"/>
        <v>-8.9592027999999999</v>
      </c>
      <c r="J110" s="6">
        <f t="shared" si="8"/>
        <v>-7.1720895999999996</v>
      </c>
      <c r="L110" s="90">
        <v>9070000000</v>
      </c>
      <c r="M110" s="90">
        <v>-10.881186</v>
      </c>
      <c r="N110" s="90">
        <v>-8.0699921000000003</v>
      </c>
      <c r="O110" s="90"/>
      <c r="P110" s="90"/>
      <c r="R110" s="6">
        <f t="shared" si="9"/>
        <v>9.42</v>
      </c>
      <c r="S110" s="6">
        <f t="shared" si="10"/>
        <v>-10.918065</v>
      </c>
      <c r="T110" s="6">
        <f t="shared" si="11"/>
        <v>-7.8594337000000003</v>
      </c>
    </row>
    <row r="111" spans="2:20" x14ac:dyDescent="0.25">
      <c r="B111" s="90">
        <v>9140000000</v>
      </c>
      <c r="C111" s="90">
        <v>-9.008832</v>
      </c>
      <c r="D111" s="90">
        <v>-7.0043725999999999</v>
      </c>
      <c r="E111" s="90"/>
      <c r="F111" s="90"/>
      <c r="H111" s="6">
        <f t="shared" si="6"/>
        <v>9.49</v>
      </c>
      <c r="I111" s="6">
        <f t="shared" si="7"/>
        <v>-8.9307622999999996</v>
      </c>
      <c r="J111" s="6">
        <f t="shared" si="8"/>
        <v>-7.2429427999999998</v>
      </c>
      <c r="L111" s="90">
        <v>9140000000</v>
      </c>
      <c r="M111" s="90">
        <v>-10.89128</v>
      </c>
      <c r="N111" s="90">
        <v>-8.0198364000000009</v>
      </c>
      <c r="O111" s="90"/>
      <c r="P111" s="90"/>
      <c r="R111" s="6">
        <f t="shared" si="9"/>
        <v>9.49</v>
      </c>
      <c r="S111" s="6">
        <f t="shared" si="10"/>
        <v>-10.892868</v>
      </c>
      <c r="T111" s="6">
        <f t="shared" si="11"/>
        <v>-7.8208981</v>
      </c>
    </row>
    <row r="112" spans="2:20" x14ac:dyDescent="0.25">
      <c r="B112" s="90">
        <v>9210000000</v>
      </c>
      <c r="C112" s="90">
        <v>-9.0158272000000004</v>
      </c>
      <c r="D112" s="90">
        <v>-7.0300840999999998</v>
      </c>
      <c r="E112" s="90"/>
      <c r="F112" s="90"/>
      <c r="H112" s="6">
        <f t="shared" si="6"/>
        <v>9.56</v>
      </c>
      <c r="I112" s="6">
        <f t="shared" si="7"/>
        <v>-8.9175328999999994</v>
      </c>
      <c r="J112" s="6">
        <f t="shared" si="8"/>
        <v>-7.3155389</v>
      </c>
      <c r="L112" s="90">
        <v>9210000000</v>
      </c>
      <c r="M112" s="90">
        <v>-10.900653</v>
      </c>
      <c r="N112" s="90">
        <v>-7.9731221000000003</v>
      </c>
      <c r="O112" s="90"/>
      <c r="P112" s="90"/>
      <c r="R112" s="6">
        <f t="shared" si="9"/>
        <v>9.56</v>
      </c>
      <c r="S112" s="6">
        <f t="shared" si="10"/>
        <v>-10.885802</v>
      </c>
      <c r="T112" s="6">
        <f t="shared" si="11"/>
        <v>-7.7835722000000001</v>
      </c>
    </row>
    <row r="113" spans="2:20" x14ac:dyDescent="0.25">
      <c r="B113" s="90">
        <v>9280000000</v>
      </c>
      <c r="C113" s="90">
        <v>-9.0021495999999992</v>
      </c>
      <c r="D113" s="90">
        <v>-7.0622233999999997</v>
      </c>
      <c r="E113" s="90"/>
      <c r="F113" s="90"/>
      <c r="H113" s="6">
        <f t="shared" si="6"/>
        <v>9.6300000000000008</v>
      </c>
      <c r="I113" s="6">
        <f t="shared" si="7"/>
        <v>-8.8719797000000007</v>
      </c>
      <c r="J113" s="6">
        <f t="shared" si="8"/>
        <v>-7.3955770000000003</v>
      </c>
      <c r="L113" s="90">
        <v>9280000000</v>
      </c>
      <c r="M113" s="90">
        <v>-10.899974</v>
      </c>
      <c r="N113" s="90">
        <v>-7.9353994999999999</v>
      </c>
      <c r="O113" s="90"/>
      <c r="P113" s="90"/>
      <c r="R113" s="6">
        <f t="shared" si="9"/>
        <v>9.6300000000000008</v>
      </c>
      <c r="S113" s="6">
        <f t="shared" si="10"/>
        <v>-10.85807</v>
      </c>
      <c r="T113" s="6">
        <f t="shared" si="11"/>
        <v>-7.7569375000000003</v>
      </c>
    </row>
    <row r="114" spans="2:20" x14ac:dyDescent="0.25">
      <c r="B114" s="90">
        <v>9350000000</v>
      </c>
      <c r="C114" s="90">
        <v>-8.9583224999999995</v>
      </c>
      <c r="D114" s="90">
        <v>-7.1062589000000003</v>
      </c>
      <c r="E114" s="90"/>
      <c r="F114" s="90"/>
      <c r="H114" s="6">
        <f t="shared" si="6"/>
        <v>9.6999999999999993</v>
      </c>
      <c r="I114" s="6">
        <f t="shared" si="7"/>
        <v>-8.9002541999999991</v>
      </c>
      <c r="J114" s="6">
        <f t="shared" si="8"/>
        <v>-7.4857763999999998</v>
      </c>
      <c r="L114" s="90">
        <v>9350000000</v>
      </c>
      <c r="M114" s="90">
        <v>-10.889561</v>
      </c>
      <c r="N114" s="90">
        <v>-7.8940777999999998</v>
      </c>
      <c r="O114" s="90"/>
      <c r="P114" s="90"/>
      <c r="R114" s="6">
        <f t="shared" si="9"/>
        <v>9.6999999999999993</v>
      </c>
      <c r="S114" s="6">
        <f t="shared" si="10"/>
        <v>-10.874003</v>
      </c>
      <c r="T114" s="6">
        <f t="shared" si="11"/>
        <v>-7.7472576999999996</v>
      </c>
    </row>
    <row r="115" spans="2:20" x14ac:dyDescent="0.25">
      <c r="B115" s="90">
        <v>9420000000</v>
      </c>
      <c r="C115" s="90">
        <v>-8.9592027999999999</v>
      </c>
      <c r="D115" s="90">
        <v>-7.1720895999999996</v>
      </c>
      <c r="E115" s="90"/>
      <c r="F115" s="90"/>
      <c r="H115" s="6">
        <f t="shared" si="6"/>
        <v>9.77</v>
      </c>
      <c r="I115" s="6">
        <f t="shared" si="7"/>
        <v>-8.8901424000000002</v>
      </c>
      <c r="J115" s="6">
        <f t="shared" si="8"/>
        <v>-7.5722876000000001</v>
      </c>
      <c r="L115" s="90">
        <v>9420000000</v>
      </c>
      <c r="M115" s="90">
        <v>-10.918065</v>
      </c>
      <c r="N115" s="90">
        <v>-7.8594337000000003</v>
      </c>
      <c r="O115" s="90"/>
      <c r="P115" s="90"/>
      <c r="R115" s="6">
        <f t="shared" si="9"/>
        <v>9.77</v>
      </c>
      <c r="S115" s="6">
        <f t="shared" si="10"/>
        <v>-10.837275999999999</v>
      </c>
      <c r="T115" s="6">
        <f t="shared" si="11"/>
        <v>-7.7472805999999999</v>
      </c>
    </row>
    <row r="116" spans="2:20" x14ac:dyDescent="0.25">
      <c r="B116" s="90">
        <v>9490000000</v>
      </c>
      <c r="C116" s="90">
        <v>-8.9307622999999996</v>
      </c>
      <c r="D116" s="90">
        <v>-7.2429427999999998</v>
      </c>
      <c r="E116" s="90"/>
      <c r="F116" s="90"/>
      <c r="H116" s="6">
        <f t="shared" si="6"/>
        <v>9.84</v>
      </c>
      <c r="I116" s="6">
        <f t="shared" si="7"/>
        <v>-8.8877401000000003</v>
      </c>
      <c r="J116" s="6">
        <f t="shared" si="8"/>
        <v>-7.6606832000000002</v>
      </c>
      <c r="L116" s="90">
        <v>9490000000</v>
      </c>
      <c r="M116" s="90">
        <v>-10.892868</v>
      </c>
      <c r="N116" s="90">
        <v>-7.8208981</v>
      </c>
      <c r="O116" s="90"/>
      <c r="P116" s="90"/>
      <c r="R116" s="6">
        <f t="shared" si="9"/>
        <v>9.84</v>
      </c>
      <c r="S116" s="6">
        <f t="shared" si="10"/>
        <v>-10.809559999999999</v>
      </c>
      <c r="T116" s="6">
        <f t="shared" si="11"/>
        <v>-7.7551775000000003</v>
      </c>
    </row>
    <row r="117" spans="2:20" x14ac:dyDescent="0.25">
      <c r="B117" s="90">
        <v>9560000000</v>
      </c>
      <c r="C117" s="90">
        <v>-8.9175328999999994</v>
      </c>
      <c r="D117" s="90">
        <v>-7.3155389</v>
      </c>
      <c r="E117" s="90"/>
      <c r="F117" s="90"/>
      <c r="H117" s="6">
        <f t="shared" si="6"/>
        <v>9.91</v>
      </c>
      <c r="I117" s="6">
        <f t="shared" si="7"/>
        <v>-8.880846</v>
      </c>
      <c r="J117" s="6">
        <f t="shared" si="8"/>
        <v>-7.7520289</v>
      </c>
      <c r="L117" s="90">
        <v>9560000000</v>
      </c>
      <c r="M117" s="90">
        <v>-10.885802</v>
      </c>
      <c r="N117" s="90">
        <v>-7.7835722000000001</v>
      </c>
      <c r="O117" s="90"/>
      <c r="P117" s="90"/>
      <c r="R117" s="6">
        <f t="shared" si="9"/>
        <v>9.91</v>
      </c>
      <c r="S117" s="6">
        <f t="shared" si="10"/>
        <v>-10.765691</v>
      </c>
      <c r="T117" s="6">
        <f t="shared" si="11"/>
        <v>-7.7829155999999999</v>
      </c>
    </row>
    <row r="118" spans="2:20" x14ac:dyDescent="0.25">
      <c r="B118" s="90">
        <v>9630000000</v>
      </c>
      <c r="C118" s="90">
        <v>-8.8719797000000007</v>
      </c>
      <c r="D118" s="90">
        <v>-7.3955770000000003</v>
      </c>
      <c r="E118" s="90"/>
      <c r="F118" s="90"/>
      <c r="H118" s="6">
        <f t="shared" si="6"/>
        <v>9.98</v>
      </c>
      <c r="I118" s="6">
        <f t="shared" si="7"/>
        <v>-8.9129924999999997</v>
      </c>
      <c r="J118" s="6">
        <f t="shared" si="8"/>
        <v>-7.8454021999999997</v>
      </c>
      <c r="L118" s="90">
        <v>9630000000</v>
      </c>
      <c r="M118" s="90">
        <v>-10.85807</v>
      </c>
      <c r="N118" s="90">
        <v>-7.7569375000000003</v>
      </c>
      <c r="O118" s="90"/>
      <c r="P118" s="90"/>
      <c r="R118" s="6">
        <f t="shared" si="9"/>
        <v>9.98</v>
      </c>
      <c r="S118" s="6">
        <f t="shared" si="10"/>
        <v>-10.750496999999999</v>
      </c>
      <c r="T118" s="6">
        <f t="shared" si="11"/>
        <v>-7.8309645999999997</v>
      </c>
    </row>
    <row r="119" spans="2:20" x14ac:dyDescent="0.25">
      <c r="B119" s="90">
        <v>9700000000</v>
      </c>
      <c r="C119" s="90">
        <v>-8.9002541999999991</v>
      </c>
      <c r="D119" s="90">
        <v>-7.4857763999999998</v>
      </c>
      <c r="E119" s="90"/>
      <c r="F119" s="90"/>
      <c r="H119" s="6">
        <f t="shared" si="6"/>
        <v>10.050000000000001</v>
      </c>
      <c r="I119" s="6">
        <f t="shared" si="7"/>
        <v>-8.8784083999999996</v>
      </c>
      <c r="J119" s="6">
        <f t="shared" si="8"/>
        <v>-7.9256720999999999</v>
      </c>
      <c r="L119" s="90">
        <v>9700000000</v>
      </c>
      <c r="M119" s="90">
        <v>-10.874003</v>
      </c>
      <c r="N119" s="90">
        <v>-7.7472576999999996</v>
      </c>
      <c r="O119" s="90"/>
      <c r="P119" s="90"/>
      <c r="R119" s="6">
        <f t="shared" si="9"/>
        <v>10.050000000000001</v>
      </c>
      <c r="S119" s="6">
        <f t="shared" si="10"/>
        <v>-10.671424</v>
      </c>
      <c r="T119" s="6">
        <f t="shared" si="11"/>
        <v>-7.8953705000000003</v>
      </c>
    </row>
    <row r="120" spans="2:20" x14ac:dyDescent="0.25">
      <c r="B120" s="90">
        <v>9770000000</v>
      </c>
      <c r="C120" s="90">
        <v>-8.8901424000000002</v>
      </c>
      <c r="D120" s="90">
        <v>-7.5722876000000001</v>
      </c>
      <c r="E120" s="90"/>
      <c r="F120" s="90"/>
      <c r="H120" s="6">
        <f t="shared" si="6"/>
        <v>10.119999999999999</v>
      </c>
      <c r="I120" s="6">
        <f t="shared" si="7"/>
        <v>-8.8575859000000001</v>
      </c>
      <c r="J120" s="6">
        <f t="shared" si="8"/>
        <v>-8.0089579000000004</v>
      </c>
      <c r="L120" s="90">
        <v>9770000000</v>
      </c>
      <c r="M120" s="90">
        <v>-10.837275999999999</v>
      </c>
      <c r="N120" s="90">
        <v>-7.7472805999999999</v>
      </c>
      <c r="O120" s="90"/>
      <c r="P120" s="90"/>
      <c r="R120" s="6">
        <f t="shared" si="9"/>
        <v>10.119999999999999</v>
      </c>
      <c r="S120" s="6">
        <f t="shared" si="10"/>
        <v>-10.609577</v>
      </c>
      <c r="T120" s="6">
        <f t="shared" si="11"/>
        <v>-7.9717617000000001</v>
      </c>
    </row>
    <row r="121" spans="2:20" x14ac:dyDescent="0.25">
      <c r="B121" s="90">
        <v>9840000000</v>
      </c>
      <c r="C121" s="90">
        <v>-8.8877401000000003</v>
      </c>
      <c r="D121" s="90">
        <v>-7.6606832000000002</v>
      </c>
      <c r="E121" s="90"/>
      <c r="F121" s="90"/>
      <c r="H121" s="6">
        <f t="shared" si="6"/>
        <v>10.19</v>
      </c>
      <c r="I121" s="6">
        <f t="shared" si="7"/>
        <v>-8.8597584000000005</v>
      </c>
      <c r="J121" s="6">
        <f t="shared" si="8"/>
        <v>-8.0977210999999993</v>
      </c>
      <c r="L121" s="90">
        <v>9840000000</v>
      </c>
      <c r="M121" s="90">
        <v>-10.809559999999999</v>
      </c>
      <c r="N121" s="90">
        <v>-7.7551775000000003</v>
      </c>
      <c r="O121" s="90"/>
      <c r="P121" s="90"/>
      <c r="R121" s="6">
        <f t="shared" si="9"/>
        <v>10.19</v>
      </c>
      <c r="S121" s="6">
        <f t="shared" si="10"/>
        <v>-10.540141999999999</v>
      </c>
      <c r="T121" s="6">
        <f t="shared" si="11"/>
        <v>-8.0626650000000009</v>
      </c>
    </row>
    <row r="122" spans="2:20" x14ac:dyDescent="0.25">
      <c r="B122" s="90">
        <v>9910000000</v>
      </c>
      <c r="C122" s="90">
        <v>-8.880846</v>
      </c>
      <c r="D122" s="90">
        <v>-7.7520289</v>
      </c>
      <c r="E122" s="90"/>
      <c r="F122" s="90"/>
      <c r="H122" s="6">
        <f t="shared" si="6"/>
        <v>10.26</v>
      </c>
      <c r="I122" s="6">
        <f t="shared" si="7"/>
        <v>-8.8930035000000007</v>
      </c>
      <c r="J122" s="6">
        <f t="shared" si="8"/>
        <v>-8.1876440000000006</v>
      </c>
      <c r="L122" s="90">
        <v>9910000000</v>
      </c>
      <c r="M122" s="90">
        <v>-10.765691</v>
      </c>
      <c r="N122" s="90">
        <v>-7.7829155999999999</v>
      </c>
      <c r="O122" s="90"/>
      <c r="P122" s="90"/>
      <c r="R122" s="6">
        <f t="shared" si="9"/>
        <v>10.26</v>
      </c>
      <c r="S122" s="6">
        <f t="shared" si="10"/>
        <v>-10.506061000000001</v>
      </c>
      <c r="T122" s="6">
        <f t="shared" si="11"/>
        <v>-8.1557121000000006</v>
      </c>
    </row>
    <row r="123" spans="2:20" x14ac:dyDescent="0.25">
      <c r="B123" s="90">
        <v>9980000000</v>
      </c>
      <c r="C123" s="90">
        <v>-8.9129924999999997</v>
      </c>
      <c r="D123" s="90">
        <v>-7.8454021999999997</v>
      </c>
      <c r="E123" s="90"/>
      <c r="F123" s="90"/>
      <c r="H123" s="6">
        <f t="shared" si="6"/>
        <v>10.33</v>
      </c>
      <c r="I123" s="6">
        <f t="shared" si="7"/>
        <v>-8.8799028</v>
      </c>
      <c r="J123" s="6">
        <f t="shared" si="8"/>
        <v>-8.2767277000000004</v>
      </c>
      <c r="L123" s="90">
        <v>9980000000</v>
      </c>
      <c r="M123" s="90">
        <v>-10.750496999999999</v>
      </c>
      <c r="N123" s="90">
        <v>-7.8309645999999997</v>
      </c>
      <c r="O123" s="90"/>
      <c r="P123" s="90"/>
      <c r="R123" s="6">
        <f t="shared" si="9"/>
        <v>10.33</v>
      </c>
      <c r="S123" s="6">
        <f t="shared" si="10"/>
        <v>-10.435491000000001</v>
      </c>
      <c r="T123" s="6">
        <f t="shared" si="11"/>
        <v>-8.2419319000000009</v>
      </c>
    </row>
    <row r="124" spans="2:20" x14ac:dyDescent="0.25">
      <c r="B124" s="90">
        <v>10050000000</v>
      </c>
      <c r="C124" s="90">
        <v>-8.8784083999999996</v>
      </c>
      <c r="D124" s="90">
        <v>-7.9256720999999999</v>
      </c>
      <c r="E124" s="90"/>
      <c r="F124" s="90"/>
      <c r="H124" s="6">
        <f t="shared" si="6"/>
        <v>10.4</v>
      </c>
      <c r="I124" s="6">
        <f t="shared" si="7"/>
        <v>-8.9178485999999992</v>
      </c>
      <c r="J124" s="6">
        <f t="shared" si="8"/>
        <v>-8.3929624999999994</v>
      </c>
      <c r="L124" s="90">
        <v>10050000000</v>
      </c>
      <c r="M124" s="90">
        <v>-10.671424</v>
      </c>
      <c r="N124" s="90">
        <v>-7.8953705000000003</v>
      </c>
      <c r="O124" s="90"/>
      <c r="P124" s="90"/>
      <c r="R124" s="6">
        <f t="shared" si="9"/>
        <v>10.4</v>
      </c>
      <c r="S124" s="6">
        <f t="shared" si="10"/>
        <v>-10.383302</v>
      </c>
      <c r="T124" s="6">
        <f t="shared" si="11"/>
        <v>-8.3332461999999996</v>
      </c>
    </row>
    <row r="125" spans="2:20" x14ac:dyDescent="0.25">
      <c r="B125" s="90">
        <v>10120000000</v>
      </c>
      <c r="C125" s="90">
        <v>-8.8575859000000001</v>
      </c>
      <c r="D125" s="90">
        <v>-8.0089579000000004</v>
      </c>
      <c r="E125" s="90"/>
      <c r="F125" s="90"/>
      <c r="H125" s="6">
        <f t="shared" si="6"/>
        <v>10.47</v>
      </c>
      <c r="I125" s="6">
        <f t="shared" si="7"/>
        <v>-8.9990272999999998</v>
      </c>
      <c r="J125" s="6">
        <f t="shared" si="8"/>
        <v>-8.5307025999999997</v>
      </c>
      <c r="L125" s="90">
        <v>10120000000</v>
      </c>
      <c r="M125" s="90">
        <v>-10.609577</v>
      </c>
      <c r="N125" s="90">
        <v>-7.9717617000000001</v>
      </c>
      <c r="O125" s="90"/>
      <c r="P125" s="90"/>
      <c r="R125" s="6">
        <f t="shared" si="9"/>
        <v>10.47</v>
      </c>
      <c r="S125" s="6">
        <f t="shared" si="10"/>
        <v>-10.357408</v>
      </c>
      <c r="T125" s="6">
        <f t="shared" si="11"/>
        <v>-8.4283342000000001</v>
      </c>
    </row>
    <row r="126" spans="2:20" x14ac:dyDescent="0.25">
      <c r="B126" s="90">
        <v>10190000000</v>
      </c>
      <c r="C126" s="90">
        <v>-8.8597584000000005</v>
      </c>
      <c r="D126" s="90">
        <v>-8.0977210999999993</v>
      </c>
      <c r="E126" s="90"/>
      <c r="F126" s="90"/>
      <c r="H126" s="6">
        <f t="shared" si="6"/>
        <v>10.54</v>
      </c>
      <c r="I126" s="6">
        <f t="shared" si="7"/>
        <v>-9.0896597000000003</v>
      </c>
      <c r="J126" s="6">
        <f t="shared" si="8"/>
        <v>-8.6852950999999994</v>
      </c>
      <c r="L126" s="90">
        <v>10190000000</v>
      </c>
      <c r="M126" s="90">
        <v>-10.540141999999999</v>
      </c>
      <c r="N126" s="90">
        <v>-8.0626650000000009</v>
      </c>
      <c r="O126" s="90"/>
      <c r="P126" s="90"/>
      <c r="R126" s="6">
        <f t="shared" si="9"/>
        <v>10.54</v>
      </c>
      <c r="S126" s="6">
        <f t="shared" si="10"/>
        <v>-10.385839000000001</v>
      </c>
      <c r="T126" s="6">
        <f t="shared" si="11"/>
        <v>-8.5144567000000002</v>
      </c>
    </row>
    <row r="127" spans="2:20" x14ac:dyDescent="0.25">
      <c r="B127" s="90">
        <v>10260000000</v>
      </c>
      <c r="C127" s="90">
        <v>-8.8930035000000007</v>
      </c>
      <c r="D127" s="90">
        <v>-8.1876440000000006</v>
      </c>
      <c r="E127" s="90"/>
      <c r="F127" s="90"/>
      <c r="H127" s="6">
        <f t="shared" si="6"/>
        <v>10.61</v>
      </c>
      <c r="I127" s="6">
        <f t="shared" si="7"/>
        <v>-9.0953379000000005</v>
      </c>
      <c r="J127" s="6">
        <f t="shared" si="8"/>
        <v>-8.8715095999999996</v>
      </c>
      <c r="L127" s="90">
        <v>10260000000</v>
      </c>
      <c r="M127" s="90">
        <v>-10.506061000000001</v>
      </c>
      <c r="N127" s="90">
        <v>-8.1557121000000006</v>
      </c>
      <c r="O127" s="90"/>
      <c r="P127" s="90"/>
      <c r="R127" s="6">
        <f t="shared" si="9"/>
        <v>10.61</v>
      </c>
      <c r="S127" s="6">
        <f t="shared" si="10"/>
        <v>-10.334168999999999</v>
      </c>
      <c r="T127" s="6">
        <f t="shared" si="11"/>
        <v>-8.5944061000000005</v>
      </c>
    </row>
    <row r="128" spans="2:20" x14ac:dyDescent="0.25">
      <c r="B128" s="90">
        <v>10330000000</v>
      </c>
      <c r="C128" s="90">
        <v>-8.8799028</v>
      </c>
      <c r="D128" s="90">
        <v>-8.2767277000000004</v>
      </c>
      <c r="E128" s="90"/>
      <c r="F128" s="90"/>
      <c r="H128" s="6">
        <f t="shared" si="6"/>
        <v>10.68</v>
      </c>
      <c r="I128" s="6">
        <f t="shared" si="7"/>
        <v>-9.1575804000000005</v>
      </c>
      <c r="J128" s="6">
        <f t="shared" si="8"/>
        <v>-9.1039762</v>
      </c>
      <c r="L128" s="90">
        <v>10330000000</v>
      </c>
      <c r="M128" s="90">
        <v>-10.435491000000001</v>
      </c>
      <c r="N128" s="90">
        <v>-8.2419319000000009</v>
      </c>
      <c r="O128" s="90"/>
      <c r="P128" s="90"/>
      <c r="R128" s="6">
        <f t="shared" si="9"/>
        <v>10.68</v>
      </c>
      <c r="S128" s="6">
        <f t="shared" si="10"/>
        <v>-10.311336000000001</v>
      </c>
      <c r="T128" s="6">
        <f t="shared" si="11"/>
        <v>-8.6686449000000003</v>
      </c>
    </row>
    <row r="129" spans="2:20" x14ac:dyDescent="0.25">
      <c r="B129" s="90">
        <v>10400000000</v>
      </c>
      <c r="C129" s="90">
        <v>-8.9178485999999992</v>
      </c>
      <c r="D129" s="90">
        <v>-8.3929624999999994</v>
      </c>
      <c r="E129" s="90"/>
      <c r="F129" s="90"/>
      <c r="H129" s="6">
        <f t="shared" si="6"/>
        <v>10.75</v>
      </c>
      <c r="I129" s="6">
        <f t="shared" si="7"/>
        <v>-9.2216520000000006</v>
      </c>
      <c r="J129" s="6">
        <f t="shared" si="8"/>
        <v>-9.3815717999999997</v>
      </c>
      <c r="L129" s="90">
        <v>10400000000</v>
      </c>
      <c r="M129" s="90">
        <v>-10.383302</v>
      </c>
      <c r="N129" s="90">
        <v>-8.3332461999999996</v>
      </c>
      <c r="O129" s="90"/>
      <c r="P129" s="90"/>
      <c r="R129" s="6">
        <f t="shared" si="9"/>
        <v>10.75</v>
      </c>
      <c r="S129" s="6">
        <f t="shared" si="10"/>
        <v>-10.31249</v>
      </c>
      <c r="T129" s="6">
        <f t="shared" si="11"/>
        <v>-8.7464818999999991</v>
      </c>
    </row>
    <row r="130" spans="2:20" x14ac:dyDescent="0.25">
      <c r="B130" s="90">
        <v>10470000000</v>
      </c>
      <c r="C130" s="90">
        <v>-8.9990272999999998</v>
      </c>
      <c r="D130" s="90">
        <v>-8.5307025999999997</v>
      </c>
      <c r="E130" s="90"/>
      <c r="F130" s="90"/>
      <c r="H130" s="6">
        <f t="shared" si="6"/>
        <v>10.82</v>
      </c>
      <c r="I130" s="6">
        <f t="shared" si="7"/>
        <v>-9.2384004999999991</v>
      </c>
      <c r="J130" s="6">
        <f t="shared" si="8"/>
        <v>-9.7022332999999996</v>
      </c>
      <c r="L130" s="90">
        <v>10470000000</v>
      </c>
      <c r="M130" s="90">
        <v>-10.357408</v>
      </c>
      <c r="N130" s="90">
        <v>-8.4283342000000001</v>
      </c>
      <c r="O130" s="90"/>
      <c r="P130" s="90"/>
      <c r="R130" s="6">
        <f t="shared" si="9"/>
        <v>10.82</v>
      </c>
      <c r="S130" s="6">
        <f t="shared" si="10"/>
        <v>-10.297518999999999</v>
      </c>
      <c r="T130" s="6">
        <f t="shared" si="11"/>
        <v>-8.8307246999999993</v>
      </c>
    </row>
    <row r="131" spans="2:20" x14ac:dyDescent="0.25">
      <c r="B131" s="90">
        <v>10540000000</v>
      </c>
      <c r="C131" s="90">
        <v>-9.0896597000000003</v>
      </c>
      <c r="D131" s="90">
        <v>-8.6852950999999994</v>
      </c>
      <c r="E131" s="90"/>
      <c r="F131" s="90"/>
      <c r="H131" s="6">
        <f t="shared" si="6"/>
        <v>10.89</v>
      </c>
      <c r="I131" s="6">
        <f t="shared" si="7"/>
        <v>-9.2354813</v>
      </c>
      <c r="J131" s="6">
        <f t="shared" si="8"/>
        <v>-10.080652000000001</v>
      </c>
      <c r="L131" s="90">
        <v>10540000000</v>
      </c>
      <c r="M131" s="90">
        <v>-10.385839000000001</v>
      </c>
      <c r="N131" s="90">
        <v>-8.5144567000000002</v>
      </c>
      <c r="O131" s="90"/>
      <c r="P131" s="90"/>
      <c r="R131" s="6">
        <f t="shared" si="9"/>
        <v>10.89</v>
      </c>
      <c r="S131" s="6">
        <f t="shared" si="10"/>
        <v>-10.247565</v>
      </c>
      <c r="T131" s="6">
        <f t="shared" si="11"/>
        <v>-8.9282903999999998</v>
      </c>
    </row>
    <row r="132" spans="2:20" x14ac:dyDescent="0.25">
      <c r="B132" s="90">
        <v>10610000000</v>
      </c>
      <c r="C132" s="90">
        <v>-9.0953379000000005</v>
      </c>
      <c r="D132" s="90">
        <v>-8.8715095999999996</v>
      </c>
      <c r="E132" s="90"/>
      <c r="F132" s="90"/>
      <c r="H132" s="6">
        <f t="shared" ref="H132:H195" si="12">B137/1000000000</f>
        <v>10.96</v>
      </c>
      <c r="I132" s="6">
        <f t="shared" ref="I132:I195" si="13">C137</f>
        <v>-9.3134984999999997</v>
      </c>
      <c r="J132" s="6">
        <f t="shared" ref="J132:J195" si="14">D137</f>
        <v>-10.544352999999999</v>
      </c>
      <c r="L132" s="90">
        <v>10610000000</v>
      </c>
      <c r="M132" s="90">
        <v>-10.334168999999999</v>
      </c>
      <c r="N132" s="90">
        <v>-8.5944061000000005</v>
      </c>
      <c r="O132" s="90"/>
      <c r="P132" s="90"/>
      <c r="R132" s="6">
        <f t="shared" ref="R132:R195" si="15">L137/1000000000</f>
        <v>10.96</v>
      </c>
      <c r="S132" s="6">
        <f t="shared" ref="S132:S195" si="16">M137</f>
        <v>-10.263932</v>
      </c>
      <c r="T132" s="6">
        <f t="shared" ref="T132:T195" si="17">N137</f>
        <v>-9.0592574999999993</v>
      </c>
    </row>
    <row r="133" spans="2:20" x14ac:dyDescent="0.25">
      <c r="B133" s="90">
        <v>10680000000</v>
      </c>
      <c r="C133" s="90">
        <v>-9.1575804000000005</v>
      </c>
      <c r="D133" s="90">
        <v>-9.1039762</v>
      </c>
      <c r="E133" s="90"/>
      <c r="F133" s="90"/>
      <c r="H133" s="6">
        <f t="shared" si="12"/>
        <v>11.03</v>
      </c>
      <c r="I133" s="6">
        <f t="shared" si="13"/>
        <v>-9.3582877999999994</v>
      </c>
      <c r="J133" s="6">
        <f t="shared" si="14"/>
        <v>-11.086506999999999</v>
      </c>
      <c r="L133" s="90">
        <v>10680000000</v>
      </c>
      <c r="M133" s="90">
        <v>-10.311336000000001</v>
      </c>
      <c r="N133" s="90">
        <v>-8.6686449000000003</v>
      </c>
      <c r="O133" s="90"/>
      <c r="P133" s="90"/>
      <c r="R133" s="6">
        <f t="shared" si="15"/>
        <v>11.03</v>
      </c>
      <c r="S133" s="6">
        <f t="shared" si="16"/>
        <v>-10.254756</v>
      </c>
      <c r="T133" s="6">
        <f t="shared" si="17"/>
        <v>-9.2173996000000002</v>
      </c>
    </row>
    <row r="134" spans="2:20" x14ac:dyDescent="0.25">
      <c r="B134" s="90">
        <v>10750000000</v>
      </c>
      <c r="C134" s="90">
        <v>-9.2216520000000006</v>
      </c>
      <c r="D134" s="90">
        <v>-9.3815717999999997</v>
      </c>
      <c r="E134" s="90"/>
      <c r="F134" s="90"/>
      <c r="H134" s="6">
        <f t="shared" si="12"/>
        <v>11.1</v>
      </c>
      <c r="I134" s="6">
        <f t="shared" si="13"/>
        <v>-9.3978233000000007</v>
      </c>
      <c r="J134" s="6">
        <f t="shared" si="14"/>
        <v>-11.704319</v>
      </c>
      <c r="L134" s="90">
        <v>10750000000</v>
      </c>
      <c r="M134" s="90">
        <v>-10.31249</v>
      </c>
      <c r="N134" s="90">
        <v>-8.7464818999999991</v>
      </c>
      <c r="O134" s="90"/>
      <c r="P134" s="90"/>
      <c r="R134" s="6">
        <f t="shared" si="15"/>
        <v>11.1</v>
      </c>
      <c r="S134" s="6">
        <f t="shared" si="16"/>
        <v>-10.241933</v>
      </c>
      <c r="T134" s="6">
        <f t="shared" si="17"/>
        <v>-9.3980741999999999</v>
      </c>
    </row>
    <row r="135" spans="2:20" x14ac:dyDescent="0.25">
      <c r="B135" s="90">
        <v>10820000000</v>
      </c>
      <c r="C135" s="90">
        <v>-9.2384004999999991</v>
      </c>
      <c r="D135" s="90">
        <v>-9.7022332999999996</v>
      </c>
      <c r="E135" s="90"/>
      <c r="F135" s="90"/>
      <c r="H135" s="6">
        <f t="shared" si="12"/>
        <v>11.17</v>
      </c>
      <c r="I135" s="6">
        <f t="shared" si="13"/>
        <v>-9.4408855000000003</v>
      </c>
      <c r="J135" s="6">
        <f t="shared" si="14"/>
        <v>-12.458437</v>
      </c>
      <c r="L135" s="90">
        <v>10820000000</v>
      </c>
      <c r="M135" s="90">
        <v>-10.297518999999999</v>
      </c>
      <c r="N135" s="90">
        <v>-8.8307246999999993</v>
      </c>
      <c r="O135" s="90"/>
      <c r="P135" s="90"/>
      <c r="R135" s="6">
        <f t="shared" si="15"/>
        <v>11.17</v>
      </c>
      <c r="S135" s="6">
        <f t="shared" si="16"/>
        <v>-10.212514000000001</v>
      </c>
      <c r="T135" s="6">
        <f t="shared" si="17"/>
        <v>-9.6272154000000008</v>
      </c>
    </row>
    <row r="136" spans="2:20" x14ac:dyDescent="0.25">
      <c r="B136" s="90">
        <v>10890000000</v>
      </c>
      <c r="C136" s="90">
        <v>-9.2354813</v>
      </c>
      <c r="D136" s="90">
        <v>-10.080652000000001</v>
      </c>
      <c r="E136" s="90"/>
      <c r="F136" s="90"/>
      <c r="H136" s="6">
        <f t="shared" si="12"/>
        <v>11.24</v>
      </c>
      <c r="I136" s="6">
        <f t="shared" si="13"/>
        <v>-9.5185622999999993</v>
      </c>
      <c r="J136" s="6">
        <f t="shared" si="14"/>
        <v>-13.386879</v>
      </c>
      <c r="L136" s="90">
        <v>10890000000</v>
      </c>
      <c r="M136" s="90">
        <v>-10.247565</v>
      </c>
      <c r="N136" s="90">
        <v>-8.9282903999999998</v>
      </c>
      <c r="O136" s="90"/>
      <c r="P136" s="90"/>
      <c r="R136" s="6">
        <f t="shared" si="15"/>
        <v>11.24</v>
      </c>
      <c r="S136" s="6">
        <f t="shared" si="16"/>
        <v>-10.207715</v>
      </c>
      <c r="T136" s="6">
        <f t="shared" si="17"/>
        <v>-9.9039859999999997</v>
      </c>
    </row>
    <row r="137" spans="2:20" x14ac:dyDescent="0.25">
      <c r="B137" s="90">
        <v>10960000000</v>
      </c>
      <c r="C137" s="90">
        <v>-9.3134984999999997</v>
      </c>
      <c r="D137" s="90">
        <v>-10.544352999999999</v>
      </c>
      <c r="E137" s="90"/>
      <c r="F137" s="90"/>
      <c r="H137" s="6">
        <f t="shared" si="12"/>
        <v>11.31</v>
      </c>
      <c r="I137" s="6">
        <f t="shared" si="13"/>
        <v>-9.5780086999999998</v>
      </c>
      <c r="J137" s="6">
        <f t="shared" si="14"/>
        <v>-14.536035999999999</v>
      </c>
      <c r="L137" s="90">
        <v>10960000000</v>
      </c>
      <c r="M137" s="90">
        <v>-10.263932</v>
      </c>
      <c r="N137" s="90">
        <v>-9.0592574999999993</v>
      </c>
      <c r="O137" s="90"/>
      <c r="P137" s="90"/>
      <c r="R137" s="6">
        <f t="shared" si="15"/>
        <v>11.31</v>
      </c>
      <c r="S137" s="6">
        <f t="shared" si="16"/>
        <v>-10.184609999999999</v>
      </c>
      <c r="T137" s="6">
        <f t="shared" si="17"/>
        <v>-10.237202</v>
      </c>
    </row>
    <row r="138" spans="2:20" x14ac:dyDescent="0.25">
      <c r="B138" s="90">
        <v>11030000000</v>
      </c>
      <c r="C138" s="90">
        <v>-9.3582877999999994</v>
      </c>
      <c r="D138" s="90">
        <v>-11.086506999999999</v>
      </c>
      <c r="E138" s="90"/>
      <c r="F138" s="90"/>
      <c r="H138" s="6">
        <f t="shared" si="12"/>
        <v>11.38</v>
      </c>
      <c r="I138" s="6">
        <f t="shared" si="13"/>
        <v>-9.6367893000000002</v>
      </c>
      <c r="J138" s="6">
        <f t="shared" si="14"/>
        <v>-15.971876</v>
      </c>
      <c r="L138" s="90">
        <v>11030000000</v>
      </c>
      <c r="M138" s="90">
        <v>-10.254756</v>
      </c>
      <c r="N138" s="90">
        <v>-9.2173996000000002</v>
      </c>
      <c r="O138" s="90"/>
      <c r="P138" s="90"/>
      <c r="R138" s="6">
        <f t="shared" si="15"/>
        <v>11.38</v>
      </c>
      <c r="S138" s="6">
        <f t="shared" si="16"/>
        <v>-10.150855999999999</v>
      </c>
      <c r="T138" s="6">
        <f t="shared" si="17"/>
        <v>-10.63078</v>
      </c>
    </row>
    <row r="139" spans="2:20" x14ac:dyDescent="0.25">
      <c r="B139" s="90">
        <v>11100000000</v>
      </c>
      <c r="C139" s="90">
        <v>-9.3978233000000007</v>
      </c>
      <c r="D139" s="90">
        <v>-11.704319</v>
      </c>
      <c r="E139" s="90"/>
      <c r="F139" s="90"/>
      <c r="H139" s="6">
        <f t="shared" si="12"/>
        <v>11.45</v>
      </c>
      <c r="I139" s="6">
        <f t="shared" si="13"/>
        <v>-9.7038860000000007</v>
      </c>
      <c r="J139" s="6">
        <f t="shared" si="14"/>
        <v>-17.669447000000002</v>
      </c>
      <c r="L139" s="90">
        <v>11100000000</v>
      </c>
      <c r="M139" s="90">
        <v>-10.241933</v>
      </c>
      <c r="N139" s="90">
        <v>-9.3980741999999999</v>
      </c>
      <c r="O139" s="90"/>
      <c r="P139" s="90"/>
      <c r="R139" s="6">
        <f t="shared" si="15"/>
        <v>11.45</v>
      </c>
      <c r="S139" s="6">
        <f t="shared" si="16"/>
        <v>-10.110548</v>
      </c>
      <c r="T139" s="6">
        <f t="shared" si="17"/>
        <v>-11.084766999999999</v>
      </c>
    </row>
    <row r="140" spans="2:20" x14ac:dyDescent="0.25">
      <c r="B140" s="90">
        <v>11170000000</v>
      </c>
      <c r="C140" s="90">
        <v>-9.4408855000000003</v>
      </c>
      <c r="D140" s="90">
        <v>-12.458437</v>
      </c>
      <c r="E140" s="90"/>
      <c r="F140" s="90"/>
      <c r="H140" s="6">
        <f t="shared" si="12"/>
        <v>11.52</v>
      </c>
      <c r="I140" s="6">
        <f t="shared" si="13"/>
        <v>-9.8177576000000002</v>
      </c>
      <c r="J140" s="6">
        <f t="shared" si="14"/>
        <v>-19.126472</v>
      </c>
      <c r="L140" s="90">
        <v>11170000000</v>
      </c>
      <c r="M140" s="90">
        <v>-10.212514000000001</v>
      </c>
      <c r="N140" s="90">
        <v>-9.6272154000000008</v>
      </c>
      <c r="O140" s="90"/>
      <c r="P140" s="90"/>
      <c r="R140" s="6">
        <f t="shared" si="15"/>
        <v>11.52</v>
      </c>
      <c r="S140" s="6">
        <f t="shared" si="16"/>
        <v>-10.105430999999999</v>
      </c>
      <c r="T140" s="6">
        <f t="shared" si="17"/>
        <v>-11.615458</v>
      </c>
    </row>
    <row r="141" spans="2:20" x14ac:dyDescent="0.25">
      <c r="B141" s="90">
        <v>11240000000</v>
      </c>
      <c r="C141" s="90">
        <v>-9.5185622999999993</v>
      </c>
      <c r="D141" s="90">
        <v>-13.386879</v>
      </c>
      <c r="E141" s="90"/>
      <c r="F141" s="90"/>
      <c r="H141" s="6">
        <f t="shared" si="12"/>
        <v>11.59</v>
      </c>
      <c r="I141" s="6">
        <f t="shared" si="13"/>
        <v>-9.8922290999999998</v>
      </c>
      <c r="J141" s="6">
        <f t="shared" si="14"/>
        <v>-20.093896999999998</v>
      </c>
      <c r="L141" s="90">
        <v>11240000000</v>
      </c>
      <c r="M141" s="90">
        <v>-10.207715</v>
      </c>
      <c r="N141" s="90">
        <v>-9.9039859999999997</v>
      </c>
      <c r="O141" s="90"/>
      <c r="P141" s="90"/>
      <c r="R141" s="6">
        <f t="shared" si="15"/>
        <v>11.59</v>
      </c>
      <c r="S141" s="6">
        <f t="shared" si="16"/>
        <v>-10.062124000000001</v>
      </c>
      <c r="T141" s="6">
        <f t="shared" si="17"/>
        <v>-12.212562</v>
      </c>
    </row>
    <row r="142" spans="2:20" x14ac:dyDescent="0.25">
      <c r="B142" s="90">
        <v>11310000000</v>
      </c>
      <c r="C142" s="90">
        <v>-9.5780086999999998</v>
      </c>
      <c r="D142" s="90">
        <v>-14.536035999999999</v>
      </c>
      <c r="E142" s="90"/>
      <c r="F142" s="90"/>
      <c r="H142" s="6">
        <f t="shared" si="12"/>
        <v>11.66</v>
      </c>
      <c r="I142" s="6">
        <f t="shared" si="13"/>
        <v>-9.9845313999999998</v>
      </c>
      <c r="J142" s="6">
        <f t="shared" si="14"/>
        <v>-20.631879999999999</v>
      </c>
      <c r="L142" s="90">
        <v>11310000000</v>
      </c>
      <c r="M142" s="90">
        <v>-10.184609999999999</v>
      </c>
      <c r="N142" s="90">
        <v>-10.237202</v>
      </c>
      <c r="O142" s="90"/>
      <c r="P142" s="90"/>
      <c r="R142" s="6">
        <f t="shared" si="15"/>
        <v>11.66</v>
      </c>
      <c r="S142" s="6">
        <f t="shared" si="16"/>
        <v>-10.021055</v>
      </c>
      <c r="T142" s="6">
        <f t="shared" si="17"/>
        <v>-12.868375</v>
      </c>
    </row>
    <row r="143" spans="2:20" x14ac:dyDescent="0.25">
      <c r="B143" s="90">
        <v>11380000000</v>
      </c>
      <c r="C143" s="90">
        <v>-9.6367893000000002</v>
      </c>
      <c r="D143" s="90">
        <v>-15.971876</v>
      </c>
      <c r="E143" s="90"/>
      <c r="F143" s="90"/>
      <c r="H143" s="6">
        <f t="shared" si="12"/>
        <v>11.73</v>
      </c>
      <c r="I143" s="6">
        <f t="shared" si="13"/>
        <v>-10.124019000000001</v>
      </c>
      <c r="J143" s="6">
        <f t="shared" si="14"/>
        <v>-20.787510000000001</v>
      </c>
      <c r="L143" s="90">
        <v>11380000000</v>
      </c>
      <c r="M143" s="90">
        <v>-10.150855999999999</v>
      </c>
      <c r="N143" s="90">
        <v>-10.63078</v>
      </c>
      <c r="O143" s="90"/>
      <c r="P143" s="90"/>
      <c r="R143" s="6">
        <f t="shared" si="15"/>
        <v>11.73</v>
      </c>
      <c r="S143" s="6">
        <f t="shared" si="16"/>
        <v>-10.010555999999999</v>
      </c>
      <c r="T143" s="6">
        <f t="shared" si="17"/>
        <v>-13.602997999999999</v>
      </c>
    </row>
    <row r="144" spans="2:20" x14ac:dyDescent="0.25">
      <c r="B144" s="90">
        <v>11450000000</v>
      </c>
      <c r="C144" s="90">
        <v>-9.7038860000000007</v>
      </c>
      <c r="D144" s="90">
        <v>-17.669447000000002</v>
      </c>
      <c r="E144" s="90"/>
      <c r="F144" s="90"/>
      <c r="H144" s="6">
        <f t="shared" si="12"/>
        <v>11.8</v>
      </c>
      <c r="I144" s="6">
        <f t="shared" si="13"/>
        <v>-10.288259999999999</v>
      </c>
      <c r="J144" s="6">
        <f t="shared" si="14"/>
        <v>-20.551839999999999</v>
      </c>
      <c r="L144" s="90">
        <v>11450000000</v>
      </c>
      <c r="M144" s="90">
        <v>-10.110548</v>
      </c>
      <c r="N144" s="90">
        <v>-11.084766999999999</v>
      </c>
      <c r="O144" s="90"/>
      <c r="P144" s="90"/>
      <c r="R144" s="6">
        <f t="shared" si="15"/>
        <v>11.8</v>
      </c>
      <c r="S144" s="6">
        <f t="shared" si="16"/>
        <v>-10.023239</v>
      </c>
      <c r="T144" s="6">
        <f t="shared" si="17"/>
        <v>-14.419466</v>
      </c>
    </row>
    <row r="145" spans="2:20" x14ac:dyDescent="0.25">
      <c r="B145" s="90">
        <v>11520000000</v>
      </c>
      <c r="C145" s="90">
        <v>-9.8177576000000002</v>
      </c>
      <c r="D145" s="90">
        <v>-19.126472</v>
      </c>
      <c r="E145" s="90"/>
      <c r="F145" s="90"/>
      <c r="H145" s="6">
        <f t="shared" si="12"/>
        <v>11.87</v>
      </c>
      <c r="I145" s="6">
        <f t="shared" si="13"/>
        <v>-10.441625</v>
      </c>
      <c r="J145" s="6">
        <f t="shared" si="14"/>
        <v>-19.934155000000001</v>
      </c>
      <c r="L145" s="90">
        <v>11520000000</v>
      </c>
      <c r="M145" s="90">
        <v>-10.105430999999999</v>
      </c>
      <c r="N145" s="90">
        <v>-11.615458</v>
      </c>
      <c r="O145" s="90"/>
      <c r="P145" s="90"/>
      <c r="R145" s="6">
        <f t="shared" si="15"/>
        <v>11.87</v>
      </c>
      <c r="S145" s="6">
        <f t="shared" si="16"/>
        <v>-10.021298</v>
      </c>
      <c r="T145" s="6">
        <f t="shared" si="17"/>
        <v>-15.297003999999999</v>
      </c>
    </row>
    <row r="146" spans="2:20" x14ac:dyDescent="0.25">
      <c r="B146" s="90">
        <v>11590000000</v>
      </c>
      <c r="C146" s="90">
        <v>-9.8922290999999998</v>
      </c>
      <c r="D146" s="90">
        <v>-20.093896999999998</v>
      </c>
      <c r="E146" s="90"/>
      <c r="F146" s="90"/>
      <c r="H146" s="6">
        <f t="shared" si="12"/>
        <v>11.94</v>
      </c>
      <c r="I146" s="6">
        <f t="shared" si="13"/>
        <v>-10.649454</v>
      </c>
      <c r="J146" s="6">
        <f t="shared" si="14"/>
        <v>-18.903641</v>
      </c>
      <c r="L146" s="90">
        <v>11590000000</v>
      </c>
      <c r="M146" s="90">
        <v>-10.062124000000001</v>
      </c>
      <c r="N146" s="90">
        <v>-12.212562</v>
      </c>
      <c r="O146" s="90"/>
      <c r="P146" s="90"/>
      <c r="R146" s="6">
        <f t="shared" si="15"/>
        <v>11.94</v>
      </c>
      <c r="S146" s="6">
        <f t="shared" si="16"/>
        <v>-10.043639000000001</v>
      </c>
      <c r="T146" s="6">
        <f t="shared" si="17"/>
        <v>-16.205976</v>
      </c>
    </row>
    <row r="147" spans="2:20" x14ac:dyDescent="0.25">
      <c r="B147" s="90">
        <v>11660000000</v>
      </c>
      <c r="C147" s="90">
        <v>-9.9845313999999998</v>
      </c>
      <c r="D147" s="90">
        <v>-20.631879999999999</v>
      </c>
      <c r="E147" s="90"/>
      <c r="F147" s="90"/>
      <c r="H147" s="6">
        <f t="shared" si="12"/>
        <v>12.01</v>
      </c>
      <c r="I147" s="6">
        <f t="shared" si="13"/>
        <v>-10.879103000000001</v>
      </c>
      <c r="J147" s="6">
        <f t="shared" si="14"/>
        <v>-17.412034999999999</v>
      </c>
      <c r="L147" s="90">
        <v>11660000000</v>
      </c>
      <c r="M147" s="90">
        <v>-10.021055</v>
      </c>
      <c r="N147" s="90">
        <v>-12.868375</v>
      </c>
      <c r="O147" s="90"/>
      <c r="P147" s="90"/>
      <c r="R147" s="6">
        <f t="shared" si="15"/>
        <v>12.01</v>
      </c>
      <c r="S147" s="6">
        <f t="shared" si="16"/>
        <v>-10.086853</v>
      </c>
      <c r="T147" s="6">
        <f t="shared" si="17"/>
        <v>-17.114927000000002</v>
      </c>
    </row>
    <row r="148" spans="2:20" x14ac:dyDescent="0.25">
      <c r="B148" s="90">
        <v>11730000000</v>
      </c>
      <c r="C148" s="90">
        <v>-10.124019000000001</v>
      </c>
      <c r="D148" s="90">
        <v>-20.787510000000001</v>
      </c>
      <c r="E148" s="90"/>
      <c r="F148" s="90"/>
      <c r="H148" s="6">
        <f t="shared" si="12"/>
        <v>12.08</v>
      </c>
      <c r="I148" s="6">
        <f t="shared" si="13"/>
        <v>-11.131627</v>
      </c>
      <c r="J148" s="6">
        <f t="shared" si="14"/>
        <v>-15.495323000000001</v>
      </c>
      <c r="L148" s="90">
        <v>11730000000</v>
      </c>
      <c r="M148" s="90">
        <v>-10.010555999999999</v>
      </c>
      <c r="N148" s="90">
        <v>-13.602997999999999</v>
      </c>
      <c r="O148" s="90"/>
      <c r="P148" s="90"/>
      <c r="R148" s="6">
        <f t="shared" si="15"/>
        <v>12.08</v>
      </c>
      <c r="S148" s="6">
        <f t="shared" si="16"/>
        <v>-10.150554</v>
      </c>
      <c r="T148" s="6">
        <f t="shared" si="17"/>
        <v>-17.972000000000001</v>
      </c>
    </row>
    <row r="149" spans="2:20" x14ac:dyDescent="0.25">
      <c r="B149" s="90">
        <v>11800000000</v>
      </c>
      <c r="C149" s="90">
        <v>-10.288259999999999</v>
      </c>
      <c r="D149" s="90">
        <v>-20.551839999999999</v>
      </c>
      <c r="E149" s="90"/>
      <c r="F149" s="90"/>
      <c r="H149" s="6">
        <f t="shared" si="12"/>
        <v>12.15</v>
      </c>
      <c r="I149" s="6">
        <f t="shared" si="13"/>
        <v>-11.403247</v>
      </c>
      <c r="J149" s="6">
        <f t="shared" si="14"/>
        <v>-13.666767</v>
      </c>
      <c r="L149" s="90">
        <v>11800000000</v>
      </c>
      <c r="M149" s="90">
        <v>-10.023239</v>
      </c>
      <c r="N149" s="90">
        <v>-14.419466</v>
      </c>
      <c r="O149" s="90"/>
      <c r="P149" s="90"/>
      <c r="R149" s="6">
        <f t="shared" si="15"/>
        <v>12.15</v>
      </c>
      <c r="S149" s="6">
        <f t="shared" si="16"/>
        <v>-10.204575</v>
      </c>
      <c r="T149" s="6">
        <f t="shared" si="17"/>
        <v>-18.643969999999999</v>
      </c>
    </row>
    <row r="150" spans="2:20" x14ac:dyDescent="0.25">
      <c r="B150" s="90">
        <v>11870000000</v>
      </c>
      <c r="C150" s="90">
        <v>-10.441625</v>
      </c>
      <c r="D150" s="90">
        <v>-19.934155000000001</v>
      </c>
      <c r="E150" s="90"/>
      <c r="F150" s="90"/>
      <c r="H150" s="6">
        <f t="shared" si="12"/>
        <v>12.22</v>
      </c>
      <c r="I150" s="6">
        <f t="shared" si="13"/>
        <v>-11.695161000000001</v>
      </c>
      <c r="J150" s="6">
        <f t="shared" si="14"/>
        <v>-12.153893999999999</v>
      </c>
      <c r="L150" s="90">
        <v>11870000000</v>
      </c>
      <c r="M150" s="90">
        <v>-10.021298</v>
      </c>
      <c r="N150" s="90">
        <v>-15.297003999999999</v>
      </c>
      <c r="O150" s="90"/>
      <c r="P150" s="90"/>
      <c r="R150" s="6">
        <f t="shared" si="15"/>
        <v>12.22</v>
      </c>
      <c r="S150" s="6">
        <f t="shared" si="16"/>
        <v>-10.260733999999999</v>
      </c>
      <c r="T150" s="6">
        <f t="shared" si="17"/>
        <v>-19.106235999999999</v>
      </c>
    </row>
    <row r="151" spans="2:20" x14ac:dyDescent="0.25">
      <c r="B151" s="90">
        <v>11940000000</v>
      </c>
      <c r="C151" s="90">
        <v>-10.649454</v>
      </c>
      <c r="D151" s="90">
        <v>-18.903641</v>
      </c>
      <c r="E151" s="90"/>
      <c r="F151" s="90"/>
      <c r="H151" s="6">
        <f t="shared" si="12"/>
        <v>12.29</v>
      </c>
      <c r="I151" s="6">
        <f t="shared" si="13"/>
        <v>-12.019132000000001</v>
      </c>
      <c r="J151" s="6">
        <f t="shared" si="14"/>
        <v>-10.892868</v>
      </c>
      <c r="L151" s="90">
        <v>11940000000</v>
      </c>
      <c r="M151" s="90">
        <v>-10.043639000000001</v>
      </c>
      <c r="N151" s="90">
        <v>-16.205976</v>
      </c>
      <c r="O151" s="90"/>
      <c r="P151" s="90"/>
      <c r="R151" s="6">
        <f t="shared" si="15"/>
        <v>12.29</v>
      </c>
      <c r="S151" s="6">
        <f t="shared" si="16"/>
        <v>-10.355805</v>
      </c>
      <c r="T151" s="6">
        <f t="shared" si="17"/>
        <v>-19.360264000000001</v>
      </c>
    </row>
    <row r="152" spans="2:20" x14ac:dyDescent="0.25">
      <c r="B152" s="90">
        <v>12010000000</v>
      </c>
      <c r="C152" s="90">
        <v>-10.879103000000001</v>
      </c>
      <c r="D152" s="90">
        <v>-17.412034999999999</v>
      </c>
      <c r="E152" s="90"/>
      <c r="F152" s="90"/>
      <c r="H152" s="6">
        <f t="shared" si="12"/>
        <v>12.36</v>
      </c>
      <c r="I152" s="6">
        <f t="shared" si="13"/>
        <v>-12.378522999999999</v>
      </c>
      <c r="J152" s="6">
        <f t="shared" si="14"/>
        <v>-9.8437233000000006</v>
      </c>
      <c r="L152" s="90">
        <v>12010000000</v>
      </c>
      <c r="M152" s="90">
        <v>-10.086853</v>
      </c>
      <c r="N152" s="90">
        <v>-17.114927000000002</v>
      </c>
      <c r="O152" s="90"/>
      <c r="P152" s="90"/>
      <c r="R152" s="6">
        <f t="shared" si="15"/>
        <v>12.36</v>
      </c>
      <c r="S152" s="6">
        <f t="shared" si="16"/>
        <v>-10.475236000000001</v>
      </c>
      <c r="T152" s="6">
        <f t="shared" si="17"/>
        <v>-19.38241</v>
      </c>
    </row>
    <row r="153" spans="2:20" x14ac:dyDescent="0.25">
      <c r="B153" s="90">
        <v>12080000000</v>
      </c>
      <c r="C153" s="90">
        <v>-11.131627</v>
      </c>
      <c r="D153" s="90">
        <v>-15.495323000000001</v>
      </c>
      <c r="E153" s="90"/>
      <c r="F153" s="90"/>
      <c r="H153" s="6">
        <f t="shared" si="12"/>
        <v>12.43</v>
      </c>
      <c r="I153" s="6">
        <f t="shared" si="13"/>
        <v>-12.751201</v>
      </c>
      <c r="J153" s="6">
        <f t="shared" si="14"/>
        <v>-8.9671164000000001</v>
      </c>
      <c r="L153" s="90">
        <v>12080000000</v>
      </c>
      <c r="M153" s="90">
        <v>-10.150554</v>
      </c>
      <c r="N153" s="90">
        <v>-17.972000000000001</v>
      </c>
      <c r="O153" s="90"/>
      <c r="P153" s="90"/>
      <c r="R153" s="6">
        <f t="shared" si="15"/>
        <v>12.43</v>
      </c>
      <c r="S153" s="6">
        <f t="shared" si="16"/>
        <v>-10.593118</v>
      </c>
      <c r="T153" s="6">
        <f t="shared" si="17"/>
        <v>-19.1313</v>
      </c>
    </row>
    <row r="154" spans="2:20" x14ac:dyDescent="0.25">
      <c r="B154" s="90">
        <v>12150000000</v>
      </c>
      <c r="C154" s="90">
        <v>-11.403247</v>
      </c>
      <c r="D154" s="90">
        <v>-13.666767</v>
      </c>
      <c r="E154" s="90"/>
      <c r="F154" s="90"/>
      <c r="H154" s="6">
        <f t="shared" si="12"/>
        <v>12.5</v>
      </c>
      <c r="I154" s="6">
        <f t="shared" si="13"/>
        <v>-13.140321999999999</v>
      </c>
      <c r="J154" s="6">
        <f t="shared" si="14"/>
        <v>-8.2092991000000008</v>
      </c>
      <c r="L154" s="90">
        <v>12150000000</v>
      </c>
      <c r="M154" s="90">
        <v>-10.204575</v>
      </c>
      <c r="N154" s="90">
        <v>-18.643969999999999</v>
      </c>
      <c r="O154" s="90"/>
      <c r="P154" s="90"/>
      <c r="R154" s="6">
        <f t="shared" si="15"/>
        <v>12.5</v>
      </c>
      <c r="S154" s="6">
        <f t="shared" si="16"/>
        <v>-10.730306000000001</v>
      </c>
      <c r="T154" s="6">
        <f t="shared" si="17"/>
        <v>-18.593267000000001</v>
      </c>
    </row>
    <row r="155" spans="2:20" x14ac:dyDescent="0.25">
      <c r="B155" s="90">
        <v>12220000000</v>
      </c>
      <c r="C155" s="90">
        <v>-11.695161000000001</v>
      </c>
      <c r="D155" s="90">
        <v>-12.153893999999999</v>
      </c>
      <c r="E155" s="90"/>
      <c r="F155" s="90"/>
      <c r="H155" s="6">
        <f t="shared" si="12"/>
        <v>12.57</v>
      </c>
      <c r="I155" s="6">
        <f t="shared" si="13"/>
        <v>-13.571806</v>
      </c>
      <c r="J155" s="6">
        <f t="shared" si="14"/>
        <v>-7.5518599000000002</v>
      </c>
      <c r="L155" s="90">
        <v>12220000000</v>
      </c>
      <c r="M155" s="90">
        <v>-10.260733999999999</v>
      </c>
      <c r="N155" s="90">
        <v>-19.106235999999999</v>
      </c>
      <c r="O155" s="90"/>
      <c r="P155" s="90"/>
      <c r="R155" s="6">
        <f t="shared" si="15"/>
        <v>12.57</v>
      </c>
      <c r="S155" s="6">
        <f t="shared" si="16"/>
        <v>-11.002160999999999</v>
      </c>
      <c r="T155" s="6">
        <f t="shared" si="17"/>
        <v>-17.866056</v>
      </c>
    </row>
    <row r="156" spans="2:20" x14ac:dyDescent="0.25">
      <c r="B156" s="90">
        <v>12290000000</v>
      </c>
      <c r="C156" s="90">
        <v>-12.019132000000001</v>
      </c>
      <c r="D156" s="90">
        <v>-10.892868</v>
      </c>
      <c r="E156" s="90"/>
      <c r="F156" s="90"/>
      <c r="H156" s="6">
        <f t="shared" si="12"/>
        <v>12.64</v>
      </c>
      <c r="I156" s="6">
        <f t="shared" si="13"/>
        <v>-13.993834</v>
      </c>
      <c r="J156" s="6">
        <f t="shared" si="14"/>
        <v>-6.9806938000000001</v>
      </c>
      <c r="L156" s="90">
        <v>12290000000</v>
      </c>
      <c r="M156" s="90">
        <v>-10.355805</v>
      </c>
      <c r="N156" s="90">
        <v>-19.360264000000001</v>
      </c>
      <c r="O156" s="90"/>
      <c r="P156" s="90"/>
      <c r="R156" s="6">
        <f t="shared" si="15"/>
        <v>12.64</v>
      </c>
      <c r="S156" s="6">
        <f t="shared" si="16"/>
        <v>-11.517879000000001</v>
      </c>
      <c r="T156" s="6">
        <f t="shared" si="17"/>
        <v>-16.952832999999998</v>
      </c>
    </row>
    <row r="157" spans="2:20" x14ac:dyDescent="0.25">
      <c r="B157" s="90">
        <v>12360000000</v>
      </c>
      <c r="C157" s="90">
        <v>-12.378522999999999</v>
      </c>
      <c r="D157" s="90">
        <v>-9.8437233000000006</v>
      </c>
      <c r="E157" s="90"/>
      <c r="F157" s="90"/>
      <c r="H157" s="6">
        <f t="shared" si="12"/>
        <v>12.71</v>
      </c>
      <c r="I157" s="6">
        <f t="shared" si="13"/>
        <v>-14.436787000000001</v>
      </c>
      <c r="J157" s="6">
        <f t="shared" si="14"/>
        <v>-6.4827513999999997</v>
      </c>
      <c r="L157" s="90">
        <v>12360000000</v>
      </c>
      <c r="M157" s="90">
        <v>-10.475236000000001</v>
      </c>
      <c r="N157" s="90">
        <v>-19.38241</v>
      </c>
      <c r="O157" s="90"/>
      <c r="P157" s="90"/>
      <c r="R157" s="6">
        <f t="shared" si="15"/>
        <v>12.71</v>
      </c>
      <c r="S157" s="6">
        <f t="shared" si="16"/>
        <v>-12.111302999999999</v>
      </c>
      <c r="T157" s="6">
        <f t="shared" si="17"/>
        <v>-15.810478</v>
      </c>
    </row>
    <row r="158" spans="2:20" x14ac:dyDescent="0.25">
      <c r="B158" s="90">
        <v>12430000000</v>
      </c>
      <c r="C158" s="90">
        <v>-12.751201</v>
      </c>
      <c r="D158" s="90">
        <v>-8.9671164000000001</v>
      </c>
      <c r="E158" s="90"/>
      <c r="F158" s="90"/>
      <c r="H158" s="6">
        <f t="shared" si="12"/>
        <v>12.78</v>
      </c>
      <c r="I158" s="6">
        <f t="shared" si="13"/>
        <v>-14.906582999999999</v>
      </c>
      <c r="J158" s="6">
        <f t="shared" si="14"/>
        <v>-6.0407944000000002</v>
      </c>
      <c r="L158" s="90">
        <v>12430000000</v>
      </c>
      <c r="M158" s="90">
        <v>-10.593118</v>
      </c>
      <c r="N158" s="90">
        <v>-19.1313</v>
      </c>
      <c r="O158" s="90"/>
      <c r="P158" s="90"/>
      <c r="R158" s="6">
        <f t="shared" si="15"/>
        <v>12.78</v>
      </c>
      <c r="S158" s="6">
        <f t="shared" si="16"/>
        <v>-13.062972</v>
      </c>
      <c r="T158" s="6">
        <f t="shared" si="17"/>
        <v>-14.702994</v>
      </c>
    </row>
    <row r="159" spans="2:20" x14ac:dyDescent="0.25">
      <c r="B159" s="90">
        <v>12500000000</v>
      </c>
      <c r="C159" s="90">
        <v>-13.140321999999999</v>
      </c>
      <c r="D159" s="90">
        <v>-8.2092991000000008</v>
      </c>
      <c r="E159" s="90"/>
      <c r="F159" s="90"/>
      <c r="H159" s="6">
        <f t="shared" si="12"/>
        <v>12.85</v>
      </c>
      <c r="I159" s="6">
        <f t="shared" si="13"/>
        <v>-15.400962</v>
      </c>
      <c r="J159" s="6">
        <f t="shared" si="14"/>
        <v>-5.6518740999999997</v>
      </c>
      <c r="L159" s="90">
        <v>12500000000</v>
      </c>
      <c r="M159" s="90">
        <v>-10.730306000000001</v>
      </c>
      <c r="N159" s="90">
        <v>-18.593267000000001</v>
      </c>
      <c r="O159" s="90"/>
      <c r="P159" s="90"/>
      <c r="R159" s="6">
        <f t="shared" si="15"/>
        <v>12.85</v>
      </c>
      <c r="S159" s="6">
        <f t="shared" si="16"/>
        <v>-16.584372999999999</v>
      </c>
      <c r="T159" s="6">
        <f t="shared" si="17"/>
        <v>-13.67352</v>
      </c>
    </row>
    <row r="160" spans="2:20" x14ac:dyDescent="0.25">
      <c r="B160" s="90">
        <v>12570000000</v>
      </c>
      <c r="C160" s="90">
        <v>-13.571806</v>
      </c>
      <c r="D160" s="90">
        <v>-7.5518599000000002</v>
      </c>
      <c r="E160" s="90"/>
      <c r="F160" s="90"/>
      <c r="H160" s="6">
        <f t="shared" si="12"/>
        <v>12.92</v>
      </c>
      <c r="I160" s="6">
        <f t="shared" si="13"/>
        <v>-15.884625</v>
      </c>
      <c r="J160" s="6">
        <f t="shared" si="14"/>
        <v>-5.3097911</v>
      </c>
      <c r="L160" s="90">
        <v>12570000000</v>
      </c>
      <c r="M160" s="90">
        <v>-11.002160999999999</v>
      </c>
      <c r="N160" s="90">
        <v>-17.866056</v>
      </c>
      <c r="O160" s="90"/>
      <c r="P160" s="90"/>
      <c r="R160" s="6">
        <f t="shared" si="15"/>
        <v>12.92</v>
      </c>
      <c r="S160" s="6">
        <f t="shared" si="16"/>
        <v>-21.918980000000001</v>
      </c>
      <c r="T160" s="6">
        <f t="shared" si="17"/>
        <v>-12.728923</v>
      </c>
    </row>
    <row r="161" spans="2:20" x14ac:dyDescent="0.25">
      <c r="B161" s="90">
        <v>12640000000</v>
      </c>
      <c r="C161" s="90">
        <v>-13.993834</v>
      </c>
      <c r="D161" s="90">
        <v>-6.9806938000000001</v>
      </c>
      <c r="E161" s="90"/>
      <c r="F161" s="90"/>
      <c r="H161" s="6">
        <f t="shared" si="12"/>
        <v>12.99</v>
      </c>
      <c r="I161" s="6">
        <f t="shared" si="13"/>
        <v>-16.404423000000001</v>
      </c>
      <c r="J161" s="6">
        <f t="shared" si="14"/>
        <v>-5.0098862999999998</v>
      </c>
      <c r="L161" s="90">
        <v>12640000000</v>
      </c>
      <c r="M161" s="90">
        <v>-11.517879000000001</v>
      </c>
      <c r="N161" s="90">
        <v>-16.952832999999998</v>
      </c>
      <c r="O161" s="90"/>
      <c r="P161" s="90"/>
      <c r="R161" s="6">
        <f t="shared" si="15"/>
        <v>12.99</v>
      </c>
      <c r="S161" s="6">
        <f t="shared" si="16"/>
        <v>-26.838217</v>
      </c>
      <c r="T161" s="6">
        <f t="shared" si="17"/>
        <v>-11.883597999999999</v>
      </c>
    </row>
    <row r="162" spans="2:20" x14ac:dyDescent="0.25">
      <c r="B162" s="90">
        <v>12710000000</v>
      </c>
      <c r="C162" s="90">
        <v>-14.436787000000001</v>
      </c>
      <c r="D162" s="90">
        <v>-6.4827513999999997</v>
      </c>
      <c r="E162" s="90"/>
      <c r="F162" s="90"/>
      <c r="H162" s="6">
        <f t="shared" si="12"/>
        <v>13.06</v>
      </c>
      <c r="I162" s="6">
        <f t="shared" si="13"/>
        <v>-16.923089999999998</v>
      </c>
      <c r="J162" s="6">
        <f t="shared" si="14"/>
        <v>-4.7448616000000001</v>
      </c>
      <c r="L162" s="90">
        <v>12710000000</v>
      </c>
      <c r="M162" s="90">
        <v>-12.111302999999999</v>
      </c>
      <c r="N162" s="90">
        <v>-15.810478</v>
      </c>
      <c r="O162" s="90"/>
      <c r="P162" s="90"/>
      <c r="R162" s="6">
        <f t="shared" si="15"/>
        <v>13.06</v>
      </c>
      <c r="S162" s="6">
        <f t="shared" si="16"/>
        <v>-32.916859000000002</v>
      </c>
      <c r="T162" s="6">
        <f t="shared" si="17"/>
        <v>-11.167256999999999</v>
      </c>
    </row>
    <row r="163" spans="2:20" x14ac:dyDescent="0.25">
      <c r="B163" s="90">
        <v>12780000000</v>
      </c>
      <c r="C163" s="90">
        <v>-14.906582999999999</v>
      </c>
      <c r="D163" s="90">
        <v>-6.0407944000000002</v>
      </c>
      <c r="E163" s="90"/>
      <c r="F163" s="90"/>
      <c r="H163" s="6">
        <f t="shared" si="12"/>
        <v>13.13</v>
      </c>
      <c r="I163" s="6">
        <f t="shared" si="13"/>
        <v>-17.442627000000002</v>
      </c>
      <c r="J163" s="6">
        <f t="shared" si="14"/>
        <v>-4.5135927000000002</v>
      </c>
      <c r="L163" s="90">
        <v>12780000000</v>
      </c>
      <c r="M163" s="90">
        <v>-13.062972</v>
      </c>
      <c r="N163" s="90">
        <v>-14.702994</v>
      </c>
      <c r="O163" s="90"/>
      <c r="P163" s="90"/>
      <c r="R163" s="6">
        <f t="shared" si="15"/>
        <v>13.13</v>
      </c>
      <c r="S163" s="6">
        <f t="shared" si="16"/>
        <v>-41.142646999999997</v>
      </c>
      <c r="T163" s="6">
        <f t="shared" si="17"/>
        <v>-10.613484</v>
      </c>
    </row>
    <row r="164" spans="2:20" x14ac:dyDescent="0.25">
      <c r="B164" s="90">
        <v>12850000000</v>
      </c>
      <c r="C164" s="90">
        <v>-15.400962</v>
      </c>
      <c r="D164" s="90">
        <v>-5.6518740999999997</v>
      </c>
      <c r="E164" s="90"/>
      <c r="F164" s="90"/>
      <c r="H164" s="6">
        <f t="shared" si="12"/>
        <v>13.2</v>
      </c>
      <c r="I164" s="6">
        <f t="shared" si="13"/>
        <v>-17.962897999999999</v>
      </c>
      <c r="J164" s="6">
        <f t="shared" si="14"/>
        <v>-4.3116526999999998</v>
      </c>
      <c r="L164" s="90">
        <v>12850000000</v>
      </c>
      <c r="M164" s="90">
        <v>-16.584372999999999</v>
      </c>
      <c r="N164" s="90">
        <v>-13.67352</v>
      </c>
      <c r="O164" s="90"/>
      <c r="P164" s="90"/>
      <c r="R164" s="6">
        <f t="shared" si="15"/>
        <v>13.2</v>
      </c>
      <c r="S164" s="6">
        <f t="shared" si="16"/>
        <v>-47.308627999999999</v>
      </c>
      <c r="T164" s="6">
        <f t="shared" si="17"/>
        <v>-10.147392</v>
      </c>
    </row>
    <row r="165" spans="2:20" x14ac:dyDescent="0.25">
      <c r="B165" s="90">
        <v>12920000000</v>
      </c>
      <c r="C165" s="90">
        <v>-15.884625</v>
      </c>
      <c r="D165" s="90">
        <v>-5.3097911</v>
      </c>
      <c r="E165" s="90"/>
      <c r="F165" s="90"/>
      <c r="H165" s="6">
        <f t="shared" si="12"/>
        <v>13.27</v>
      </c>
      <c r="I165" s="6">
        <f t="shared" si="13"/>
        <v>-18.490207999999999</v>
      </c>
      <c r="J165" s="6">
        <f t="shared" si="14"/>
        <v>-4.1351623999999996</v>
      </c>
      <c r="L165" s="90">
        <v>12920000000</v>
      </c>
      <c r="M165" s="90">
        <v>-21.918980000000001</v>
      </c>
      <c r="N165" s="90">
        <v>-12.728923</v>
      </c>
      <c r="O165" s="90"/>
      <c r="P165" s="90"/>
      <c r="R165" s="6">
        <f t="shared" si="15"/>
        <v>13.27</v>
      </c>
      <c r="S165" s="6">
        <f t="shared" si="16"/>
        <v>-51.615749000000001</v>
      </c>
      <c r="T165" s="6">
        <f t="shared" si="17"/>
        <v>-9.8096522999999998</v>
      </c>
    </row>
    <row r="166" spans="2:20" x14ac:dyDescent="0.25">
      <c r="B166" s="90">
        <v>12990000000</v>
      </c>
      <c r="C166" s="90">
        <v>-16.404423000000001</v>
      </c>
      <c r="D166" s="90">
        <v>-5.0098862999999998</v>
      </c>
      <c r="E166" s="90"/>
      <c r="F166" s="90"/>
      <c r="H166" s="6">
        <f t="shared" si="12"/>
        <v>13.34</v>
      </c>
      <c r="I166" s="6">
        <f t="shared" si="13"/>
        <v>-19.030369</v>
      </c>
      <c r="J166" s="6">
        <f t="shared" si="14"/>
        <v>-3.9816444</v>
      </c>
      <c r="L166" s="90">
        <v>12990000000</v>
      </c>
      <c r="M166" s="90">
        <v>-26.838217</v>
      </c>
      <c r="N166" s="90">
        <v>-11.883597999999999</v>
      </c>
      <c r="O166" s="90"/>
      <c r="P166" s="90"/>
      <c r="R166" s="6">
        <f t="shared" si="15"/>
        <v>13.34</v>
      </c>
      <c r="S166" s="6">
        <f t="shared" si="16"/>
        <v>-56.366447000000001</v>
      </c>
      <c r="T166" s="6">
        <f t="shared" si="17"/>
        <v>-9.6892423999999995</v>
      </c>
    </row>
    <row r="167" spans="2:20" x14ac:dyDescent="0.25">
      <c r="B167" s="90">
        <v>13060000000</v>
      </c>
      <c r="C167" s="90">
        <v>-16.923089999999998</v>
      </c>
      <c r="D167" s="90">
        <v>-4.7448616000000001</v>
      </c>
      <c r="E167" s="90"/>
      <c r="F167" s="90"/>
      <c r="H167" s="6">
        <f t="shared" si="12"/>
        <v>13.41</v>
      </c>
      <c r="I167" s="6">
        <f t="shared" si="13"/>
        <v>-19.583134000000001</v>
      </c>
      <c r="J167" s="6">
        <f t="shared" si="14"/>
        <v>-3.8500640000000002</v>
      </c>
      <c r="L167" s="90">
        <v>13060000000</v>
      </c>
      <c r="M167" s="90">
        <v>-32.916859000000002</v>
      </c>
      <c r="N167" s="90">
        <v>-11.167256999999999</v>
      </c>
      <c r="O167" s="90"/>
      <c r="P167" s="90"/>
      <c r="R167" s="6">
        <f t="shared" si="15"/>
        <v>13.41</v>
      </c>
      <c r="S167" s="6">
        <f t="shared" si="16"/>
        <v>-59.625511000000003</v>
      </c>
      <c r="T167" s="6">
        <f t="shared" si="17"/>
        <v>-9.6506852999999992</v>
      </c>
    </row>
    <row r="168" spans="2:20" x14ac:dyDescent="0.25">
      <c r="B168" s="90">
        <v>13130000000</v>
      </c>
      <c r="C168" s="90">
        <v>-17.442627000000002</v>
      </c>
      <c r="D168" s="90">
        <v>-4.5135927000000002</v>
      </c>
      <c r="E168" s="90"/>
      <c r="F168" s="90"/>
      <c r="H168" s="6">
        <f t="shared" si="12"/>
        <v>13.48</v>
      </c>
      <c r="I168" s="6">
        <f t="shared" si="13"/>
        <v>-20.124668</v>
      </c>
      <c r="J168" s="6">
        <f t="shared" si="14"/>
        <v>-3.7372011999999999</v>
      </c>
      <c r="L168" s="90">
        <v>13130000000</v>
      </c>
      <c r="M168" s="90">
        <v>-41.142646999999997</v>
      </c>
      <c r="N168" s="90">
        <v>-10.613484</v>
      </c>
      <c r="O168" s="90"/>
      <c r="P168" s="90"/>
      <c r="R168" s="6">
        <f t="shared" si="15"/>
        <v>13.48</v>
      </c>
      <c r="S168" s="6">
        <f t="shared" si="16"/>
        <v>-60.526893999999999</v>
      </c>
      <c r="T168" s="6">
        <f t="shared" si="17"/>
        <v>-9.6755457000000007</v>
      </c>
    </row>
    <row r="169" spans="2:20" x14ac:dyDescent="0.25">
      <c r="B169" s="90">
        <v>13200000000</v>
      </c>
      <c r="C169" s="90">
        <v>-17.962897999999999</v>
      </c>
      <c r="D169" s="90">
        <v>-4.3116526999999998</v>
      </c>
      <c r="E169" s="90"/>
      <c r="F169" s="90"/>
      <c r="H169" s="6">
        <f t="shared" si="12"/>
        <v>13.55</v>
      </c>
      <c r="I169" s="6">
        <f t="shared" si="13"/>
        <v>-20.673833999999999</v>
      </c>
      <c r="J169" s="6">
        <f t="shared" si="14"/>
        <v>-3.6441897999999999</v>
      </c>
      <c r="L169" s="90">
        <v>13200000000</v>
      </c>
      <c r="M169" s="90">
        <v>-47.308627999999999</v>
      </c>
      <c r="N169" s="90">
        <v>-10.147392</v>
      </c>
      <c r="O169" s="90"/>
      <c r="P169" s="90"/>
      <c r="R169" s="6">
        <f t="shared" si="15"/>
        <v>13.55</v>
      </c>
      <c r="S169" s="6">
        <f t="shared" si="16"/>
        <v>-61.426558999999997</v>
      </c>
      <c r="T169" s="6">
        <f t="shared" si="17"/>
        <v>-9.7760257999999993</v>
      </c>
    </row>
    <row r="170" spans="2:20" x14ac:dyDescent="0.25">
      <c r="B170" s="90">
        <v>13270000000</v>
      </c>
      <c r="C170" s="90">
        <v>-18.490207999999999</v>
      </c>
      <c r="D170" s="90">
        <v>-4.1351623999999996</v>
      </c>
      <c r="E170" s="90"/>
      <c r="F170" s="90"/>
      <c r="H170" s="6">
        <f t="shared" si="12"/>
        <v>13.62</v>
      </c>
      <c r="I170" s="6">
        <f t="shared" si="13"/>
        <v>-21.237814</v>
      </c>
      <c r="J170" s="6">
        <f t="shared" si="14"/>
        <v>-3.5659348999999998</v>
      </c>
      <c r="L170" s="90">
        <v>13270000000</v>
      </c>
      <c r="M170" s="90">
        <v>-51.615749000000001</v>
      </c>
      <c r="N170" s="90">
        <v>-9.8096522999999998</v>
      </c>
      <c r="O170" s="90"/>
      <c r="P170" s="90"/>
      <c r="R170" s="6">
        <f t="shared" si="15"/>
        <v>13.62</v>
      </c>
      <c r="S170" s="6">
        <f t="shared" si="16"/>
        <v>-63.500484</v>
      </c>
      <c r="T170" s="6">
        <f t="shared" si="17"/>
        <v>-9.9509029000000009</v>
      </c>
    </row>
    <row r="171" spans="2:20" x14ac:dyDescent="0.25">
      <c r="B171" s="90">
        <v>13340000000</v>
      </c>
      <c r="C171" s="90">
        <v>-19.030369</v>
      </c>
      <c r="D171" s="90">
        <v>-3.9816444</v>
      </c>
      <c r="E171" s="90"/>
      <c r="F171" s="90"/>
      <c r="H171" s="6">
        <f t="shared" si="12"/>
        <v>13.69</v>
      </c>
      <c r="I171" s="6">
        <f t="shared" si="13"/>
        <v>-21.815359000000001</v>
      </c>
      <c r="J171" s="6">
        <f t="shared" si="14"/>
        <v>-3.5038838000000001</v>
      </c>
      <c r="L171" s="90">
        <v>13340000000</v>
      </c>
      <c r="M171" s="90">
        <v>-56.366447000000001</v>
      </c>
      <c r="N171" s="90">
        <v>-9.6892423999999995</v>
      </c>
      <c r="O171" s="90"/>
      <c r="P171" s="90"/>
      <c r="R171" s="6">
        <f t="shared" si="15"/>
        <v>13.69</v>
      </c>
      <c r="S171" s="6">
        <f t="shared" si="16"/>
        <v>-65.184402000000006</v>
      </c>
      <c r="T171" s="6">
        <f t="shared" si="17"/>
        <v>-10.199463</v>
      </c>
    </row>
    <row r="172" spans="2:20" x14ac:dyDescent="0.25">
      <c r="B172" s="90">
        <v>13410000000</v>
      </c>
      <c r="C172" s="90">
        <v>-19.583134000000001</v>
      </c>
      <c r="D172" s="90">
        <v>-3.8500640000000002</v>
      </c>
      <c r="E172" s="90"/>
      <c r="F172" s="90"/>
      <c r="H172" s="6">
        <f t="shared" si="12"/>
        <v>13.76</v>
      </c>
      <c r="I172" s="6">
        <f t="shared" si="13"/>
        <v>-22.365072000000001</v>
      </c>
      <c r="J172" s="6">
        <f t="shared" si="14"/>
        <v>-3.4556211999999999</v>
      </c>
      <c r="L172" s="90">
        <v>13410000000</v>
      </c>
      <c r="M172" s="90">
        <v>-59.625511000000003</v>
      </c>
      <c r="N172" s="90">
        <v>-9.6506852999999992</v>
      </c>
      <c r="O172" s="90"/>
      <c r="P172" s="90"/>
      <c r="R172" s="6">
        <f t="shared" si="15"/>
        <v>13.76</v>
      </c>
      <c r="S172" s="6">
        <f t="shared" si="16"/>
        <v>-67.813995000000006</v>
      </c>
      <c r="T172" s="6">
        <f t="shared" si="17"/>
        <v>-10.536574999999999</v>
      </c>
    </row>
    <row r="173" spans="2:20" x14ac:dyDescent="0.25">
      <c r="B173" s="90">
        <v>13480000000</v>
      </c>
      <c r="C173" s="90">
        <v>-20.124668</v>
      </c>
      <c r="D173" s="90">
        <v>-3.7372011999999999</v>
      </c>
      <c r="E173" s="90"/>
      <c r="F173" s="90"/>
      <c r="H173" s="6">
        <f t="shared" si="12"/>
        <v>13.83</v>
      </c>
      <c r="I173" s="6">
        <f t="shared" si="13"/>
        <v>-22.924493999999999</v>
      </c>
      <c r="J173" s="6">
        <f t="shared" si="14"/>
        <v>-3.4225805</v>
      </c>
      <c r="L173" s="90">
        <v>13480000000</v>
      </c>
      <c r="M173" s="90">
        <v>-60.526893999999999</v>
      </c>
      <c r="N173" s="90">
        <v>-9.6755457000000007</v>
      </c>
      <c r="O173" s="90"/>
      <c r="P173" s="90"/>
      <c r="R173" s="6">
        <f t="shared" si="15"/>
        <v>13.83</v>
      </c>
      <c r="S173" s="6">
        <f t="shared" si="16"/>
        <v>-70.257912000000005</v>
      </c>
      <c r="T173" s="6">
        <f t="shared" si="17"/>
        <v>-10.936931</v>
      </c>
    </row>
    <row r="174" spans="2:20" x14ac:dyDescent="0.25">
      <c r="B174" s="90">
        <v>13550000000</v>
      </c>
      <c r="C174" s="90">
        <v>-20.673833999999999</v>
      </c>
      <c r="D174" s="90">
        <v>-3.6441897999999999</v>
      </c>
      <c r="E174" s="90"/>
      <c r="F174" s="90"/>
      <c r="H174" s="6">
        <f t="shared" si="12"/>
        <v>13.9</v>
      </c>
      <c r="I174" s="6">
        <f t="shared" si="13"/>
        <v>-23.432644</v>
      </c>
      <c r="J174" s="6">
        <f t="shared" si="14"/>
        <v>-3.4028273000000002</v>
      </c>
      <c r="L174" s="90">
        <v>13550000000</v>
      </c>
      <c r="M174" s="90">
        <v>-61.426558999999997</v>
      </c>
      <c r="N174" s="90">
        <v>-9.7760257999999993</v>
      </c>
      <c r="O174" s="90"/>
      <c r="P174" s="90"/>
      <c r="R174" s="6">
        <f t="shared" si="15"/>
        <v>13.9</v>
      </c>
      <c r="S174" s="6">
        <f t="shared" si="16"/>
        <v>-74.607406999999995</v>
      </c>
      <c r="T174" s="6">
        <f t="shared" si="17"/>
        <v>-11.405723999999999</v>
      </c>
    </row>
    <row r="175" spans="2:20" x14ac:dyDescent="0.25">
      <c r="B175" s="90">
        <v>13620000000</v>
      </c>
      <c r="C175" s="90">
        <v>-21.237814</v>
      </c>
      <c r="D175" s="90">
        <v>-3.5659348999999998</v>
      </c>
      <c r="E175" s="90"/>
      <c r="F175" s="90"/>
      <c r="H175" s="6">
        <f t="shared" si="12"/>
        <v>13.97</v>
      </c>
      <c r="I175" s="6">
        <f t="shared" si="13"/>
        <v>-23.914670999999998</v>
      </c>
      <c r="J175" s="6">
        <f t="shared" si="14"/>
        <v>-3.3978609999999998</v>
      </c>
      <c r="L175" s="90">
        <v>13620000000</v>
      </c>
      <c r="M175" s="90">
        <v>-63.500484</v>
      </c>
      <c r="N175" s="90">
        <v>-9.9509029000000009</v>
      </c>
      <c r="O175" s="90"/>
      <c r="P175" s="90"/>
      <c r="R175" s="6">
        <f t="shared" si="15"/>
        <v>13.97</v>
      </c>
      <c r="S175" s="6">
        <f t="shared" si="16"/>
        <v>-73.516013999999998</v>
      </c>
      <c r="T175" s="6">
        <f t="shared" si="17"/>
        <v>-11.867542</v>
      </c>
    </row>
    <row r="176" spans="2:20" x14ac:dyDescent="0.25">
      <c r="B176" s="90">
        <v>13690000000</v>
      </c>
      <c r="C176" s="90">
        <v>-21.815359000000001</v>
      </c>
      <c r="D176" s="90">
        <v>-3.5038838000000001</v>
      </c>
      <c r="E176" s="90"/>
      <c r="F176" s="90"/>
      <c r="H176" s="6">
        <f t="shared" si="12"/>
        <v>14.04</v>
      </c>
      <c r="I176" s="6">
        <f t="shared" si="13"/>
        <v>-24.272337</v>
      </c>
      <c r="J176" s="6">
        <f t="shared" si="14"/>
        <v>-3.4064667000000002</v>
      </c>
      <c r="L176" s="90">
        <v>13690000000</v>
      </c>
      <c r="M176" s="90">
        <v>-65.184402000000006</v>
      </c>
      <c r="N176" s="90">
        <v>-10.199463</v>
      </c>
      <c r="O176" s="90"/>
      <c r="P176" s="90"/>
      <c r="R176" s="6">
        <f t="shared" si="15"/>
        <v>14.04</v>
      </c>
      <c r="S176" s="6">
        <f t="shared" si="16"/>
        <v>-73.757202000000007</v>
      </c>
      <c r="T176" s="6">
        <f t="shared" si="17"/>
        <v>-12.320107999999999</v>
      </c>
    </row>
    <row r="177" spans="2:20" x14ac:dyDescent="0.25">
      <c r="B177" s="90">
        <v>13760000000</v>
      </c>
      <c r="C177" s="90">
        <v>-22.365072000000001</v>
      </c>
      <c r="D177" s="90">
        <v>-3.4556211999999999</v>
      </c>
      <c r="E177" s="90"/>
      <c r="F177" s="90"/>
      <c r="H177" s="6">
        <f t="shared" si="12"/>
        <v>14.11</v>
      </c>
      <c r="I177" s="6">
        <f t="shared" si="13"/>
        <v>-24.533417</v>
      </c>
      <c r="J177" s="6">
        <f t="shared" si="14"/>
        <v>-3.4295165999999999</v>
      </c>
      <c r="L177" s="90">
        <v>13760000000</v>
      </c>
      <c r="M177" s="90">
        <v>-67.813995000000006</v>
      </c>
      <c r="N177" s="90">
        <v>-10.536574999999999</v>
      </c>
      <c r="O177" s="90"/>
      <c r="P177" s="90"/>
      <c r="R177" s="6">
        <f t="shared" si="15"/>
        <v>14.11</v>
      </c>
      <c r="S177" s="6">
        <f t="shared" si="16"/>
        <v>-72.599975999999998</v>
      </c>
      <c r="T177" s="6">
        <f t="shared" si="17"/>
        <v>-12.721947999999999</v>
      </c>
    </row>
    <row r="178" spans="2:20" x14ac:dyDescent="0.25">
      <c r="B178" s="90">
        <v>13830000000</v>
      </c>
      <c r="C178" s="90">
        <v>-22.924493999999999</v>
      </c>
      <c r="D178" s="90">
        <v>-3.4225805</v>
      </c>
      <c r="E178" s="90"/>
      <c r="F178" s="90"/>
      <c r="H178" s="6">
        <f t="shared" si="12"/>
        <v>14.18</v>
      </c>
      <c r="I178" s="6">
        <f t="shared" si="13"/>
        <v>-24.64978</v>
      </c>
      <c r="J178" s="6">
        <f t="shared" si="14"/>
        <v>-3.4656940000000001</v>
      </c>
      <c r="L178" s="90">
        <v>13830000000</v>
      </c>
      <c r="M178" s="90">
        <v>-70.257912000000005</v>
      </c>
      <c r="N178" s="90">
        <v>-10.936931</v>
      </c>
      <c r="O178" s="90"/>
      <c r="P178" s="90"/>
      <c r="R178" s="6">
        <f t="shared" si="15"/>
        <v>14.18</v>
      </c>
      <c r="S178" s="6">
        <f t="shared" si="16"/>
        <v>-71.311965999999998</v>
      </c>
      <c r="T178" s="6">
        <f t="shared" si="17"/>
        <v>-13.074629</v>
      </c>
    </row>
    <row r="179" spans="2:20" x14ac:dyDescent="0.25">
      <c r="B179" s="90">
        <v>13900000000</v>
      </c>
      <c r="C179" s="90">
        <v>-23.432644</v>
      </c>
      <c r="D179" s="90">
        <v>-3.4028273000000002</v>
      </c>
      <c r="E179" s="90"/>
      <c r="F179" s="90"/>
      <c r="H179" s="6">
        <f t="shared" si="12"/>
        <v>14.25</v>
      </c>
      <c r="I179" s="6">
        <f t="shared" si="13"/>
        <v>-24.670922999999998</v>
      </c>
      <c r="J179" s="6">
        <f t="shared" si="14"/>
        <v>-3.5180012999999999</v>
      </c>
      <c r="L179" s="90">
        <v>13900000000</v>
      </c>
      <c r="M179" s="90">
        <v>-74.607406999999995</v>
      </c>
      <c r="N179" s="90">
        <v>-11.405723999999999</v>
      </c>
      <c r="O179" s="90"/>
      <c r="P179" s="90"/>
      <c r="R179" s="6">
        <f t="shared" si="15"/>
        <v>14.25</v>
      </c>
      <c r="S179" s="6">
        <f t="shared" si="16"/>
        <v>-67.377357000000003</v>
      </c>
      <c r="T179" s="6">
        <f t="shared" si="17"/>
        <v>-13.40109</v>
      </c>
    </row>
    <row r="180" spans="2:20" x14ac:dyDescent="0.25">
      <c r="B180" s="90">
        <v>13970000000</v>
      </c>
      <c r="C180" s="90">
        <v>-23.914670999999998</v>
      </c>
      <c r="D180" s="90">
        <v>-3.3978609999999998</v>
      </c>
      <c r="E180" s="90"/>
      <c r="F180" s="90"/>
      <c r="H180" s="6">
        <f t="shared" si="12"/>
        <v>14.32</v>
      </c>
      <c r="I180" s="6">
        <f t="shared" si="13"/>
        <v>-24.489899000000001</v>
      </c>
      <c r="J180" s="6">
        <f t="shared" si="14"/>
        <v>-3.5868948</v>
      </c>
      <c r="L180" s="90">
        <v>13970000000</v>
      </c>
      <c r="M180" s="90">
        <v>-73.516013999999998</v>
      </c>
      <c r="N180" s="90">
        <v>-11.867542</v>
      </c>
      <c r="O180" s="90"/>
      <c r="P180" s="90"/>
      <c r="R180" s="6">
        <f t="shared" si="15"/>
        <v>14.32</v>
      </c>
      <c r="S180" s="6">
        <f t="shared" si="16"/>
        <v>-67.649299999999997</v>
      </c>
      <c r="T180" s="6">
        <f t="shared" si="17"/>
        <v>-13.741097</v>
      </c>
    </row>
    <row r="181" spans="2:20" x14ac:dyDescent="0.25">
      <c r="B181" s="90">
        <v>14040000000</v>
      </c>
      <c r="C181" s="90">
        <v>-24.272337</v>
      </c>
      <c r="D181" s="90">
        <v>-3.4064667000000002</v>
      </c>
      <c r="E181" s="90"/>
      <c r="F181" s="90"/>
      <c r="H181" s="6">
        <f t="shared" si="12"/>
        <v>14.39</v>
      </c>
      <c r="I181" s="6">
        <f t="shared" si="13"/>
        <v>-24.231649000000001</v>
      </c>
      <c r="J181" s="6">
        <f t="shared" si="14"/>
        <v>-3.6716866000000001</v>
      </c>
      <c r="L181" s="90">
        <v>14040000000</v>
      </c>
      <c r="M181" s="90">
        <v>-73.757202000000007</v>
      </c>
      <c r="N181" s="90">
        <v>-12.320107999999999</v>
      </c>
      <c r="O181" s="90"/>
      <c r="P181" s="90"/>
      <c r="R181" s="6">
        <f t="shared" si="15"/>
        <v>14.39</v>
      </c>
      <c r="S181" s="6">
        <f t="shared" si="16"/>
        <v>-66.590919</v>
      </c>
      <c r="T181" s="6">
        <f t="shared" si="17"/>
        <v>-14.124589</v>
      </c>
    </row>
    <row r="182" spans="2:20" x14ac:dyDescent="0.25">
      <c r="B182" s="90">
        <v>14110000000</v>
      </c>
      <c r="C182" s="90">
        <v>-24.533417</v>
      </c>
      <c r="D182" s="90">
        <v>-3.4295165999999999</v>
      </c>
      <c r="E182" s="90"/>
      <c r="F182" s="90"/>
      <c r="H182" s="6">
        <f t="shared" si="12"/>
        <v>14.46</v>
      </c>
      <c r="I182" s="6">
        <f t="shared" si="13"/>
        <v>-23.956645999999999</v>
      </c>
      <c r="J182" s="6">
        <f t="shared" si="14"/>
        <v>-3.7726665000000001</v>
      </c>
      <c r="L182" s="90">
        <v>14110000000</v>
      </c>
      <c r="M182" s="90">
        <v>-72.599975999999998</v>
      </c>
      <c r="N182" s="90">
        <v>-12.721947999999999</v>
      </c>
      <c r="O182" s="90"/>
      <c r="P182" s="90"/>
      <c r="R182" s="6">
        <f t="shared" si="15"/>
        <v>14.46</v>
      </c>
      <c r="S182" s="6">
        <f t="shared" si="16"/>
        <v>-67.153862000000004</v>
      </c>
      <c r="T182" s="6">
        <f t="shared" si="17"/>
        <v>-14.627167</v>
      </c>
    </row>
    <row r="183" spans="2:20" x14ac:dyDescent="0.25">
      <c r="B183" s="90">
        <v>14180000000</v>
      </c>
      <c r="C183" s="90">
        <v>-24.64978</v>
      </c>
      <c r="D183" s="90">
        <v>-3.4656940000000001</v>
      </c>
      <c r="E183" s="90"/>
      <c r="F183" s="90"/>
      <c r="H183" s="6">
        <f t="shared" si="12"/>
        <v>14.53</v>
      </c>
      <c r="I183" s="6">
        <f t="shared" si="13"/>
        <v>-23.629089</v>
      </c>
      <c r="J183" s="6">
        <f t="shared" si="14"/>
        <v>-3.8925328000000001</v>
      </c>
      <c r="L183" s="90">
        <v>14180000000</v>
      </c>
      <c r="M183" s="90">
        <v>-71.311965999999998</v>
      </c>
      <c r="N183" s="90">
        <v>-13.074629</v>
      </c>
      <c r="O183" s="90"/>
      <c r="P183" s="90"/>
      <c r="R183" s="6">
        <f t="shared" si="15"/>
        <v>14.53</v>
      </c>
      <c r="S183" s="6">
        <f t="shared" si="16"/>
        <v>-69.859970000000004</v>
      </c>
      <c r="T183" s="6">
        <f t="shared" si="17"/>
        <v>-15.305251</v>
      </c>
    </row>
    <row r="184" spans="2:20" x14ac:dyDescent="0.25">
      <c r="B184" s="90">
        <v>14250000000</v>
      </c>
      <c r="C184" s="90">
        <v>-24.670922999999998</v>
      </c>
      <c r="D184" s="90">
        <v>-3.5180012999999999</v>
      </c>
      <c r="E184" s="90"/>
      <c r="F184" s="90"/>
      <c r="H184" s="6">
        <f t="shared" si="12"/>
        <v>14.6</v>
      </c>
      <c r="I184" s="6">
        <f t="shared" si="13"/>
        <v>-23.233778000000001</v>
      </c>
      <c r="J184" s="6">
        <f t="shared" si="14"/>
        <v>-4.0296741000000003</v>
      </c>
      <c r="L184" s="90">
        <v>14250000000</v>
      </c>
      <c r="M184" s="90">
        <v>-67.377357000000003</v>
      </c>
      <c r="N184" s="90">
        <v>-13.40109</v>
      </c>
      <c r="O184" s="90"/>
      <c r="P184" s="90"/>
      <c r="R184" s="6">
        <f t="shared" si="15"/>
        <v>14.6</v>
      </c>
      <c r="S184" s="6">
        <f t="shared" si="16"/>
        <v>-70.666847000000004</v>
      </c>
      <c r="T184" s="6">
        <f t="shared" si="17"/>
        <v>-16.296585</v>
      </c>
    </row>
    <row r="185" spans="2:20" x14ac:dyDescent="0.25">
      <c r="B185" s="90">
        <v>14320000000</v>
      </c>
      <c r="C185" s="90">
        <v>-24.489899000000001</v>
      </c>
      <c r="D185" s="90">
        <v>-3.5868948</v>
      </c>
      <c r="E185" s="90"/>
      <c r="F185" s="90"/>
      <c r="H185" s="6">
        <f t="shared" si="12"/>
        <v>14.67</v>
      </c>
      <c r="I185" s="6">
        <f t="shared" si="13"/>
        <v>-22.834423000000001</v>
      </c>
      <c r="J185" s="6">
        <f t="shared" si="14"/>
        <v>-4.1877513000000004</v>
      </c>
      <c r="L185" s="90">
        <v>14320000000</v>
      </c>
      <c r="M185" s="90">
        <v>-67.649299999999997</v>
      </c>
      <c r="N185" s="90">
        <v>-13.741097</v>
      </c>
      <c r="O185" s="90"/>
      <c r="P185" s="90"/>
      <c r="R185" s="6">
        <f t="shared" si="15"/>
        <v>14.67</v>
      </c>
      <c r="S185" s="6">
        <f t="shared" si="16"/>
        <v>-72.513191000000006</v>
      </c>
      <c r="T185" s="6">
        <f t="shared" si="17"/>
        <v>-17.518765999999999</v>
      </c>
    </row>
    <row r="186" spans="2:20" x14ac:dyDescent="0.25">
      <c r="B186" s="90">
        <v>14390000000</v>
      </c>
      <c r="C186" s="90">
        <v>-24.231649000000001</v>
      </c>
      <c r="D186" s="90">
        <v>-3.6716866000000001</v>
      </c>
      <c r="E186" s="90"/>
      <c r="F186" s="90"/>
      <c r="H186" s="6">
        <f t="shared" si="12"/>
        <v>14.74</v>
      </c>
      <c r="I186" s="6">
        <f t="shared" si="13"/>
        <v>-22.328320999999999</v>
      </c>
      <c r="J186" s="6">
        <f t="shared" si="14"/>
        <v>-4.3667430999999999</v>
      </c>
      <c r="L186" s="90">
        <v>14390000000</v>
      </c>
      <c r="M186" s="90">
        <v>-66.590919</v>
      </c>
      <c r="N186" s="90">
        <v>-14.124589</v>
      </c>
      <c r="O186" s="90"/>
      <c r="P186" s="90"/>
      <c r="R186" s="6">
        <f t="shared" si="15"/>
        <v>14.74</v>
      </c>
      <c r="S186" s="6">
        <f t="shared" si="16"/>
        <v>-73.775833000000006</v>
      </c>
      <c r="T186" s="6">
        <f t="shared" si="17"/>
        <v>-18.396678999999999</v>
      </c>
    </row>
    <row r="187" spans="2:20" x14ac:dyDescent="0.25">
      <c r="B187" s="90">
        <v>14460000000</v>
      </c>
      <c r="C187" s="90">
        <v>-23.956645999999999</v>
      </c>
      <c r="D187" s="90">
        <v>-3.7726665000000001</v>
      </c>
      <c r="E187" s="90"/>
      <c r="F187" s="90"/>
      <c r="H187" s="6">
        <f t="shared" si="12"/>
        <v>14.81</v>
      </c>
      <c r="I187" s="6">
        <f t="shared" si="13"/>
        <v>-21.700362999999999</v>
      </c>
      <c r="J187" s="6">
        <f t="shared" si="14"/>
        <v>-4.5681186</v>
      </c>
      <c r="L187" s="90">
        <v>14460000000</v>
      </c>
      <c r="M187" s="90">
        <v>-67.153862000000004</v>
      </c>
      <c r="N187" s="90">
        <v>-14.627167</v>
      </c>
      <c r="O187" s="90"/>
      <c r="P187" s="90"/>
      <c r="R187" s="6">
        <f t="shared" si="15"/>
        <v>14.81</v>
      </c>
      <c r="S187" s="6">
        <f t="shared" si="16"/>
        <v>-73.191993999999994</v>
      </c>
      <c r="T187" s="6">
        <f t="shared" si="17"/>
        <v>-18.939506999999999</v>
      </c>
    </row>
    <row r="188" spans="2:20" x14ac:dyDescent="0.25">
      <c r="B188" s="90">
        <v>14530000000</v>
      </c>
      <c r="C188" s="90">
        <v>-23.629089</v>
      </c>
      <c r="D188" s="90">
        <v>-3.8925328000000001</v>
      </c>
      <c r="E188" s="90"/>
      <c r="F188" s="90"/>
      <c r="H188" s="6">
        <f t="shared" si="12"/>
        <v>14.88</v>
      </c>
      <c r="I188" s="6">
        <f t="shared" si="13"/>
        <v>-21.024761000000002</v>
      </c>
      <c r="J188" s="6">
        <f t="shared" si="14"/>
        <v>-4.7908958999999998</v>
      </c>
      <c r="L188" s="90">
        <v>14530000000</v>
      </c>
      <c r="M188" s="90">
        <v>-69.859970000000004</v>
      </c>
      <c r="N188" s="90">
        <v>-15.305251</v>
      </c>
      <c r="O188" s="90"/>
      <c r="P188" s="90"/>
      <c r="R188" s="6">
        <f t="shared" si="15"/>
        <v>14.88</v>
      </c>
      <c r="S188" s="6">
        <f t="shared" si="16"/>
        <v>-69.985366999999997</v>
      </c>
      <c r="T188" s="6">
        <f t="shared" si="17"/>
        <v>-19.164089000000001</v>
      </c>
    </row>
    <row r="189" spans="2:20" x14ac:dyDescent="0.25">
      <c r="B189" s="90">
        <v>14600000000</v>
      </c>
      <c r="C189" s="90">
        <v>-23.233778000000001</v>
      </c>
      <c r="D189" s="90">
        <v>-4.0296741000000003</v>
      </c>
      <c r="E189" s="90"/>
      <c r="F189" s="90"/>
      <c r="H189" s="6">
        <f t="shared" si="12"/>
        <v>14.95</v>
      </c>
      <c r="I189" s="6">
        <f t="shared" si="13"/>
        <v>-20.349254999999999</v>
      </c>
      <c r="J189" s="6">
        <f t="shared" si="14"/>
        <v>-5.0356202000000003</v>
      </c>
      <c r="L189" s="90">
        <v>14600000000</v>
      </c>
      <c r="M189" s="90">
        <v>-70.666847000000004</v>
      </c>
      <c r="N189" s="90">
        <v>-16.296585</v>
      </c>
      <c r="O189" s="90"/>
      <c r="P189" s="90"/>
      <c r="R189" s="6">
        <f t="shared" si="15"/>
        <v>14.95</v>
      </c>
      <c r="S189" s="6">
        <f t="shared" si="16"/>
        <v>-68.186843999999994</v>
      </c>
      <c r="T189" s="6">
        <f t="shared" si="17"/>
        <v>-19.083389</v>
      </c>
    </row>
    <row r="190" spans="2:20" x14ac:dyDescent="0.25">
      <c r="B190" s="90">
        <v>14670000000</v>
      </c>
      <c r="C190" s="90">
        <v>-22.834423000000001</v>
      </c>
      <c r="D190" s="90">
        <v>-4.1877513000000004</v>
      </c>
      <c r="E190" s="90"/>
      <c r="F190" s="90"/>
      <c r="H190" s="6">
        <f t="shared" si="12"/>
        <v>15.02</v>
      </c>
      <c r="I190" s="6">
        <f t="shared" si="13"/>
        <v>-19.742719999999998</v>
      </c>
      <c r="J190" s="6">
        <f t="shared" si="14"/>
        <v>-5.3049774000000003</v>
      </c>
      <c r="L190" s="90">
        <v>14670000000</v>
      </c>
      <c r="M190" s="90">
        <v>-72.513191000000006</v>
      </c>
      <c r="N190" s="90">
        <v>-17.518765999999999</v>
      </c>
      <c r="O190" s="90"/>
      <c r="P190" s="90"/>
      <c r="R190" s="6">
        <f t="shared" si="15"/>
        <v>15.02</v>
      </c>
      <c r="S190" s="6">
        <f t="shared" si="16"/>
        <v>-65.226753000000002</v>
      </c>
      <c r="T190" s="6">
        <f t="shared" si="17"/>
        <v>-18.719479</v>
      </c>
    </row>
    <row r="191" spans="2:20" x14ac:dyDescent="0.25">
      <c r="B191" s="90">
        <v>14740000000</v>
      </c>
      <c r="C191" s="90">
        <v>-22.328320999999999</v>
      </c>
      <c r="D191" s="90">
        <v>-4.3667430999999999</v>
      </c>
      <c r="E191" s="90"/>
      <c r="F191" s="90"/>
      <c r="H191" s="6">
        <f t="shared" si="12"/>
        <v>15.09</v>
      </c>
      <c r="I191" s="6">
        <f t="shared" si="13"/>
        <v>-19.224122999999999</v>
      </c>
      <c r="J191" s="6">
        <f t="shared" si="14"/>
        <v>-5.5959352999999998</v>
      </c>
      <c r="L191" s="90">
        <v>14740000000</v>
      </c>
      <c r="M191" s="90">
        <v>-73.775833000000006</v>
      </c>
      <c r="N191" s="90">
        <v>-18.396678999999999</v>
      </c>
      <c r="O191" s="90"/>
      <c r="P191" s="90"/>
      <c r="R191" s="6">
        <f t="shared" si="15"/>
        <v>15.09</v>
      </c>
      <c r="S191" s="6">
        <f t="shared" si="16"/>
        <v>-60.674976000000001</v>
      </c>
      <c r="T191" s="6">
        <f t="shared" si="17"/>
        <v>-18.048840999999999</v>
      </c>
    </row>
    <row r="192" spans="2:20" x14ac:dyDescent="0.25">
      <c r="B192" s="90">
        <v>14810000000</v>
      </c>
      <c r="C192" s="90">
        <v>-21.700362999999999</v>
      </c>
      <c r="D192" s="90">
        <v>-4.5681186</v>
      </c>
      <c r="E192" s="90"/>
      <c r="F192" s="90"/>
      <c r="H192" s="6">
        <f t="shared" si="12"/>
        <v>15.16</v>
      </c>
      <c r="I192" s="6">
        <f t="shared" si="13"/>
        <v>-18.79813</v>
      </c>
      <c r="J192" s="6">
        <f t="shared" si="14"/>
        <v>-5.9128346000000001</v>
      </c>
      <c r="L192" s="90">
        <v>14810000000</v>
      </c>
      <c r="M192" s="90">
        <v>-73.191993999999994</v>
      </c>
      <c r="N192" s="90">
        <v>-18.939506999999999</v>
      </c>
      <c r="O192" s="90"/>
      <c r="P192" s="90"/>
      <c r="R192" s="6">
        <f t="shared" si="15"/>
        <v>15.16</v>
      </c>
      <c r="S192" s="6">
        <f t="shared" si="16"/>
        <v>-55.831470000000003</v>
      </c>
      <c r="T192" s="6">
        <f t="shared" si="17"/>
        <v>-17.031161999999998</v>
      </c>
    </row>
    <row r="193" spans="2:20" x14ac:dyDescent="0.25">
      <c r="B193" s="90">
        <v>14880000000</v>
      </c>
      <c r="C193" s="90">
        <v>-21.024761000000002</v>
      </c>
      <c r="D193" s="90">
        <v>-4.7908958999999998</v>
      </c>
      <c r="E193" s="90"/>
      <c r="F193" s="90"/>
      <c r="H193" s="6">
        <f t="shared" si="12"/>
        <v>15.23</v>
      </c>
      <c r="I193" s="6">
        <f t="shared" si="13"/>
        <v>-18.630108</v>
      </c>
      <c r="J193" s="6">
        <f t="shared" si="14"/>
        <v>-6.2594409000000004</v>
      </c>
      <c r="L193" s="90">
        <v>14880000000</v>
      </c>
      <c r="M193" s="90">
        <v>-69.985366999999997</v>
      </c>
      <c r="N193" s="90">
        <v>-19.164089000000001</v>
      </c>
      <c r="O193" s="90"/>
      <c r="P193" s="90"/>
      <c r="R193" s="6">
        <f t="shared" si="15"/>
        <v>15.23</v>
      </c>
      <c r="S193" s="6">
        <f t="shared" si="16"/>
        <v>-49.642574000000003</v>
      </c>
      <c r="T193" s="6">
        <f t="shared" si="17"/>
        <v>-15.612745</v>
      </c>
    </row>
    <row r="194" spans="2:20" x14ac:dyDescent="0.25">
      <c r="B194" s="90">
        <v>14950000000</v>
      </c>
      <c r="C194" s="90">
        <v>-20.349254999999999</v>
      </c>
      <c r="D194" s="90">
        <v>-5.0356202000000003</v>
      </c>
      <c r="E194" s="90"/>
      <c r="F194" s="90"/>
      <c r="H194" s="6">
        <f t="shared" si="12"/>
        <v>15.3</v>
      </c>
      <c r="I194" s="6">
        <f t="shared" si="13"/>
        <v>-18.956254999999999</v>
      </c>
      <c r="J194" s="6">
        <f t="shared" si="14"/>
        <v>-6.6396794000000003</v>
      </c>
      <c r="L194" s="90">
        <v>14950000000</v>
      </c>
      <c r="M194" s="90">
        <v>-68.186843999999994</v>
      </c>
      <c r="N194" s="90">
        <v>-19.083389</v>
      </c>
      <c r="O194" s="90"/>
      <c r="P194" s="90"/>
      <c r="R194" s="6">
        <f t="shared" si="15"/>
        <v>15.3</v>
      </c>
      <c r="S194" s="6">
        <f t="shared" si="16"/>
        <v>-41.821998999999998</v>
      </c>
      <c r="T194" s="6">
        <f t="shared" si="17"/>
        <v>-13.883208</v>
      </c>
    </row>
    <row r="195" spans="2:20" x14ac:dyDescent="0.25">
      <c r="B195" s="90">
        <v>15020000000</v>
      </c>
      <c r="C195" s="90">
        <v>-19.742719999999998</v>
      </c>
      <c r="D195" s="90">
        <v>-5.3049774000000003</v>
      </c>
      <c r="E195" s="90"/>
      <c r="F195" s="90"/>
      <c r="H195" s="6">
        <f t="shared" si="12"/>
        <v>15.37</v>
      </c>
      <c r="I195" s="6">
        <f t="shared" si="13"/>
        <v>-19.795356999999999</v>
      </c>
      <c r="J195" s="6">
        <f t="shared" si="14"/>
        <v>-7.0546268999999997</v>
      </c>
      <c r="L195" s="90">
        <v>15020000000</v>
      </c>
      <c r="M195" s="90">
        <v>-65.226753000000002</v>
      </c>
      <c r="N195" s="90">
        <v>-18.719479</v>
      </c>
      <c r="O195" s="90"/>
      <c r="P195" s="90"/>
      <c r="R195" s="6">
        <f t="shared" si="15"/>
        <v>15.37</v>
      </c>
      <c r="S195" s="6">
        <f t="shared" si="16"/>
        <v>-33.655022000000002</v>
      </c>
      <c r="T195" s="6">
        <f t="shared" si="17"/>
        <v>-12.462279000000001</v>
      </c>
    </row>
    <row r="196" spans="2:20" x14ac:dyDescent="0.25">
      <c r="B196" s="90">
        <v>15090000000</v>
      </c>
      <c r="C196" s="90">
        <v>-19.224122999999999</v>
      </c>
      <c r="D196" s="90">
        <v>-5.5959352999999998</v>
      </c>
      <c r="E196" s="90"/>
      <c r="F196" s="90"/>
      <c r="H196" s="6">
        <f t="shared" ref="H196:H204" si="18">B201/1000000000</f>
        <v>15.44</v>
      </c>
      <c r="I196" s="6">
        <f t="shared" ref="I196:I204" si="19">C201</f>
        <v>-21.669601</v>
      </c>
      <c r="J196" s="6">
        <f t="shared" ref="J196:J204" si="20">D201</f>
        <v>-7.4979353</v>
      </c>
      <c r="L196" s="90">
        <v>15090000000</v>
      </c>
      <c r="M196" s="90">
        <v>-60.674976000000001</v>
      </c>
      <c r="N196" s="90">
        <v>-18.048840999999999</v>
      </c>
      <c r="O196" s="90"/>
      <c r="P196" s="90"/>
      <c r="R196" s="6">
        <f t="shared" ref="R196:R204" si="21">L201/1000000000</f>
        <v>15.44</v>
      </c>
      <c r="S196" s="6">
        <f t="shared" ref="S196:S204" si="22">M201</f>
        <v>-27.736350999999999</v>
      </c>
      <c r="T196" s="6">
        <f t="shared" ref="T196:T204" si="23">N201</f>
        <v>-11.335566</v>
      </c>
    </row>
    <row r="197" spans="2:20" x14ac:dyDescent="0.25">
      <c r="B197" s="90">
        <v>15160000000</v>
      </c>
      <c r="C197" s="90">
        <v>-18.79813</v>
      </c>
      <c r="D197" s="90">
        <v>-5.9128346000000001</v>
      </c>
      <c r="E197" s="90"/>
      <c r="F197" s="90"/>
      <c r="H197" s="6">
        <f t="shared" si="18"/>
        <v>15.51</v>
      </c>
      <c r="I197" s="6">
        <f t="shared" si="19"/>
        <v>-26.546288000000001</v>
      </c>
      <c r="J197" s="6">
        <f t="shared" si="20"/>
        <v>-7.9626020999999998</v>
      </c>
      <c r="L197" s="90">
        <v>15160000000</v>
      </c>
      <c r="M197" s="90">
        <v>-55.831470000000003</v>
      </c>
      <c r="N197" s="90">
        <v>-17.031161999999998</v>
      </c>
      <c r="O197" s="90"/>
      <c r="P197" s="90"/>
      <c r="R197" s="6">
        <f t="shared" si="21"/>
        <v>15.51</v>
      </c>
      <c r="S197" s="6">
        <f t="shared" si="22"/>
        <v>-22.932455000000001</v>
      </c>
      <c r="T197" s="6">
        <f t="shared" si="23"/>
        <v>-10.465578000000001</v>
      </c>
    </row>
    <row r="198" spans="2:20" x14ac:dyDescent="0.25">
      <c r="B198" s="90">
        <v>15230000000</v>
      </c>
      <c r="C198" s="90">
        <v>-18.630108</v>
      </c>
      <c r="D198" s="90">
        <v>-6.2594409000000004</v>
      </c>
      <c r="E198" s="90"/>
      <c r="F198" s="90"/>
      <c r="H198" s="6">
        <f t="shared" si="18"/>
        <v>15.58</v>
      </c>
      <c r="I198" s="6">
        <f t="shared" si="19"/>
        <v>-33.185935999999998</v>
      </c>
      <c r="J198" s="6">
        <f t="shared" si="20"/>
        <v>-8.4329929000000003</v>
      </c>
      <c r="L198" s="90">
        <v>15230000000</v>
      </c>
      <c r="M198" s="90">
        <v>-49.642574000000003</v>
      </c>
      <c r="N198" s="90">
        <v>-15.612745</v>
      </c>
      <c r="O198" s="90"/>
      <c r="P198" s="90"/>
      <c r="R198" s="6">
        <f t="shared" si="21"/>
        <v>15.58</v>
      </c>
      <c r="S198" s="6">
        <f t="shared" si="22"/>
        <v>-20.137789000000001</v>
      </c>
      <c r="T198" s="6">
        <f t="shared" si="23"/>
        <v>-9.8023529000000007</v>
      </c>
    </row>
    <row r="199" spans="2:20" x14ac:dyDescent="0.25">
      <c r="B199" s="90">
        <v>15300000000</v>
      </c>
      <c r="C199" s="90">
        <v>-18.956254999999999</v>
      </c>
      <c r="D199" s="90">
        <v>-6.6396794000000003</v>
      </c>
      <c r="E199" s="90"/>
      <c r="F199" s="90"/>
      <c r="H199" s="6">
        <f t="shared" si="18"/>
        <v>15.65</v>
      </c>
      <c r="I199" s="6">
        <f t="shared" si="19"/>
        <v>-40.272812000000002</v>
      </c>
      <c r="J199" s="6">
        <f t="shared" si="20"/>
        <v>-8.8876466999999995</v>
      </c>
      <c r="L199" s="90">
        <v>15300000000</v>
      </c>
      <c r="M199" s="90">
        <v>-41.821998999999998</v>
      </c>
      <c r="N199" s="90">
        <v>-13.883208</v>
      </c>
      <c r="O199" s="90"/>
      <c r="P199" s="90"/>
      <c r="R199" s="6">
        <f t="shared" si="21"/>
        <v>15.65</v>
      </c>
      <c r="S199" s="6">
        <f t="shared" si="22"/>
        <v>-19.839914</v>
      </c>
      <c r="T199" s="6">
        <f t="shared" si="23"/>
        <v>-9.2735213999999999</v>
      </c>
    </row>
    <row r="200" spans="2:20" x14ac:dyDescent="0.25">
      <c r="B200" s="90">
        <v>15370000000</v>
      </c>
      <c r="C200" s="90">
        <v>-19.795356999999999</v>
      </c>
      <c r="D200" s="90">
        <v>-7.0546268999999997</v>
      </c>
      <c r="E200" s="90"/>
      <c r="F200" s="90"/>
      <c r="H200" s="6">
        <f t="shared" si="18"/>
        <v>15.72</v>
      </c>
      <c r="I200" s="6">
        <f t="shared" si="19"/>
        <v>-47.145702</v>
      </c>
      <c r="J200" s="6">
        <f t="shared" si="20"/>
        <v>-9.2999697000000001</v>
      </c>
      <c r="L200" s="90">
        <v>15370000000</v>
      </c>
      <c r="M200" s="90">
        <v>-33.655022000000002</v>
      </c>
      <c r="N200" s="90">
        <v>-12.462279000000001</v>
      </c>
      <c r="O200" s="90"/>
      <c r="P200" s="90"/>
      <c r="R200" s="6">
        <f t="shared" si="21"/>
        <v>15.72</v>
      </c>
      <c r="S200" s="6">
        <f t="shared" si="22"/>
        <v>-20.136969000000001</v>
      </c>
      <c r="T200" s="6">
        <f t="shared" si="23"/>
        <v>-8.8594275000000007</v>
      </c>
    </row>
    <row r="201" spans="2:20" x14ac:dyDescent="0.25">
      <c r="B201" s="90">
        <v>15440000000</v>
      </c>
      <c r="C201" s="90">
        <v>-21.669601</v>
      </c>
      <c r="D201" s="90">
        <v>-7.4979353</v>
      </c>
      <c r="E201" s="90"/>
      <c r="F201" s="90"/>
      <c r="H201" s="6">
        <f t="shared" si="18"/>
        <v>15.79</v>
      </c>
      <c r="I201" s="6">
        <f t="shared" si="19"/>
        <v>-53.420856000000001</v>
      </c>
      <c r="J201" s="6">
        <f t="shared" si="20"/>
        <v>-9.6636819999999997</v>
      </c>
      <c r="L201" s="90">
        <v>15440000000</v>
      </c>
      <c r="M201" s="90">
        <v>-27.736350999999999</v>
      </c>
      <c r="N201" s="90">
        <v>-11.335566</v>
      </c>
      <c r="O201" s="90"/>
      <c r="P201" s="90"/>
      <c r="R201" s="6">
        <f t="shared" si="21"/>
        <v>15.79</v>
      </c>
      <c r="S201" s="6">
        <f t="shared" si="22"/>
        <v>-20.615078</v>
      </c>
      <c r="T201" s="6">
        <f t="shared" si="23"/>
        <v>-8.5335379000000007</v>
      </c>
    </row>
    <row r="202" spans="2:20" x14ac:dyDescent="0.25">
      <c r="B202" s="90">
        <v>15510000000</v>
      </c>
      <c r="C202" s="90">
        <v>-26.546288000000001</v>
      </c>
      <c r="D202" s="90">
        <v>-7.9626020999999998</v>
      </c>
      <c r="E202" s="90"/>
      <c r="F202" s="90"/>
      <c r="H202" s="6">
        <f t="shared" si="18"/>
        <v>15.86</v>
      </c>
      <c r="I202" s="6">
        <f t="shared" si="19"/>
        <v>-56.570030000000003</v>
      </c>
      <c r="J202" s="6">
        <f t="shared" si="20"/>
        <v>-9.9742546000000001</v>
      </c>
      <c r="L202" s="90">
        <v>15510000000</v>
      </c>
      <c r="M202" s="90">
        <v>-22.932455000000001</v>
      </c>
      <c r="N202" s="90">
        <v>-10.465578000000001</v>
      </c>
      <c r="O202" s="90"/>
      <c r="P202" s="90"/>
      <c r="R202" s="6">
        <f t="shared" si="21"/>
        <v>15.86</v>
      </c>
      <c r="S202" s="6">
        <f t="shared" si="22"/>
        <v>-21.339417000000001</v>
      </c>
      <c r="T202" s="6">
        <f t="shared" si="23"/>
        <v>-8.2868338000000001</v>
      </c>
    </row>
    <row r="203" spans="2:20" x14ac:dyDescent="0.25">
      <c r="B203" s="90">
        <v>15580000000</v>
      </c>
      <c r="C203" s="90">
        <v>-33.185935999999998</v>
      </c>
      <c r="D203" s="90">
        <v>-8.4329929000000003</v>
      </c>
      <c r="E203" s="90"/>
      <c r="F203" s="90"/>
      <c r="H203" s="6">
        <f t="shared" si="18"/>
        <v>15.93</v>
      </c>
      <c r="I203" s="6">
        <f t="shared" si="19"/>
        <v>-57.835720000000002</v>
      </c>
      <c r="J203" s="6">
        <f t="shared" si="20"/>
        <v>-10.223084999999999</v>
      </c>
      <c r="L203" s="90">
        <v>15580000000</v>
      </c>
      <c r="M203" s="90">
        <v>-20.137789000000001</v>
      </c>
      <c r="N203" s="90">
        <v>-9.8023529000000007</v>
      </c>
      <c r="O203" s="90"/>
      <c r="P203" s="90"/>
      <c r="R203" s="6">
        <f t="shared" si="21"/>
        <v>15.93</v>
      </c>
      <c r="S203" s="6">
        <f t="shared" si="22"/>
        <v>-22.022663000000001</v>
      </c>
      <c r="T203" s="6">
        <f t="shared" si="23"/>
        <v>-8.1036128999999999</v>
      </c>
    </row>
    <row r="204" spans="2:20" x14ac:dyDescent="0.25">
      <c r="B204" s="90">
        <v>15650000000</v>
      </c>
      <c r="C204" s="90">
        <v>-40.272812000000002</v>
      </c>
      <c r="D204" s="90">
        <v>-8.8876466999999995</v>
      </c>
      <c r="E204" s="90"/>
      <c r="F204" s="90"/>
      <c r="H204" s="6">
        <f t="shared" si="18"/>
        <v>16</v>
      </c>
      <c r="I204" s="6">
        <f t="shared" si="19"/>
        <v>-58.257221000000001</v>
      </c>
      <c r="J204" s="6">
        <f t="shared" si="20"/>
        <v>-10.407778</v>
      </c>
      <c r="L204" s="90">
        <v>15650000000</v>
      </c>
      <c r="M204" s="90">
        <v>-19.839914</v>
      </c>
      <c r="N204" s="90">
        <v>-9.2735213999999999</v>
      </c>
      <c r="O204" s="90"/>
      <c r="P204" s="90"/>
      <c r="R204" s="6">
        <f t="shared" si="21"/>
        <v>16</v>
      </c>
      <c r="S204" s="6">
        <f t="shared" si="22"/>
        <v>-22.537403000000001</v>
      </c>
      <c r="T204" s="6">
        <f t="shared" si="23"/>
        <v>-7.9724244999999998</v>
      </c>
    </row>
    <row r="205" spans="2:20" x14ac:dyDescent="0.25">
      <c r="B205" s="90">
        <v>15720000000</v>
      </c>
      <c r="C205" s="90">
        <v>-47.145702</v>
      </c>
      <c r="D205" s="90">
        <v>-9.2999697000000001</v>
      </c>
      <c r="E205" s="90"/>
      <c r="F205" s="90"/>
      <c r="L205" s="90">
        <v>15720000000</v>
      </c>
      <c r="M205" s="90">
        <v>-20.136969000000001</v>
      </c>
      <c r="N205" s="90">
        <v>-8.8594275000000007</v>
      </c>
      <c r="O205" s="90"/>
      <c r="P205" s="90"/>
    </row>
    <row r="206" spans="2:20" x14ac:dyDescent="0.25">
      <c r="B206" s="90">
        <v>15790000000</v>
      </c>
      <c r="C206" s="90">
        <v>-53.420856000000001</v>
      </c>
      <c r="D206" s="90">
        <v>-9.6636819999999997</v>
      </c>
      <c r="E206" s="90"/>
      <c r="F206" s="90"/>
      <c r="L206" s="90">
        <v>15790000000</v>
      </c>
      <c r="M206" s="90">
        <v>-20.615078</v>
      </c>
      <c r="N206" s="90">
        <v>-8.5335379000000007</v>
      </c>
      <c r="O206" s="90"/>
      <c r="P206" s="90"/>
    </row>
    <row r="207" spans="2:20" x14ac:dyDescent="0.25">
      <c r="B207" s="90">
        <v>15860000000</v>
      </c>
      <c r="C207" s="90">
        <v>-56.570030000000003</v>
      </c>
      <c r="D207" s="90">
        <v>-9.9742546000000001</v>
      </c>
      <c r="E207" s="90"/>
      <c r="F207" s="90"/>
      <c r="L207" s="90">
        <v>15860000000</v>
      </c>
      <c r="M207" s="90">
        <v>-21.339417000000001</v>
      </c>
      <c r="N207" s="90">
        <v>-8.2868338000000001</v>
      </c>
      <c r="O207" s="90"/>
      <c r="P207" s="90"/>
    </row>
    <row r="208" spans="2:20" x14ac:dyDescent="0.25">
      <c r="B208" s="90">
        <v>15930000000</v>
      </c>
      <c r="C208" s="90">
        <v>-57.835720000000002</v>
      </c>
      <c r="D208" s="90">
        <v>-10.223084999999999</v>
      </c>
      <c r="E208" s="90"/>
      <c r="F208" s="90"/>
      <c r="L208" s="90">
        <v>15930000000</v>
      </c>
      <c r="M208" s="90">
        <v>-22.022663000000001</v>
      </c>
      <c r="N208" s="90">
        <v>-8.1036128999999999</v>
      </c>
      <c r="O208" s="90"/>
      <c r="P208" s="90"/>
    </row>
    <row r="209" spans="2:16" x14ac:dyDescent="0.25">
      <c r="B209" s="90">
        <v>16000000000</v>
      </c>
      <c r="C209" s="90">
        <v>-58.257221000000001</v>
      </c>
      <c r="D209" s="90">
        <v>-10.407778</v>
      </c>
      <c r="E209" s="90"/>
      <c r="F209" s="90"/>
      <c r="L209" s="90">
        <v>16000000000</v>
      </c>
      <c r="M209" s="90">
        <v>-22.537403000000001</v>
      </c>
      <c r="N209" s="90">
        <v>-7.9724244999999998</v>
      </c>
      <c r="O209" s="90"/>
      <c r="P209" s="90"/>
    </row>
    <row r="210" spans="2:16" x14ac:dyDescent="0.25">
      <c r="B210" s="90" t="s">
        <v>21</v>
      </c>
      <c r="C210" s="90"/>
      <c r="D210" s="90"/>
      <c r="E210" s="90"/>
      <c r="F210" s="90"/>
      <c r="L210" s="90" t="s">
        <v>21</v>
      </c>
      <c r="M210" s="90"/>
      <c r="N210" s="90"/>
      <c r="O210" s="90"/>
      <c r="P210" s="90"/>
    </row>
    <row r="211" spans="2:16" x14ac:dyDescent="0.25">
      <c r="B211" s="90"/>
      <c r="C211" s="90"/>
      <c r="D211" s="90"/>
      <c r="E211" s="90"/>
      <c r="F211" s="90"/>
      <c r="L211" s="90"/>
      <c r="M211" s="90"/>
      <c r="N211" s="90"/>
      <c r="O211" s="90"/>
      <c r="P211" s="90"/>
    </row>
    <row r="212" spans="2:16" x14ac:dyDescent="0.25">
      <c r="B212" s="90"/>
      <c r="C212" s="90"/>
      <c r="D212" s="90"/>
      <c r="E212" s="90"/>
      <c r="F212" s="90"/>
      <c r="L212" s="90"/>
      <c r="M212" s="90"/>
      <c r="N212" s="90"/>
      <c r="O212" s="90"/>
      <c r="P212" s="90"/>
    </row>
    <row r="213" spans="2:16" x14ac:dyDescent="0.25">
      <c r="B213" s="90" t="s">
        <v>18</v>
      </c>
      <c r="C213" s="90"/>
      <c r="D213" s="90"/>
      <c r="E213" s="90"/>
      <c r="F213" s="90"/>
      <c r="L213" s="90" t="s">
        <v>18</v>
      </c>
      <c r="M213" s="90"/>
      <c r="N213" s="90"/>
      <c r="O213" s="90"/>
      <c r="P213" s="90"/>
    </row>
    <row r="214" spans="2:16" x14ac:dyDescent="0.25">
      <c r="B214" s="90" t="s">
        <v>19</v>
      </c>
      <c r="C214" s="90" t="s">
        <v>266</v>
      </c>
      <c r="D214" s="90" t="s">
        <v>267</v>
      </c>
      <c r="E214" s="90"/>
      <c r="F214" s="90"/>
      <c r="L214" s="90" t="s">
        <v>19</v>
      </c>
      <c r="M214" s="90" t="s">
        <v>266</v>
      </c>
      <c r="N214" s="90" t="s">
        <v>267</v>
      </c>
      <c r="O214" s="90"/>
      <c r="P214" s="90"/>
    </row>
    <row r="215" spans="2:16" x14ac:dyDescent="0.25">
      <c r="B215" s="90">
        <v>10000000</v>
      </c>
      <c r="C215" s="90">
        <v>-7.8262124000000002</v>
      </c>
      <c r="D215" s="90">
        <v>-16.217907</v>
      </c>
      <c r="E215" s="90"/>
      <c r="F215" s="90"/>
      <c r="L215" s="90">
        <v>10000000</v>
      </c>
      <c r="M215" s="90">
        <v>-8.4043387999999997</v>
      </c>
      <c r="N215" s="90">
        <v>-12.676876</v>
      </c>
      <c r="O215" s="90"/>
      <c r="P215" s="90"/>
    </row>
    <row r="216" spans="2:16" x14ac:dyDescent="0.25">
      <c r="B216" s="90">
        <v>69900000</v>
      </c>
      <c r="C216" s="90">
        <v>-7.8349175000000004</v>
      </c>
      <c r="D216" s="90">
        <v>-16.246718999999999</v>
      </c>
      <c r="E216" s="90"/>
      <c r="F216" s="90"/>
      <c r="L216" s="90">
        <v>69900000</v>
      </c>
      <c r="M216" s="90">
        <v>-8.4350462000000004</v>
      </c>
      <c r="N216" s="90">
        <v>-12.785956000000001</v>
      </c>
      <c r="O216" s="90"/>
      <c r="P216" s="90"/>
    </row>
    <row r="217" spans="2:16" x14ac:dyDescent="0.25">
      <c r="B217" s="90">
        <v>129800000</v>
      </c>
      <c r="C217" s="90">
        <v>-7.7688484000000004</v>
      </c>
      <c r="D217" s="90">
        <v>-16.583407999999999</v>
      </c>
      <c r="E217" s="90"/>
      <c r="F217" s="90"/>
      <c r="L217" s="90">
        <v>129800000</v>
      </c>
      <c r="M217" s="90">
        <v>-8.3705663999999995</v>
      </c>
      <c r="N217" s="90">
        <v>-12.931281999999999</v>
      </c>
      <c r="O217" s="90"/>
      <c r="P217" s="90"/>
    </row>
    <row r="218" spans="2:16" x14ac:dyDescent="0.25">
      <c r="B218" s="90">
        <v>189700000</v>
      </c>
      <c r="C218" s="90">
        <v>-7.8368630000000001</v>
      </c>
      <c r="D218" s="90">
        <v>-16.944949999999999</v>
      </c>
      <c r="E218" s="90"/>
      <c r="F218" s="90"/>
      <c r="L218" s="90">
        <v>189700000</v>
      </c>
      <c r="M218" s="90">
        <v>-8.4422301999999991</v>
      </c>
      <c r="N218" s="90">
        <v>-13.08602</v>
      </c>
      <c r="O218" s="90"/>
      <c r="P218" s="90"/>
    </row>
    <row r="219" spans="2:16" x14ac:dyDescent="0.25">
      <c r="B219" s="90">
        <v>249600000</v>
      </c>
      <c r="C219" s="90">
        <v>-7.8184218000000003</v>
      </c>
      <c r="D219" s="90">
        <v>-16.806265</v>
      </c>
      <c r="E219" s="90"/>
      <c r="F219" s="90"/>
      <c r="L219" s="90">
        <v>249600000</v>
      </c>
      <c r="M219" s="90">
        <v>-8.4015160000000009</v>
      </c>
      <c r="N219" s="90">
        <v>-13.346494</v>
      </c>
      <c r="O219" s="90"/>
      <c r="P219" s="90"/>
    </row>
    <row r="220" spans="2:16" x14ac:dyDescent="0.25">
      <c r="B220" s="90">
        <v>309500000</v>
      </c>
      <c r="C220" s="90">
        <v>-7.8389378000000001</v>
      </c>
      <c r="D220" s="90">
        <v>-16.774716999999999</v>
      </c>
      <c r="E220" s="90"/>
      <c r="F220" s="90"/>
      <c r="L220" s="90">
        <v>309500000</v>
      </c>
      <c r="M220" s="90">
        <v>-8.4248771999999992</v>
      </c>
      <c r="N220" s="90">
        <v>-13.694380000000001</v>
      </c>
      <c r="O220" s="90"/>
      <c r="P220" s="90"/>
    </row>
    <row r="221" spans="2:16" x14ac:dyDescent="0.25">
      <c r="B221" s="90">
        <v>369400000</v>
      </c>
      <c r="C221" s="90">
        <v>-7.8708939999999998</v>
      </c>
      <c r="D221" s="90">
        <v>-17.006215999999998</v>
      </c>
      <c r="E221" s="90"/>
      <c r="F221" s="90"/>
      <c r="L221" s="90">
        <v>369400000</v>
      </c>
      <c r="M221" s="90">
        <v>-8.3845662999999995</v>
      </c>
      <c r="N221" s="90">
        <v>-13.876253</v>
      </c>
      <c r="O221" s="90"/>
      <c r="P221" s="90"/>
    </row>
    <row r="222" spans="2:16" x14ac:dyDescent="0.25">
      <c r="B222" s="90">
        <v>429300000</v>
      </c>
      <c r="C222" s="90">
        <v>-7.8044938999999998</v>
      </c>
      <c r="D222" s="90">
        <v>-17.064798</v>
      </c>
      <c r="E222" s="90"/>
      <c r="F222" s="90"/>
      <c r="L222" s="90">
        <v>429300000</v>
      </c>
      <c r="M222" s="90">
        <v>-8.2945890000000002</v>
      </c>
      <c r="N222" s="90">
        <v>-14.240532999999999</v>
      </c>
      <c r="O222" s="90"/>
      <c r="P222" s="90"/>
    </row>
    <row r="223" spans="2:16" x14ac:dyDescent="0.25">
      <c r="B223" s="90">
        <v>489200000</v>
      </c>
      <c r="C223" s="90">
        <v>-7.8160672</v>
      </c>
      <c r="D223" s="90">
        <v>-17.095419</v>
      </c>
      <c r="E223" s="90"/>
      <c r="F223" s="90"/>
      <c r="L223" s="90">
        <v>489200000</v>
      </c>
      <c r="M223" s="90">
        <v>-8.2533531</v>
      </c>
      <c r="N223" s="90">
        <v>-14.747394999999999</v>
      </c>
      <c r="O223" s="90"/>
      <c r="P223" s="90"/>
    </row>
    <row r="224" spans="2:16" x14ac:dyDescent="0.25">
      <c r="B224" s="90">
        <v>549100000</v>
      </c>
      <c r="C224" s="90">
        <v>-7.8096471000000003</v>
      </c>
      <c r="D224" s="90">
        <v>-17.324963</v>
      </c>
      <c r="E224" s="90"/>
      <c r="F224" s="90"/>
      <c r="L224" s="90">
        <v>549100000</v>
      </c>
      <c r="M224" s="90">
        <v>-8.2306308999999995</v>
      </c>
      <c r="N224" s="90">
        <v>-15.199070000000001</v>
      </c>
      <c r="O224" s="90"/>
      <c r="P224" s="90"/>
    </row>
    <row r="225" spans="2:16" x14ac:dyDescent="0.25">
      <c r="B225" s="90">
        <v>609000000</v>
      </c>
      <c r="C225" s="90">
        <v>-7.8294306000000002</v>
      </c>
      <c r="D225" s="90">
        <v>-17.881865000000001</v>
      </c>
      <c r="E225" s="90"/>
      <c r="F225" s="90"/>
      <c r="L225" s="90">
        <v>609000000</v>
      </c>
      <c r="M225" s="90">
        <v>-8.1988372999999992</v>
      </c>
      <c r="N225" s="90">
        <v>-15.504949999999999</v>
      </c>
      <c r="O225" s="90"/>
      <c r="P225" s="90"/>
    </row>
    <row r="226" spans="2:16" x14ac:dyDescent="0.25">
      <c r="B226" s="90">
        <v>668900000</v>
      </c>
      <c r="C226" s="90">
        <v>-7.7876710999999998</v>
      </c>
      <c r="D226" s="90">
        <v>-18.294305999999999</v>
      </c>
      <c r="E226" s="90"/>
      <c r="F226" s="90"/>
      <c r="L226" s="90">
        <v>668900000</v>
      </c>
      <c r="M226" s="90">
        <v>-8.1390571999999999</v>
      </c>
      <c r="N226" s="90">
        <v>-15.898918</v>
      </c>
      <c r="O226" s="90"/>
      <c r="P226" s="90"/>
    </row>
    <row r="227" spans="2:16" x14ac:dyDescent="0.25">
      <c r="B227" s="90">
        <v>728800000</v>
      </c>
      <c r="C227" s="90">
        <v>-7.7103105000000003</v>
      </c>
      <c r="D227" s="90">
        <v>-18.372112000000001</v>
      </c>
      <c r="E227" s="90"/>
      <c r="F227" s="90"/>
      <c r="L227" s="90">
        <v>728800000</v>
      </c>
      <c r="M227" s="90">
        <v>-7.9764246999999999</v>
      </c>
      <c r="N227" s="90">
        <v>-16.153828000000001</v>
      </c>
      <c r="O227" s="90"/>
      <c r="P227" s="90"/>
    </row>
    <row r="228" spans="2:16" x14ac:dyDescent="0.25">
      <c r="B228" s="90">
        <v>788700000</v>
      </c>
      <c r="C228" s="90">
        <v>-7.6569352000000004</v>
      </c>
      <c r="D228" s="90">
        <v>-18.772034000000001</v>
      </c>
      <c r="E228" s="90"/>
      <c r="F228" s="90"/>
      <c r="L228" s="90">
        <v>788700000</v>
      </c>
      <c r="M228" s="90">
        <v>-7.8508228999999998</v>
      </c>
      <c r="N228" s="90">
        <v>-15.994692000000001</v>
      </c>
      <c r="O228" s="90"/>
      <c r="P228" s="90"/>
    </row>
    <row r="229" spans="2:16" x14ac:dyDescent="0.25">
      <c r="B229" s="90">
        <v>848600000</v>
      </c>
      <c r="C229" s="90">
        <v>-7.6931042999999999</v>
      </c>
      <c r="D229" s="90">
        <v>-19.220058000000002</v>
      </c>
      <c r="E229" s="90"/>
      <c r="F229" s="90"/>
      <c r="L229" s="90">
        <v>848600000</v>
      </c>
      <c r="M229" s="90">
        <v>-7.7901387</v>
      </c>
      <c r="N229" s="90">
        <v>-15.965020000000001</v>
      </c>
      <c r="O229" s="90"/>
      <c r="P229" s="90"/>
    </row>
    <row r="230" spans="2:16" x14ac:dyDescent="0.25">
      <c r="B230" s="90">
        <v>908500000</v>
      </c>
      <c r="C230" s="90">
        <v>-7.6684545999999996</v>
      </c>
      <c r="D230" s="90">
        <v>-19.481387999999999</v>
      </c>
      <c r="E230" s="90"/>
      <c r="F230" s="90"/>
      <c r="L230" s="90">
        <v>908500000</v>
      </c>
      <c r="M230" s="90">
        <v>-7.7112436000000004</v>
      </c>
      <c r="N230" s="90">
        <v>-16.235847</v>
      </c>
      <c r="O230" s="90"/>
      <c r="P230" s="90"/>
    </row>
    <row r="231" spans="2:16" x14ac:dyDescent="0.25">
      <c r="B231" s="90">
        <v>968400000</v>
      </c>
      <c r="C231" s="90">
        <v>-7.7235389000000003</v>
      </c>
      <c r="D231" s="90">
        <v>-19.740499</v>
      </c>
      <c r="E231" s="90"/>
      <c r="F231" s="90"/>
      <c r="L231" s="90">
        <v>968400000</v>
      </c>
      <c r="M231" s="90">
        <v>-7.7046336999999996</v>
      </c>
      <c r="N231" s="90">
        <v>-17.006101999999998</v>
      </c>
      <c r="O231" s="90"/>
      <c r="P231" s="90"/>
    </row>
    <row r="232" spans="2:16" x14ac:dyDescent="0.25">
      <c r="B232" s="90">
        <v>1028300000</v>
      </c>
      <c r="C232" s="90">
        <v>-7.7327871000000004</v>
      </c>
      <c r="D232" s="90">
        <v>-20.509861000000001</v>
      </c>
      <c r="E232" s="90"/>
      <c r="F232" s="90"/>
      <c r="L232" s="90">
        <v>1028300000</v>
      </c>
      <c r="M232" s="90">
        <v>-7.6877564999999999</v>
      </c>
      <c r="N232" s="90">
        <v>-17.768844999999999</v>
      </c>
      <c r="O232" s="90"/>
      <c r="P232" s="90"/>
    </row>
    <row r="233" spans="2:16" x14ac:dyDescent="0.25">
      <c r="B233" s="90">
        <v>1088200000</v>
      </c>
      <c r="C233" s="90">
        <v>-7.7277779999999998</v>
      </c>
      <c r="D233" s="90">
        <v>-21.338272</v>
      </c>
      <c r="E233" s="90"/>
      <c r="F233" s="90"/>
      <c r="L233" s="90">
        <v>1088200000</v>
      </c>
      <c r="M233" s="90">
        <v>-7.6930084000000001</v>
      </c>
      <c r="N233" s="90">
        <v>-19.039629000000001</v>
      </c>
      <c r="O233" s="90"/>
      <c r="P233" s="90"/>
    </row>
    <row r="234" spans="2:16" x14ac:dyDescent="0.25">
      <c r="B234" s="90">
        <v>1148100000</v>
      </c>
      <c r="C234" s="90">
        <v>-7.6692147000000004</v>
      </c>
      <c r="D234" s="90">
        <v>-21.332775000000002</v>
      </c>
      <c r="E234" s="90"/>
      <c r="F234" s="90"/>
      <c r="L234" s="90">
        <v>1148100000</v>
      </c>
      <c r="M234" s="90">
        <v>-7.6924491000000002</v>
      </c>
      <c r="N234" s="90">
        <v>-21.062722999999998</v>
      </c>
      <c r="O234" s="90"/>
      <c r="P234" s="90"/>
    </row>
    <row r="235" spans="2:16" x14ac:dyDescent="0.25">
      <c r="B235" s="90">
        <v>1208000000</v>
      </c>
      <c r="C235" s="90">
        <v>-7.6236104999999998</v>
      </c>
      <c r="D235" s="90">
        <v>-21.194803</v>
      </c>
      <c r="E235" s="90"/>
      <c r="F235" s="90"/>
      <c r="L235" s="90">
        <v>1208000000</v>
      </c>
      <c r="M235" s="90">
        <v>-7.6771121000000004</v>
      </c>
      <c r="N235" s="90">
        <v>-22.637432</v>
      </c>
      <c r="O235" s="90"/>
      <c r="P235" s="90"/>
    </row>
    <row r="236" spans="2:16" x14ac:dyDescent="0.25">
      <c r="B236" s="90">
        <v>1267900000</v>
      </c>
      <c r="C236" s="90">
        <v>-7.5879830999999998</v>
      </c>
      <c r="D236" s="90">
        <v>-21.301569000000001</v>
      </c>
      <c r="E236" s="90"/>
      <c r="F236" s="90"/>
      <c r="L236" s="90">
        <v>1267900000</v>
      </c>
      <c r="M236" s="90">
        <v>-7.6680732000000003</v>
      </c>
      <c r="N236" s="90">
        <v>-23.409082000000001</v>
      </c>
      <c r="O236" s="90"/>
      <c r="P236" s="90"/>
    </row>
    <row r="237" spans="2:16" x14ac:dyDescent="0.25">
      <c r="B237" s="90">
        <v>1327800000</v>
      </c>
      <c r="C237" s="90">
        <v>-7.6364201999999999</v>
      </c>
      <c r="D237" s="90">
        <v>-21.615304999999999</v>
      </c>
      <c r="E237" s="90"/>
      <c r="F237" s="90"/>
      <c r="L237" s="90">
        <v>1327800000</v>
      </c>
      <c r="M237" s="90">
        <v>-7.7343650000000004</v>
      </c>
      <c r="N237" s="90">
        <v>-24.649723000000002</v>
      </c>
      <c r="O237" s="90"/>
      <c r="P237" s="90"/>
    </row>
    <row r="238" spans="2:16" x14ac:dyDescent="0.25">
      <c r="B238" s="90">
        <v>1387700000</v>
      </c>
      <c r="C238" s="90">
        <v>-7.6177883</v>
      </c>
      <c r="D238" s="90">
        <v>-21.276802</v>
      </c>
      <c r="E238" s="90"/>
      <c r="F238" s="90"/>
      <c r="L238" s="90">
        <v>1387700000</v>
      </c>
      <c r="M238" s="90">
        <v>-7.7766251999999998</v>
      </c>
      <c r="N238" s="90">
        <v>-26.518453999999998</v>
      </c>
      <c r="O238" s="90"/>
      <c r="P238" s="90"/>
    </row>
    <row r="239" spans="2:16" x14ac:dyDescent="0.25">
      <c r="B239" s="90">
        <v>1447600000</v>
      </c>
      <c r="C239" s="90">
        <v>-7.6258334999999997</v>
      </c>
      <c r="D239" s="90">
        <v>-21.188972</v>
      </c>
      <c r="E239" s="90"/>
      <c r="F239" s="90"/>
      <c r="L239" s="90">
        <v>1447600000</v>
      </c>
      <c r="M239" s="90">
        <v>-7.8234968</v>
      </c>
      <c r="N239" s="90">
        <v>-26.724661000000001</v>
      </c>
      <c r="O239" s="90"/>
      <c r="P239" s="90"/>
    </row>
    <row r="240" spans="2:16" x14ac:dyDescent="0.25">
      <c r="B240" s="90">
        <v>1507500000</v>
      </c>
      <c r="C240" s="90">
        <v>-7.6238523000000002</v>
      </c>
      <c r="D240" s="90">
        <v>-21.408736999999999</v>
      </c>
      <c r="E240" s="90"/>
      <c r="F240" s="90"/>
      <c r="L240" s="90">
        <v>1507500000</v>
      </c>
      <c r="M240" s="90">
        <v>-7.8531507999999999</v>
      </c>
      <c r="N240" s="90">
        <v>-26.461977000000001</v>
      </c>
      <c r="O240" s="90"/>
      <c r="P240" s="90"/>
    </row>
    <row r="241" spans="2:16" x14ac:dyDescent="0.25">
      <c r="B241" s="90">
        <v>1567400000</v>
      </c>
      <c r="C241" s="90">
        <v>-7.6444764000000003</v>
      </c>
      <c r="D241" s="90">
        <v>-21.860174000000001</v>
      </c>
      <c r="E241" s="90"/>
      <c r="F241" s="90"/>
      <c r="L241" s="90">
        <v>1567400000</v>
      </c>
      <c r="M241" s="90">
        <v>-7.8902736000000004</v>
      </c>
      <c r="N241" s="90">
        <v>-27.020907999999999</v>
      </c>
      <c r="O241" s="90"/>
      <c r="P241" s="90"/>
    </row>
    <row r="242" spans="2:16" x14ac:dyDescent="0.25">
      <c r="B242" s="90">
        <v>1627300000</v>
      </c>
      <c r="C242" s="90">
        <v>-7.6147723000000003</v>
      </c>
      <c r="D242" s="90">
        <v>-21.373224</v>
      </c>
      <c r="E242" s="90"/>
      <c r="F242" s="90"/>
      <c r="L242" s="90">
        <v>1627300000</v>
      </c>
      <c r="M242" s="90">
        <v>-7.9403439000000002</v>
      </c>
      <c r="N242" s="90">
        <v>-27.491671</v>
      </c>
      <c r="O242" s="90"/>
      <c r="P242" s="90"/>
    </row>
    <row r="243" spans="2:16" x14ac:dyDescent="0.25">
      <c r="B243" s="90">
        <v>1687200000</v>
      </c>
      <c r="C243" s="90">
        <v>-7.5736097999999998</v>
      </c>
      <c r="D243" s="90">
        <v>-20.658804</v>
      </c>
      <c r="E243" s="90"/>
      <c r="F243" s="90"/>
      <c r="L243" s="90">
        <v>1687200000</v>
      </c>
      <c r="M243" s="90">
        <v>-7.9899167999999996</v>
      </c>
      <c r="N243" s="90">
        <v>-26.376158</v>
      </c>
      <c r="O243" s="90"/>
      <c r="P243" s="90"/>
    </row>
    <row r="244" spans="2:16" x14ac:dyDescent="0.25">
      <c r="B244" s="90">
        <v>1747100000</v>
      </c>
      <c r="C244" s="90">
        <v>-7.5249081000000002</v>
      </c>
      <c r="D244" s="90">
        <v>-20.449183000000001</v>
      </c>
      <c r="E244" s="90"/>
      <c r="F244" s="90"/>
      <c r="L244" s="90">
        <v>1747100000</v>
      </c>
      <c r="M244" s="90">
        <v>-8.0243930999999993</v>
      </c>
      <c r="N244" s="90">
        <v>-25.785506999999999</v>
      </c>
      <c r="O244" s="90"/>
      <c r="P244" s="90"/>
    </row>
    <row r="245" spans="2:16" x14ac:dyDescent="0.25">
      <c r="B245" s="90">
        <v>1807000000</v>
      </c>
      <c r="C245" s="90">
        <v>-7.5393943999999999</v>
      </c>
      <c r="D245" s="90">
        <v>-20.215810999999999</v>
      </c>
      <c r="E245" s="90"/>
      <c r="F245" s="90"/>
      <c r="L245" s="90">
        <v>1807000000</v>
      </c>
      <c r="M245" s="90">
        <v>-8.0944719000000003</v>
      </c>
      <c r="N245" s="90">
        <v>-26.341353999999999</v>
      </c>
      <c r="O245" s="90"/>
      <c r="P245" s="90"/>
    </row>
    <row r="246" spans="2:16" x14ac:dyDescent="0.25">
      <c r="B246" s="90">
        <v>1866900000</v>
      </c>
      <c r="C246" s="90">
        <v>-7.4873966999999997</v>
      </c>
      <c r="D246" s="90">
        <v>-19.344963</v>
      </c>
      <c r="E246" s="90"/>
      <c r="F246" s="90"/>
      <c r="L246" s="90">
        <v>1866900000</v>
      </c>
      <c r="M246" s="90">
        <v>-8.1215133999999995</v>
      </c>
      <c r="N246" s="90">
        <v>-26.210353999999999</v>
      </c>
      <c r="O246" s="90"/>
      <c r="P246" s="90"/>
    </row>
    <row r="247" spans="2:16" x14ac:dyDescent="0.25">
      <c r="B247" s="90">
        <v>1926800000</v>
      </c>
      <c r="C247" s="90">
        <v>-7.4674993000000001</v>
      </c>
      <c r="D247" s="90">
        <v>-18.535195999999999</v>
      </c>
      <c r="E247" s="90"/>
      <c r="F247" s="90"/>
      <c r="L247" s="90">
        <v>1926800000</v>
      </c>
      <c r="M247" s="90">
        <v>-8.1713170999999996</v>
      </c>
      <c r="N247" s="90">
        <v>-24.922070000000001</v>
      </c>
      <c r="O247" s="90"/>
      <c r="P247" s="90"/>
    </row>
    <row r="248" spans="2:16" x14ac:dyDescent="0.25">
      <c r="B248" s="90">
        <v>1986700000</v>
      </c>
      <c r="C248" s="90">
        <v>-7.4981685000000002</v>
      </c>
      <c r="D248" s="90">
        <v>-18.215665999999999</v>
      </c>
      <c r="E248" s="90"/>
      <c r="F248" s="90"/>
      <c r="L248" s="90">
        <v>1986700000</v>
      </c>
      <c r="M248" s="90">
        <v>-8.2345056999999997</v>
      </c>
      <c r="N248" s="90">
        <v>-24.150993</v>
      </c>
      <c r="O248" s="90"/>
      <c r="P248" s="90"/>
    </row>
    <row r="249" spans="2:16" x14ac:dyDescent="0.25">
      <c r="B249" s="90">
        <v>2046600000</v>
      </c>
      <c r="C249" s="90">
        <v>-7.6033629999999999</v>
      </c>
      <c r="D249" s="90">
        <v>-17.913719</v>
      </c>
      <c r="E249" s="90"/>
      <c r="F249" s="90"/>
      <c r="L249" s="90">
        <v>2046600000</v>
      </c>
      <c r="M249" s="90">
        <v>-8.3217639999999999</v>
      </c>
      <c r="N249" s="90">
        <v>-23.674392999999998</v>
      </c>
      <c r="O249" s="90"/>
      <c r="P249" s="90"/>
    </row>
    <row r="250" spans="2:16" x14ac:dyDescent="0.25">
      <c r="B250" s="90">
        <v>2106500000</v>
      </c>
      <c r="C250" s="90">
        <v>-7.6713705000000001</v>
      </c>
      <c r="D250" s="90">
        <v>-17.191797000000001</v>
      </c>
      <c r="E250" s="90"/>
      <c r="F250" s="90"/>
      <c r="L250" s="90">
        <v>2106500000</v>
      </c>
      <c r="M250" s="90">
        <v>-8.3835744999999999</v>
      </c>
      <c r="N250" s="90">
        <v>-22.397898000000001</v>
      </c>
      <c r="O250" s="90"/>
      <c r="P250" s="90"/>
    </row>
    <row r="251" spans="2:16" x14ac:dyDescent="0.25">
      <c r="B251" s="90">
        <v>2166400000</v>
      </c>
      <c r="C251" s="90">
        <v>-7.7379851000000004</v>
      </c>
      <c r="D251" s="90">
        <v>-16.299641000000001</v>
      </c>
      <c r="E251" s="90"/>
      <c r="F251" s="90"/>
      <c r="L251" s="90">
        <v>2166400000</v>
      </c>
      <c r="M251" s="90">
        <v>-8.4231376999999998</v>
      </c>
      <c r="N251" s="90">
        <v>-20.796914999999998</v>
      </c>
      <c r="O251" s="90"/>
      <c r="P251" s="90"/>
    </row>
    <row r="252" spans="2:16" x14ac:dyDescent="0.25">
      <c r="B252" s="90">
        <v>2226300000</v>
      </c>
      <c r="C252" s="90">
        <v>-7.8428348999999997</v>
      </c>
      <c r="D252" s="90">
        <v>-15.760116</v>
      </c>
      <c r="E252" s="90"/>
      <c r="F252" s="90"/>
      <c r="L252" s="90">
        <v>2226300000</v>
      </c>
      <c r="M252" s="90">
        <v>-8.4722586</v>
      </c>
      <c r="N252" s="90">
        <v>-19.756124</v>
      </c>
      <c r="O252" s="90"/>
      <c r="P252" s="90"/>
    </row>
    <row r="253" spans="2:16" x14ac:dyDescent="0.25">
      <c r="B253" s="90">
        <v>2286200000</v>
      </c>
      <c r="C253" s="90">
        <v>-8.0222359000000001</v>
      </c>
      <c r="D253" s="90">
        <v>-15.206319000000001</v>
      </c>
      <c r="E253" s="90"/>
      <c r="F253" s="90"/>
      <c r="L253" s="90">
        <v>2286200000</v>
      </c>
      <c r="M253" s="90">
        <v>-8.5698747999999991</v>
      </c>
      <c r="N253" s="90">
        <v>-18.810670999999999</v>
      </c>
      <c r="O253" s="90"/>
      <c r="P253" s="90"/>
    </row>
    <row r="254" spans="2:16" x14ac:dyDescent="0.25">
      <c r="B254" s="90">
        <v>2346100000</v>
      </c>
      <c r="C254" s="90">
        <v>-8.1296119999999998</v>
      </c>
      <c r="D254" s="90">
        <v>-14.372052999999999</v>
      </c>
      <c r="E254" s="90"/>
      <c r="F254" s="90"/>
      <c r="L254" s="90">
        <v>2346100000</v>
      </c>
      <c r="M254" s="90">
        <v>-8.6448611999999994</v>
      </c>
      <c r="N254" s="90">
        <v>-17.574643999999999</v>
      </c>
      <c r="O254" s="90"/>
      <c r="P254" s="90"/>
    </row>
    <row r="255" spans="2:16" x14ac:dyDescent="0.25">
      <c r="B255" s="90">
        <v>2406000000</v>
      </c>
      <c r="C255" s="90">
        <v>-8.2254257000000006</v>
      </c>
      <c r="D255" s="90">
        <v>-13.538964</v>
      </c>
      <c r="E255" s="90"/>
      <c r="F255" s="90"/>
      <c r="L255" s="90">
        <v>2406000000</v>
      </c>
      <c r="M255" s="90">
        <v>-8.7189101999999998</v>
      </c>
      <c r="N255" s="90">
        <v>-16.283783</v>
      </c>
      <c r="O255" s="90"/>
      <c r="P255" s="90"/>
    </row>
    <row r="256" spans="2:16" x14ac:dyDescent="0.25">
      <c r="B256" s="90">
        <v>2465900000</v>
      </c>
      <c r="C256" s="90">
        <v>-8.3768492000000006</v>
      </c>
      <c r="D256" s="90">
        <v>-12.946113</v>
      </c>
      <c r="E256" s="90"/>
      <c r="F256" s="90"/>
      <c r="L256" s="90">
        <v>2465900000</v>
      </c>
      <c r="M256" s="90">
        <v>-8.8328790999999995</v>
      </c>
      <c r="N256" s="90">
        <v>-15.267714</v>
      </c>
      <c r="O256" s="90"/>
      <c r="P256" s="90"/>
    </row>
    <row r="257" spans="2:16" x14ac:dyDescent="0.25">
      <c r="B257" s="90">
        <v>2525800000</v>
      </c>
      <c r="C257" s="90">
        <v>-8.5968894999999996</v>
      </c>
      <c r="D257" s="90">
        <v>-12.333287</v>
      </c>
      <c r="E257" s="90"/>
      <c r="F257" s="90"/>
      <c r="L257" s="90">
        <v>2525800000</v>
      </c>
      <c r="M257" s="90">
        <v>-8.9841785000000005</v>
      </c>
      <c r="N257" s="90">
        <v>-14.30457</v>
      </c>
      <c r="O257" s="90"/>
      <c r="P257" s="90"/>
    </row>
    <row r="258" spans="2:16" x14ac:dyDescent="0.25">
      <c r="B258" s="90">
        <v>2585700000</v>
      </c>
      <c r="C258" s="90">
        <v>-8.7534237000000008</v>
      </c>
      <c r="D258" s="90">
        <v>-11.562101999999999</v>
      </c>
      <c r="E258" s="90"/>
      <c r="F258" s="90"/>
      <c r="L258" s="90">
        <v>2585700000</v>
      </c>
      <c r="M258" s="90">
        <v>-9.1047505999999991</v>
      </c>
      <c r="N258" s="90">
        <v>-13.234035</v>
      </c>
      <c r="O258" s="90"/>
      <c r="P258" s="90"/>
    </row>
    <row r="259" spans="2:16" x14ac:dyDescent="0.25">
      <c r="B259" s="90">
        <v>2645600000</v>
      </c>
      <c r="C259" s="90">
        <v>-8.9005928000000001</v>
      </c>
      <c r="D259" s="90">
        <v>-10.809988000000001</v>
      </c>
      <c r="E259" s="90"/>
      <c r="F259" s="90"/>
      <c r="L259" s="90">
        <v>2645600000</v>
      </c>
      <c r="M259" s="90">
        <v>-9.2184811</v>
      </c>
      <c r="N259" s="90">
        <v>-12.170432999999999</v>
      </c>
      <c r="O259" s="90"/>
      <c r="P259" s="90"/>
    </row>
    <row r="260" spans="2:16" x14ac:dyDescent="0.25">
      <c r="B260" s="90">
        <v>2705500000</v>
      </c>
      <c r="C260" s="90">
        <v>-9.1039104000000002</v>
      </c>
      <c r="D260" s="90">
        <v>-10.209764</v>
      </c>
      <c r="E260" s="90"/>
      <c r="F260" s="90"/>
      <c r="L260" s="90">
        <v>2705500000</v>
      </c>
      <c r="M260" s="90">
        <v>-9.3644561999999993</v>
      </c>
      <c r="N260" s="90">
        <v>-11.318360999999999</v>
      </c>
      <c r="O260" s="90"/>
      <c r="P260" s="90"/>
    </row>
    <row r="261" spans="2:16" x14ac:dyDescent="0.25">
      <c r="B261" s="90">
        <v>2765400000</v>
      </c>
      <c r="C261" s="90">
        <v>-9.4040345999999992</v>
      </c>
      <c r="D261" s="90">
        <v>-9.6670504000000008</v>
      </c>
      <c r="E261" s="90"/>
      <c r="F261" s="90"/>
      <c r="L261" s="90">
        <v>2765400000</v>
      </c>
      <c r="M261" s="90">
        <v>-9.5998459</v>
      </c>
      <c r="N261" s="90">
        <v>-10.592484000000001</v>
      </c>
      <c r="O261" s="90"/>
      <c r="P261" s="90"/>
    </row>
    <row r="262" spans="2:16" x14ac:dyDescent="0.25">
      <c r="B262" s="90">
        <v>2825300000</v>
      </c>
      <c r="C262" s="90">
        <v>-9.6385231000000005</v>
      </c>
      <c r="D262" s="90">
        <v>-9.0528268999999995</v>
      </c>
      <c r="E262" s="90"/>
      <c r="F262" s="90"/>
      <c r="L262" s="90">
        <v>2825300000</v>
      </c>
      <c r="M262" s="90">
        <v>-9.7862206</v>
      </c>
      <c r="N262" s="90">
        <v>-9.8250647000000004</v>
      </c>
      <c r="O262" s="90"/>
      <c r="P262" s="90"/>
    </row>
    <row r="263" spans="2:16" x14ac:dyDescent="0.25">
      <c r="B263" s="90">
        <v>2885200000</v>
      </c>
      <c r="C263" s="90">
        <v>-9.8022299000000004</v>
      </c>
      <c r="D263" s="90">
        <v>-8.4944687000000005</v>
      </c>
      <c r="E263" s="90"/>
      <c r="F263" s="90"/>
      <c r="L263" s="90">
        <v>2885200000</v>
      </c>
      <c r="M263" s="90">
        <v>-9.9590081999999995</v>
      </c>
      <c r="N263" s="90">
        <v>-9.1414174999999993</v>
      </c>
      <c r="O263" s="90"/>
      <c r="P263" s="90"/>
    </row>
    <row r="264" spans="2:16" x14ac:dyDescent="0.25">
      <c r="B264" s="90">
        <v>2945100000</v>
      </c>
      <c r="C264" s="90">
        <v>-9.9719200000000008</v>
      </c>
      <c r="D264" s="90">
        <v>-8.0557327000000001</v>
      </c>
      <c r="E264" s="90"/>
      <c r="F264" s="90"/>
      <c r="L264" s="90">
        <v>2945100000</v>
      </c>
      <c r="M264" s="90">
        <v>-10.135804</v>
      </c>
      <c r="N264" s="90">
        <v>-8.5940989999999999</v>
      </c>
      <c r="O264" s="90"/>
      <c r="P264" s="90"/>
    </row>
    <row r="265" spans="2:16" x14ac:dyDescent="0.25">
      <c r="B265" s="90">
        <v>3005000000</v>
      </c>
      <c r="C265" s="90">
        <v>-10.198859000000001</v>
      </c>
      <c r="D265" s="90">
        <v>-7.6387090999999998</v>
      </c>
      <c r="E265" s="90"/>
      <c r="F265" s="90"/>
      <c r="L265" s="90">
        <v>3005000000</v>
      </c>
      <c r="M265" s="90">
        <v>-10.380341</v>
      </c>
      <c r="N265" s="90">
        <v>-8.0910177000000001</v>
      </c>
      <c r="O265" s="90"/>
      <c r="P265" s="90"/>
    </row>
    <row r="266" spans="2:16" x14ac:dyDescent="0.25">
      <c r="B266" s="90">
        <v>3064900000</v>
      </c>
      <c r="C266" s="90">
        <v>-10.436386000000001</v>
      </c>
      <c r="D266" s="90">
        <v>-7.2130957000000002</v>
      </c>
      <c r="E266" s="90"/>
      <c r="F266" s="90"/>
      <c r="L266" s="90">
        <v>3064900000</v>
      </c>
      <c r="M266" s="90">
        <v>-10.648745999999999</v>
      </c>
      <c r="N266" s="90">
        <v>-7.5688032999999999</v>
      </c>
      <c r="O266" s="90"/>
      <c r="P266" s="90"/>
    </row>
    <row r="267" spans="2:16" x14ac:dyDescent="0.25">
      <c r="B267" s="90">
        <v>3124800000</v>
      </c>
      <c r="C267" s="90">
        <v>-10.694044</v>
      </c>
      <c r="D267" s="90">
        <v>-6.7855572999999998</v>
      </c>
      <c r="E267" s="90"/>
      <c r="F267" s="90"/>
      <c r="L267" s="90">
        <v>3124800000</v>
      </c>
      <c r="M267" s="90">
        <v>-10.954865</v>
      </c>
      <c r="N267" s="90">
        <v>-7.0766305999999997</v>
      </c>
      <c r="O267" s="90"/>
      <c r="P267" s="90"/>
    </row>
    <row r="268" spans="2:16" x14ac:dyDescent="0.25">
      <c r="B268" s="90">
        <v>3184700000</v>
      </c>
      <c r="C268" s="90">
        <v>-10.956770000000001</v>
      </c>
      <c r="D268" s="90">
        <v>-6.4101758000000002</v>
      </c>
      <c r="E268" s="90"/>
      <c r="F268" s="90"/>
      <c r="L268" s="90">
        <v>3184700000</v>
      </c>
      <c r="M268" s="90">
        <v>-11.286928</v>
      </c>
      <c r="N268" s="90">
        <v>-6.6218247000000003</v>
      </c>
      <c r="O268" s="90"/>
      <c r="P268" s="90"/>
    </row>
    <row r="269" spans="2:16" x14ac:dyDescent="0.25">
      <c r="B269" s="90">
        <v>3244600000</v>
      </c>
      <c r="C269" s="90">
        <v>-11.317327000000001</v>
      </c>
      <c r="D269" s="90">
        <v>-6.0371002999999996</v>
      </c>
      <c r="E269" s="90"/>
      <c r="F269" s="90"/>
      <c r="L269" s="90">
        <v>3244600000</v>
      </c>
      <c r="M269" s="90">
        <v>-11.696306999999999</v>
      </c>
      <c r="N269" s="90">
        <v>-6.1900430000000002</v>
      </c>
      <c r="O269" s="90"/>
      <c r="P269" s="90"/>
    </row>
    <row r="270" spans="2:16" x14ac:dyDescent="0.25">
      <c r="B270" s="90">
        <v>3304500000</v>
      </c>
      <c r="C270" s="90">
        <v>-11.664406</v>
      </c>
      <c r="D270" s="90">
        <v>-5.6647014999999996</v>
      </c>
      <c r="E270" s="90"/>
      <c r="F270" s="90"/>
      <c r="L270" s="90">
        <v>3304500000</v>
      </c>
      <c r="M270" s="90">
        <v>-12.104706999999999</v>
      </c>
      <c r="N270" s="90">
        <v>-5.7463207000000001</v>
      </c>
      <c r="O270" s="90"/>
      <c r="P270" s="90"/>
    </row>
    <row r="271" spans="2:16" x14ac:dyDescent="0.25">
      <c r="B271" s="90">
        <v>3364400000</v>
      </c>
      <c r="C271" s="90">
        <v>-12.082183000000001</v>
      </c>
      <c r="D271" s="90">
        <v>-5.2906380000000004</v>
      </c>
      <c r="E271" s="90"/>
      <c r="F271" s="90"/>
      <c r="L271" s="90">
        <v>3364400000</v>
      </c>
      <c r="M271" s="90">
        <v>-12.597417999999999</v>
      </c>
      <c r="N271" s="90">
        <v>-5.3340358999999999</v>
      </c>
      <c r="O271" s="90"/>
      <c r="P271" s="90"/>
    </row>
    <row r="272" spans="2:16" x14ac:dyDescent="0.25">
      <c r="B272" s="90">
        <v>3424300000</v>
      </c>
      <c r="C272" s="90">
        <v>-12.490622999999999</v>
      </c>
      <c r="D272" s="90">
        <v>-4.9627762000000004</v>
      </c>
      <c r="E272" s="90"/>
      <c r="F272" s="90"/>
      <c r="L272" s="90">
        <v>3424300000</v>
      </c>
      <c r="M272" s="90">
        <v>-13.085255999999999</v>
      </c>
      <c r="N272" s="90">
        <v>-4.9698677</v>
      </c>
      <c r="O272" s="90"/>
      <c r="P272" s="90"/>
    </row>
    <row r="273" spans="2:16" x14ac:dyDescent="0.25">
      <c r="B273" s="90">
        <v>3484200000</v>
      </c>
      <c r="C273" s="90">
        <v>-12.972567</v>
      </c>
      <c r="D273" s="90">
        <v>-4.6612144000000004</v>
      </c>
      <c r="E273" s="90"/>
      <c r="F273" s="90"/>
      <c r="L273" s="90">
        <v>3484200000</v>
      </c>
      <c r="M273" s="90">
        <v>-13.620407999999999</v>
      </c>
      <c r="N273" s="90">
        <v>-4.6463108000000002</v>
      </c>
      <c r="O273" s="90"/>
      <c r="P273" s="90"/>
    </row>
    <row r="274" spans="2:16" x14ac:dyDescent="0.25">
      <c r="B274" s="90">
        <v>3544100000</v>
      </c>
      <c r="C274" s="90">
        <v>-13.431533</v>
      </c>
      <c r="D274" s="90">
        <v>-4.3817525000000002</v>
      </c>
      <c r="E274" s="90"/>
      <c r="F274" s="90"/>
      <c r="L274" s="90">
        <v>3544100000</v>
      </c>
      <c r="M274" s="90">
        <v>-14.090282</v>
      </c>
      <c r="N274" s="90">
        <v>-4.3501592000000002</v>
      </c>
      <c r="O274" s="90"/>
      <c r="P274" s="90"/>
    </row>
    <row r="275" spans="2:16" x14ac:dyDescent="0.25">
      <c r="B275" s="90">
        <v>3604000000</v>
      </c>
      <c r="C275" s="90">
        <v>-13.94646</v>
      </c>
      <c r="D275" s="90">
        <v>-4.1192117000000001</v>
      </c>
      <c r="E275" s="90"/>
      <c r="F275" s="90"/>
      <c r="L275" s="90">
        <v>3604000000</v>
      </c>
      <c r="M275" s="90">
        <v>-14.615776</v>
      </c>
      <c r="N275" s="90">
        <v>-4.0928348999999997</v>
      </c>
      <c r="O275" s="90"/>
      <c r="P275" s="90"/>
    </row>
    <row r="276" spans="2:16" x14ac:dyDescent="0.25">
      <c r="B276" s="90">
        <v>3663900000</v>
      </c>
      <c r="C276" s="90">
        <v>-14.494588</v>
      </c>
      <c r="D276" s="90">
        <v>-3.8948364</v>
      </c>
      <c r="E276" s="90"/>
      <c r="F276" s="90"/>
      <c r="L276" s="90">
        <v>3663900000</v>
      </c>
      <c r="M276" s="90">
        <v>-15.179819</v>
      </c>
      <c r="N276" s="90">
        <v>-3.8678837000000001</v>
      </c>
      <c r="O276" s="90"/>
      <c r="P276" s="90"/>
    </row>
    <row r="277" spans="2:16" x14ac:dyDescent="0.25">
      <c r="B277" s="90">
        <v>3723800000</v>
      </c>
      <c r="C277" s="90">
        <v>-15.08783</v>
      </c>
      <c r="D277" s="90">
        <v>-3.6891533999999999</v>
      </c>
      <c r="E277" s="90"/>
      <c r="F277" s="90"/>
      <c r="L277" s="90">
        <v>3723800000</v>
      </c>
      <c r="M277" s="90">
        <v>-15.805673000000001</v>
      </c>
      <c r="N277" s="90">
        <v>-3.6658010000000001</v>
      </c>
      <c r="O277" s="90"/>
      <c r="P277" s="90"/>
    </row>
    <row r="278" spans="2:16" x14ac:dyDescent="0.25">
      <c r="B278" s="90">
        <v>3783700000</v>
      </c>
      <c r="C278" s="90">
        <v>-15.684593</v>
      </c>
      <c r="D278" s="90">
        <v>-3.5020118</v>
      </c>
      <c r="E278" s="90"/>
      <c r="F278" s="90"/>
      <c r="L278" s="90">
        <v>3783700000</v>
      </c>
      <c r="M278" s="90">
        <v>-16.419236999999999</v>
      </c>
      <c r="N278" s="90">
        <v>-3.4819040000000001</v>
      </c>
      <c r="O278" s="90"/>
      <c r="P278" s="90"/>
    </row>
    <row r="279" spans="2:16" x14ac:dyDescent="0.25">
      <c r="B279" s="90">
        <v>3843600000</v>
      </c>
      <c r="C279" s="90">
        <v>-16.317307</v>
      </c>
      <c r="D279" s="90">
        <v>-3.3191495</v>
      </c>
      <c r="E279" s="90"/>
      <c r="F279" s="90"/>
      <c r="L279" s="90">
        <v>3843600000</v>
      </c>
      <c r="M279" s="90">
        <v>-17.036135000000002</v>
      </c>
      <c r="N279" s="90">
        <v>-3.3145324999999999</v>
      </c>
      <c r="O279" s="90"/>
      <c r="P279" s="90"/>
    </row>
    <row r="280" spans="2:16" x14ac:dyDescent="0.25">
      <c r="B280" s="90">
        <v>3903500000</v>
      </c>
      <c r="C280" s="90">
        <v>-16.992730999999999</v>
      </c>
      <c r="D280" s="90">
        <v>-3.1638709999999999</v>
      </c>
      <c r="E280" s="90"/>
      <c r="F280" s="90"/>
      <c r="L280" s="90">
        <v>3903500000</v>
      </c>
      <c r="M280" s="90">
        <v>-17.638842</v>
      </c>
      <c r="N280" s="90">
        <v>-3.1714131999999999</v>
      </c>
      <c r="O280" s="90"/>
      <c r="P280" s="90"/>
    </row>
    <row r="281" spans="2:16" x14ac:dyDescent="0.25">
      <c r="B281" s="90">
        <v>3963400000</v>
      </c>
      <c r="C281" s="90">
        <v>-17.694813</v>
      </c>
      <c r="D281" s="90">
        <v>-3.0261846000000001</v>
      </c>
      <c r="E281" s="90"/>
      <c r="F281" s="90"/>
      <c r="L281" s="90">
        <v>3963400000</v>
      </c>
      <c r="M281" s="90">
        <v>-18.256862999999999</v>
      </c>
      <c r="N281" s="90">
        <v>-3.0457163</v>
      </c>
      <c r="O281" s="90"/>
      <c r="P281" s="90"/>
    </row>
    <row r="282" spans="2:16" x14ac:dyDescent="0.25">
      <c r="B282" s="90">
        <v>4023300000</v>
      </c>
      <c r="C282" s="90">
        <v>-18.411413</v>
      </c>
      <c r="D282" s="90">
        <v>-2.8999312000000002</v>
      </c>
      <c r="E282" s="90"/>
      <c r="F282" s="90"/>
      <c r="L282" s="90">
        <v>4023300000</v>
      </c>
      <c r="M282" s="90">
        <v>-18.861898</v>
      </c>
      <c r="N282" s="90">
        <v>-2.9315467000000002</v>
      </c>
      <c r="O282" s="90"/>
      <c r="P282" s="90"/>
    </row>
    <row r="283" spans="2:16" x14ac:dyDescent="0.25">
      <c r="B283" s="90">
        <v>4083200000</v>
      </c>
      <c r="C283" s="90">
        <v>-19.221895</v>
      </c>
      <c r="D283" s="90">
        <v>-2.7870971999999998</v>
      </c>
      <c r="E283" s="90"/>
      <c r="F283" s="90"/>
      <c r="L283" s="90">
        <v>4083200000</v>
      </c>
      <c r="M283" s="90">
        <v>-19.596883999999999</v>
      </c>
      <c r="N283" s="90">
        <v>-2.8276341</v>
      </c>
      <c r="O283" s="90"/>
      <c r="P283" s="90"/>
    </row>
    <row r="284" spans="2:16" x14ac:dyDescent="0.25">
      <c r="B284" s="90">
        <v>4143100000</v>
      </c>
      <c r="C284" s="90">
        <v>-20.069374</v>
      </c>
      <c r="D284" s="90">
        <v>-2.6871168999999999</v>
      </c>
      <c r="E284" s="90"/>
      <c r="F284" s="90"/>
      <c r="L284" s="90">
        <v>4143100000</v>
      </c>
      <c r="M284" s="90">
        <v>-20.308091999999998</v>
      </c>
      <c r="N284" s="90">
        <v>-2.7343483000000002</v>
      </c>
      <c r="O284" s="90"/>
      <c r="P284" s="90"/>
    </row>
    <row r="285" spans="2:16" x14ac:dyDescent="0.25">
      <c r="B285" s="90">
        <v>4203000000</v>
      </c>
      <c r="C285" s="90">
        <v>-20.980409999999999</v>
      </c>
      <c r="D285" s="90">
        <v>-2.5995629</v>
      </c>
      <c r="E285" s="90"/>
      <c r="F285" s="90"/>
      <c r="L285" s="90">
        <v>4203000000</v>
      </c>
      <c r="M285" s="90">
        <v>-21.143605999999998</v>
      </c>
      <c r="N285" s="90">
        <v>-2.6472285000000002</v>
      </c>
      <c r="O285" s="90"/>
      <c r="P285" s="90"/>
    </row>
    <row r="286" spans="2:16" x14ac:dyDescent="0.25">
      <c r="B286" s="90">
        <v>4262900000</v>
      </c>
      <c r="C286" s="90">
        <v>-21.893561999999999</v>
      </c>
      <c r="D286" s="90">
        <v>-2.5207055</v>
      </c>
      <c r="E286" s="90"/>
      <c r="F286" s="90"/>
      <c r="L286" s="90">
        <v>4262900000</v>
      </c>
      <c r="M286" s="90">
        <v>-21.937546000000001</v>
      </c>
      <c r="N286" s="90">
        <v>-2.5691804999999999</v>
      </c>
      <c r="O286" s="90"/>
      <c r="P286" s="90"/>
    </row>
    <row r="287" spans="2:16" x14ac:dyDescent="0.25">
      <c r="B287" s="90">
        <v>4322800000</v>
      </c>
      <c r="C287" s="90">
        <v>-22.883679999999998</v>
      </c>
      <c r="D287" s="90">
        <v>-2.4550711999999999</v>
      </c>
      <c r="E287" s="90"/>
      <c r="F287" s="90"/>
      <c r="L287" s="90">
        <v>4322800000</v>
      </c>
      <c r="M287" s="90">
        <v>-22.858484000000001</v>
      </c>
      <c r="N287" s="90">
        <v>-2.5003194999999998</v>
      </c>
      <c r="O287" s="90"/>
      <c r="P287" s="90"/>
    </row>
    <row r="288" spans="2:16" x14ac:dyDescent="0.25">
      <c r="B288" s="90">
        <v>4382700000</v>
      </c>
      <c r="C288" s="90">
        <v>-23.872156</v>
      </c>
      <c r="D288" s="90">
        <v>-2.4017191000000002</v>
      </c>
      <c r="E288" s="90"/>
      <c r="F288" s="90"/>
      <c r="L288" s="90">
        <v>4382700000</v>
      </c>
      <c r="M288" s="90">
        <v>-23.767938999999998</v>
      </c>
      <c r="N288" s="90">
        <v>-2.4392512000000002</v>
      </c>
      <c r="O288" s="90"/>
      <c r="P288" s="90"/>
    </row>
    <row r="289" spans="2:16" x14ac:dyDescent="0.25">
      <c r="B289" s="90">
        <v>4442600000</v>
      </c>
      <c r="C289" s="90">
        <v>-24.939491</v>
      </c>
      <c r="D289" s="90">
        <v>-2.3573436999999999</v>
      </c>
      <c r="E289" s="90"/>
      <c r="F289" s="90"/>
      <c r="L289" s="90">
        <v>4442600000</v>
      </c>
      <c r="M289" s="90">
        <v>-24.753102999999999</v>
      </c>
      <c r="N289" s="90">
        <v>-2.3845613000000001</v>
      </c>
      <c r="O289" s="90"/>
      <c r="P289" s="90"/>
    </row>
    <row r="290" spans="2:16" x14ac:dyDescent="0.25">
      <c r="B290" s="90">
        <v>4502500000</v>
      </c>
      <c r="C290" s="90">
        <v>-26.062372</v>
      </c>
      <c r="D290" s="90">
        <v>-2.3146453</v>
      </c>
      <c r="E290" s="90"/>
      <c r="F290" s="90"/>
      <c r="L290" s="90">
        <v>4502500000</v>
      </c>
      <c r="M290" s="90">
        <v>-25.808453</v>
      </c>
      <c r="N290" s="90">
        <v>-2.3365889000000002</v>
      </c>
      <c r="O290" s="90"/>
      <c r="P290" s="90"/>
    </row>
    <row r="291" spans="2:16" x14ac:dyDescent="0.25">
      <c r="B291" s="90">
        <v>4562400000</v>
      </c>
      <c r="C291" s="90">
        <v>-27.263764999999999</v>
      </c>
      <c r="D291" s="90">
        <v>-2.2741460999999998</v>
      </c>
      <c r="E291" s="90"/>
      <c r="F291" s="90"/>
      <c r="L291" s="90">
        <v>4562400000</v>
      </c>
      <c r="M291" s="90">
        <v>-26.905144</v>
      </c>
      <c r="N291" s="90">
        <v>-2.2914156999999999</v>
      </c>
      <c r="O291" s="90"/>
      <c r="P291" s="90"/>
    </row>
    <row r="292" spans="2:16" x14ac:dyDescent="0.25">
      <c r="B292" s="90">
        <v>4622300000</v>
      </c>
      <c r="C292" s="90">
        <v>-28.487577000000002</v>
      </c>
      <c r="D292" s="90">
        <v>-2.2457883000000001</v>
      </c>
      <c r="E292" s="90"/>
      <c r="F292" s="90"/>
      <c r="L292" s="90">
        <v>4622300000</v>
      </c>
      <c r="M292" s="90">
        <v>-28.075897000000001</v>
      </c>
      <c r="N292" s="90">
        <v>-2.2526307000000001</v>
      </c>
      <c r="O292" s="90"/>
      <c r="P292" s="90"/>
    </row>
    <row r="293" spans="2:16" x14ac:dyDescent="0.25">
      <c r="B293" s="90">
        <v>4682200000</v>
      </c>
      <c r="C293" s="90">
        <v>-29.795393000000001</v>
      </c>
      <c r="D293" s="90">
        <v>-2.2143747999999999</v>
      </c>
      <c r="E293" s="90"/>
      <c r="F293" s="90"/>
      <c r="L293" s="90">
        <v>4682200000</v>
      </c>
      <c r="M293" s="90">
        <v>-29.244415</v>
      </c>
      <c r="N293" s="90">
        <v>-2.2186832000000001</v>
      </c>
      <c r="O293" s="90"/>
      <c r="P293" s="90"/>
    </row>
    <row r="294" spans="2:16" x14ac:dyDescent="0.25">
      <c r="B294" s="90">
        <v>4742100000</v>
      </c>
      <c r="C294" s="90">
        <v>-31.172131</v>
      </c>
      <c r="D294" s="90">
        <v>-2.1899077999999998</v>
      </c>
      <c r="E294" s="90"/>
      <c r="F294" s="90"/>
      <c r="L294" s="90">
        <v>4742100000</v>
      </c>
      <c r="M294" s="90">
        <v>-30.563490000000002</v>
      </c>
      <c r="N294" s="90">
        <v>-2.1873822000000001</v>
      </c>
      <c r="O294" s="90"/>
      <c r="P294" s="90"/>
    </row>
    <row r="295" spans="2:16" x14ac:dyDescent="0.25">
      <c r="B295" s="90">
        <v>4802000000</v>
      </c>
      <c r="C295" s="90">
        <v>-32.61412</v>
      </c>
      <c r="D295" s="90">
        <v>-2.1706626</v>
      </c>
      <c r="E295" s="90"/>
      <c r="F295" s="90"/>
      <c r="L295" s="90">
        <v>4802000000</v>
      </c>
      <c r="M295" s="90">
        <v>-31.951324</v>
      </c>
      <c r="N295" s="90">
        <v>-2.1612898999999999</v>
      </c>
      <c r="O295" s="90"/>
      <c r="P295" s="90"/>
    </row>
    <row r="296" spans="2:16" x14ac:dyDescent="0.25">
      <c r="B296" s="90">
        <v>4861900000</v>
      </c>
      <c r="C296" s="90">
        <v>-34.197884000000002</v>
      </c>
      <c r="D296" s="90">
        <v>-2.1533441999999998</v>
      </c>
      <c r="E296" s="90"/>
      <c r="F296" s="90"/>
      <c r="L296" s="90">
        <v>4861900000</v>
      </c>
      <c r="M296" s="90">
        <v>-33.513354999999997</v>
      </c>
      <c r="N296" s="90">
        <v>-2.1384375000000002</v>
      </c>
      <c r="O296" s="90"/>
      <c r="P296" s="90"/>
    </row>
    <row r="297" spans="2:16" x14ac:dyDescent="0.25">
      <c r="B297" s="90">
        <v>4921800000</v>
      </c>
      <c r="C297" s="90">
        <v>-36.044724000000002</v>
      </c>
      <c r="D297" s="90">
        <v>-2.1360157000000002</v>
      </c>
      <c r="E297" s="90"/>
      <c r="F297" s="90"/>
      <c r="L297" s="90">
        <v>4921800000</v>
      </c>
      <c r="M297" s="90">
        <v>-35.270004</v>
      </c>
      <c r="N297" s="90">
        <v>-2.1156573000000001</v>
      </c>
      <c r="O297" s="90"/>
      <c r="P297" s="90"/>
    </row>
    <row r="298" spans="2:16" x14ac:dyDescent="0.25">
      <c r="B298" s="90">
        <v>4981700000</v>
      </c>
      <c r="C298" s="90">
        <v>-38.259548000000002</v>
      </c>
      <c r="D298" s="90">
        <v>-2.1216598000000002</v>
      </c>
      <c r="E298" s="90"/>
      <c r="F298" s="90"/>
      <c r="L298" s="90">
        <v>4981700000</v>
      </c>
      <c r="M298" s="90">
        <v>-37.306697999999997</v>
      </c>
      <c r="N298" s="90">
        <v>-2.0939926999999998</v>
      </c>
      <c r="O298" s="90"/>
      <c r="P298" s="90"/>
    </row>
    <row r="299" spans="2:16" x14ac:dyDescent="0.25">
      <c r="B299" s="90">
        <v>5041600000</v>
      </c>
      <c r="C299" s="90">
        <v>-40.844546999999999</v>
      </c>
      <c r="D299" s="90">
        <v>-2.1071095</v>
      </c>
      <c r="E299" s="90"/>
      <c r="F299" s="90"/>
      <c r="L299" s="90">
        <v>5041600000</v>
      </c>
      <c r="M299" s="90">
        <v>-39.692042999999998</v>
      </c>
      <c r="N299" s="90">
        <v>-2.0746226000000001</v>
      </c>
      <c r="O299" s="90"/>
      <c r="P299" s="90"/>
    </row>
    <row r="300" spans="2:16" x14ac:dyDescent="0.25">
      <c r="B300" s="90">
        <v>5101500000</v>
      </c>
      <c r="C300" s="90">
        <v>-44.190010000000001</v>
      </c>
      <c r="D300" s="90">
        <v>-2.0935733000000001</v>
      </c>
      <c r="E300" s="90"/>
      <c r="F300" s="90"/>
      <c r="L300" s="90">
        <v>5101500000</v>
      </c>
      <c r="M300" s="90">
        <v>-42.529170999999998</v>
      </c>
      <c r="N300" s="90">
        <v>-2.0535969999999999</v>
      </c>
      <c r="O300" s="90"/>
      <c r="P300" s="90"/>
    </row>
    <row r="301" spans="2:16" x14ac:dyDescent="0.25">
      <c r="B301" s="90">
        <v>5161400000</v>
      </c>
      <c r="C301" s="90">
        <v>-48.109451</v>
      </c>
      <c r="D301" s="90">
        <v>-2.0795566999999999</v>
      </c>
      <c r="E301" s="90"/>
      <c r="F301" s="90"/>
      <c r="L301" s="90">
        <v>5161400000</v>
      </c>
      <c r="M301" s="90">
        <v>-45.298012</v>
      </c>
      <c r="N301" s="90">
        <v>-2.0350956999999998</v>
      </c>
      <c r="O301" s="90"/>
      <c r="P301" s="90"/>
    </row>
    <row r="302" spans="2:16" x14ac:dyDescent="0.25">
      <c r="B302" s="90">
        <v>5221300000</v>
      </c>
      <c r="C302" s="90">
        <v>-50.342857000000002</v>
      </c>
      <c r="D302" s="90">
        <v>-2.0635197000000001</v>
      </c>
      <c r="E302" s="90"/>
      <c r="F302" s="90"/>
      <c r="L302" s="90">
        <v>5221300000</v>
      </c>
      <c r="M302" s="90">
        <v>-47.189537000000001</v>
      </c>
      <c r="N302" s="90">
        <v>-2.0174918000000002</v>
      </c>
      <c r="O302" s="90"/>
      <c r="P302" s="90"/>
    </row>
    <row r="303" spans="2:16" x14ac:dyDescent="0.25">
      <c r="B303" s="90">
        <v>5281200000</v>
      </c>
      <c r="C303" s="90">
        <v>-50.067214999999997</v>
      </c>
      <c r="D303" s="90">
        <v>-2.0539304999999999</v>
      </c>
      <c r="E303" s="90"/>
      <c r="F303" s="90"/>
      <c r="L303" s="90">
        <v>5281200000</v>
      </c>
      <c r="M303" s="90">
        <v>-47.136809999999997</v>
      </c>
      <c r="N303" s="90">
        <v>-2.0006618</v>
      </c>
      <c r="O303" s="90"/>
      <c r="P303" s="90"/>
    </row>
    <row r="304" spans="2:16" x14ac:dyDescent="0.25">
      <c r="B304" s="90">
        <v>5341100000</v>
      </c>
      <c r="C304" s="90">
        <v>-47.224570999999997</v>
      </c>
      <c r="D304" s="90">
        <v>-2.0423496000000001</v>
      </c>
      <c r="E304" s="90"/>
      <c r="F304" s="90"/>
      <c r="L304" s="90">
        <v>5341100000</v>
      </c>
      <c r="M304" s="90">
        <v>-45.815024999999999</v>
      </c>
      <c r="N304" s="90">
        <v>-1.9859313000000001</v>
      </c>
      <c r="O304" s="90"/>
      <c r="P304" s="90"/>
    </row>
    <row r="305" spans="2:16" x14ac:dyDescent="0.25">
      <c r="B305" s="90">
        <v>5401000000</v>
      </c>
      <c r="C305" s="90">
        <v>-44.426890999999998</v>
      </c>
      <c r="D305" s="90">
        <v>-2.0295136</v>
      </c>
      <c r="E305" s="90"/>
      <c r="F305" s="90"/>
      <c r="L305" s="90">
        <v>5401000000</v>
      </c>
      <c r="M305" s="90">
        <v>-44.078116999999999</v>
      </c>
      <c r="N305" s="90">
        <v>-1.9735761000000001</v>
      </c>
      <c r="O305" s="90"/>
      <c r="P305" s="90"/>
    </row>
    <row r="306" spans="2:16" x14ac:dyDescent="0.25">
      <c r="B306" s="90">
        <v>5460900000</v>
      </c>
      <c r="C306" s="90">
        <v>-42.196368999999997</v>
      </c>
      <c r="D306" s="90">
        <v>-2.0291655</v>
      </c>
      <c r="E306" s="90"/>
      <c r="F306" s="90"/>
      <c r="L306" s="90">
        <v>5460900000</v>
      </c>
      <c r="M306" s="90">
        <v>-42.748393999999998</v>
      </c>
      <c r="N306" s="90">
        <v>-1.9617789999999999</v>
      </c>
      <c r="O306" s="90"/>
      <c r="P306" s="90"/>
    </row>
    <row r="307" spans="2:16" x14ac:dyDescent="0.25">
      <c r="B307" s="90">
        <v>5520800000</v>
      </c>
      <c r="C307" s="90">
        <v>-40.458202</v>
      </c>
      <c r="D307" s="90">
        <v>-2.0209484</v>
      </c>
      <c r="E307" s="90"/>
      <c r="F307" s="90"/>
      <c r="L307" s="90">
        <v>5520800000</v>
      </c>
      <c r="M307" s="90">
        <v>-41.746746000000002</v>
      </c>
      <c r="N307" s="90">
        <v>-1.9513594000000001</v>
      </c>
      <c r="O307" s="90"/>
      <c r="P307" s="90"/>
    </row>
    <row r="308" spans="2:16" x14ac:dyDescent="0.25">
      <c r="B308" s="90">
        <v>5580700000</v>
      </c>
      <c r="C308" s="90">
        <v>-39.225273000000001</v>
      </c>
      <c r="D308" s="90">
        <v>-2.0161557000000001</v>
      </c>
      <c r="E308" s="90"/>
      <c r="F308" s="90"/>
      <c r="L308" s="90">
        <v>5580700000</v>
      </c>
      <c r="M308" s="90">
        <v>-40.947589999999998</v>
      </c>
      <c r="N308" s="90">
        <v>-1.9424688999999999</v>
      </c>
      <c r="O308" s="90"/>
      <c r="P308" s="90"/>
    </row>
    <row r="309" spans="2:16" x14ac:dyDescent="0.25">
      <c r="B309" s="90">
        <v>5640600000</v>
      </c>
      <c r="C309" s="90">
        <v>-38.023006000000002</v>
      </c>
      <c r="D309" s="90">
        <v>-2.0106912000000001</v>
      </c>
      <c r="E309" s="90"/>
      <c r="F309" s="90"/>
      <c r="L309" s="90">
        <v>5640600000</v>
      </c>
      <c r="M309" s="90">
        <v>-40.393497000000004</v>
      </c>
      <c r="N309" s="90">
        <v>-1.9365498999999999</v>
      </c>
      <c r="O309" s="90"/>
      <c r="P309" s="90"/>
    </row>
    <row r="310" spans="2:16" x14ac:dyDescent="0.25">
      <c r="B310" s="90">
        <v>5700500000</v>
      </c>
      <c r="C310" s="90">
        <v>-37.255234000000002</v>
      </c>
      <c r="D310" s="90">
        <v>-2.0091847999999999</v>
      </c>
      <c r="E310" s="90"/>
      <c r="F310" s="90"/>
      <c r="L310" s="90">
        <v>5700500000</v>
      </c>
      <c r="M310" s="90">
        <v>-39.935164999999998</v>
      </c>
      <c r="N310" s="90">
        <v>-1.9308718</v>
      </c>
      <c r="O310" s="90"/>
      <c r="P310" s="90"/>
    </row>
    <row r="311" spans="2:16" x14ac:dyDescent="0.25">
      <c r="B311" s="90">
        <v>5760400000</v>
      </c>
      <c r="C311" s="90">
        <v>-36.594807000000003</v>
      </c>
      <c r="D311" s="90">
        <v>-2.0051931999999999</v>
      </c>
      <c r="E311" s="90"/>
      <c r="F311" s="90"/>
      <c r="L311" s="90">
        <v>5760400000</v>
      </c>
      <c r="M311" s="90">
        <v>-39.641407000000001</v>
      </c>
      <c r="N311" s="90">
        <v>-1.9287243000000001</v>
      </c>
      <c r="O311" s="90"/>
      <c r="P311" s="90"/>
    </row>
    <row r="312" spans="2:16" x14ac:dyDescent="0.25">
      <c r="B312" s="90">
        <v>5820300000</v>
      </c>
      <c r="C312" s="90">
        <v>-36.056068000000003</v>
      </c>
      <c r="D312" s="90">
        <v>-2.0114817999999999</v>
      </c>
      <c r="E312" s="90"/>
      <c r="F312" s="90"/>
      <c r="L312" s="90">
        <v>5820300000</v>
      </c>
      <c r="M312" s="90">
        <v>-39.471831999999999</v>
      </c>
      <c r="N312" s="90">
        <v>-1.9301777</v>
      </c>
      <c r="O312" s="90"/>
      <c r="P312" s="90"/>
    </row>
    <row r="313" spans="2:16" x14ac:dyDescent="0.25">
      <c r="B313" s="90">
        <v>5880200000</v>
      </c>
      <c r="C313" s="90">
        <v>-35.882179000000001</v>
      </c>
      <c r="D313" s="90">
        <v>-2.0132709000000002</v>
      </c>
      <c r="E313" s="90"/>
      <c r="F313" s="90"/>
      <c r="L313" s="90">
        <v>5880200000</v>
      </c>
      <c r="M313" s="90">
        <v>-39.443592000000002</v>
      </c>
      <c r="N313" s="90">
        <v>-1.9360008</v>
      </c>
      <c r="O313" s="90"/>
      <c r="P313" s="90"/>
    </row>
    <row r="314" spans="2:16" x14ac:dyDescent="0.25">
      <c r="B314" s="90">
        <v>5940100000</v>
      </c>
      <c r="C314" s="90">
        <v>-35.753177999999998</v>
      </c>
      <c r="D314" s="90">
        <v>-2.0193036000000002</v>
      </c>
      <c r="E314" s="90"/>
      <c r="F314" s="90"/>
      <c r="L314" s="90">
        <v>5940100000</v>
      </c>
      <c r="M314" s="90">
        <v>-39.454884</v>
      </c>
      <c r="N314" s="90">
        <v>-1.9412863</v>
      </c>
      <c r="O314" s="90"/>
      <c r="P314" s="90"/>
    </row>
    <row r="315" spans="2:16" x14ac:dyDescent="0.25">
      <c r="B315" s="90">
        <v>6000000000</v>
      </c>
      <c r="C315" s="90">
        <v>-35.925938000000002</v>
      </c>
      <c r="D315" s="90">
        <v>-2.0243055999999999</v>
      </c>
      <c r="E315" s="90"/>
      <c r="F315" s="90"/>
      <c r="L315" s="90">
        <v>6000000000</v>
      </c>
      <c r="M315" s="90">
        <v>-39.482750000000003</v>
      </c>
      <c r="N315" s="90">
        <v>-1.947783</v>
      </c>
      <c r="O315" s="90"/>
      <c r="P315" s="90"/>
    </row>
    <row r="316" spans="2:16" x14ac:dyDescent="0.25">
      <c r="B316" s="90" t="s">
        <v>21</v>
      </c>
      <c r="C316" s="90"/>
      <c r="D316" s="90"/>
      <c r="E316" s="90"/>
      <c r="F316" s="90"/>
      <c r="L316" s="90" t="s">
        <v>21</v>
      </c>
      <c r="M316" s="90"/>
      <c r="N316" s="90"/>
      <c r="O316" s="90"/>
      <c r="P316" s="90"/>
    </row>
    <row r="317" spans="2:16" x14ac:dyDescent="0.25">
      <c r="B317" s="90"/>
      <c r="C317" s="90"/>
      <c r="D317" s="90"/>
      <c r="E317" s="90"/>
      <c r="F317" s="90"/>
      <c r="L317" s="90"/>
      <c r="M317" s="90"/>
      <c r="N317" s="90"/>
      <c r="O317" s="90"/>
      <c r="P317" s="90"/>
    </row>
    <row r="318" spans="2:16" x14ac:dyDescent="0.25">
      <c r="B318" s="90"/>
      <c r="C318" s="90"/>
      <c r="D318" s="90"/>
      <c r="E318" s="90"/>
      <c r="F318" s="90"/>
      <c r="L318" s="90"/>
      <c r="M318" s="90"/>
      <c r="N318" s="90"/>
      <c r="O318" s="90"/>
      <c r="P318" s="90"/>
    </row>
    <row r="319" spans="2:16" x14ac:dyDescent="0.25">
      <c r="B319" s="90" t="s">
        <v>22</v>
      </c>
      <c r="C319" s="90"/>
      <c r="D319" s="90"/>
      <c r="E319" s="90"/>
      <c r="F319" s="90"/>
      <c r="L319" s="90" t="s">
        <v>22</v>
      </c>
      <c r="M319" s="90"/>
      <c r="N319" s="90"/>
      <c r="O319" s="90"/>
      <c r="P319" s="90"/>
    </row>
    <row r="320" spans="2:16" x14ac:dyDescent="0.25">
      <c r="B320" s="90" t="s">
        <v>19</v>
      </c>
      <c r="C320" s="90" t="s">
        <v>268</v>
      </c>
      <c r="D320" s="90" t="s">
        <v>269</v>
      </c>
      <c r="E320" s="90"/>
      <c r="F320" s="90"/>
      <c r="L320" s="90" t="s">
        <v>19</v>
      </c>
      <c r="M320" s="90" t="s">
        <v>268</v>
      </c>
      <c r="N320" s="90" t="s">
        <v>269</v>
      </c>
      <c r="O320" s="90"/>
      <c r="P320" s="90"/>
    </row>
    <row r="321" spans="2:16" x14ac:dyDescent="0.25">
      <c r="B321" s="90">
        <v>10000000</v>
      </c>
      <c r="C321" s="90">
        <v>-10.777361000000001</v>
      </c>
      <c r="D321" s="90">
        <v>-18.883210999999999</v>
      </c>
      <c r="E321" s="90"/>
      <c r="F321" s="90"/>
      <c r="L321" s="90">
        <v>10000000</v>
      </c>
      <c r="M321" s="90">
        <v>-10.160214</v>
      </c>
      <c r="N321" s="90">
        <v>-25.627503999999998</v>
      </c>
      <c r="O321" s="90"/>
      <c r="P321" s="90"/>
    </row>
    <row r="322" spans="2:16" x14ac:dyDescent="0.25">
      <c r="B322" s="90">
        <v>69900000</v>
      </c>
      <c r="C322" s="90">
        <v>-10.87711</v>
      </c>
      <c r="D322" s="90">
        <v>-18.982804999999999</v>
      </c>
      <c r="E322" s="90"/>
      <c r="F322" s="90"/>
      <c r="L322" s="90">
        <v>69900000</v>
      </c>
      <c r="M322" s="90">
        <v>-10.196505999999999</v>
      </c>
      <c r="N322" s="90">
        <v>-26.875686999999999</v>
      </c>
      <c r="O322" s="90"/>
      <c r="P322" s="90"/>
    </row>
    <row r="323" spans="2:16" x14ac:dyDescent="0.25">
      <c r="B323" s="90">
        <v>129800000</v>
      </c>
      <c r="C323" s="90">
        <v>-10.871625</v>
      </c>
      <c r="D323" s="90">
        <v>-19.028127999999999</v>
      </c>
      <c r="E323" s="90"/>
      <c r="F323" s="90"/>
      <c r="L323" s="90">
        <v>129800000</v>
      </c>
      <c r="M323" s="90">
        <v>-10.083899000000001</v>
      </c>
      <c r="N323" s="90">
        <v>-27.653419</v>
      </c>
      <c r="O323" s="90"/>
      <c r="P323" s="90"/>
    </row>
    <row r="324" spans="2:16" x14ac:dyDescent="0.25">
      <c r="B324" s="90">
        <v>189700000</v>
      </c>
      <c r="C324" s="90">
        <v>-10.962773</v>
      </c>
      <c r="D324" s="90">
        <v>-18.999186999999999</v>
      </c>
      <c r="E324" s="90"/>
      <c r="F324" s="90"/>
      <c r="L324" s="90">
        <v>189700000</v>
      </c>
      <c r="M324" s="90">
        <v>-10.101012000000001</v>
      </c>
      <c r="N324" s="90">
        <v>-28.344231000000001</v>
      </c>
      <c r="O324" s="90"/>
      <c r="P324" s="90"/>
    </row>
    <row r="325" spans="2:16" x14ac:dyDescent="0.25">
      <c r="B325" s="90">
        <v>249600000</v>
      </c>
      <c r="C325" s="90">
        <v>-10.949603</v>
      </c>
      <c r="D325" s="90">
        <v>-19.142208</v>
      </c>
      <c r="E325" s="90"/>
      <c r="F325" s="90"/>
      <c r="L325" s="90">
        <v>249600000</v>
      </c>
      <c r="M325" s="90">
        <v>-10.020724</v>
      </c>
      <c r="N325" s="90">
        <v>-28.659571</v>
      </c>
      <c r="O325" s="90"/>
      <c r="P325" s="90"/>
    </row>
    <row r="326" spans="2:16" x14ac:dyDescent="0.25">
      <c r="B326" s="90">
        <v>309500000</v>
      </c>
      <c r="C326" s="90">
        <v>-11.016932000000001</v>
      </c>
      <c r="D326" s="90">
        <v>-19.172156999999999</v>
      </c>
      <c r="E326" s="90"/>
      <c r="F326" s="90"/>
      <c r="L326" s="90">
        <v>309500000</v>
      </c>
      <c r="M326" s="90">
        <v>-10.050974999999999</v>
      </c>
      <c r="N326" s="90">
        <v>-28.044739</v>
      </c>
      <c r="O326" s="90"/>
      <c r="P326" s="90"/>
    </row>
    <row r="327" spans="2:16" x14ac:dyDescent="0.25">
      <c r="B327" s="90">
        <v>369400000</v>
      </c>
      <c r="C327" s="90">
        <v>-11.022916</v>
      </c>
      <c r="D327" s="90">
        <v>-19.212461000000001</v>
      </c>
      <c r="E327" s="90"/>
      <c r="F327" s="90"/>
      <c r="L327" s="90">
        <v>369400000</v>
      </c>
      <c r="M327" s="90">
        <v>-10.001802</v>
      </c>
      <c r="N327" s="90">
        <v>-26.339188</v>
      </c>
      <c r="O327" s="90"/>
      <c r="P327" s="90"/>
    </row>
    <row r="328" spans="2:16" x14ac:dyDescent="0.25">
      <c r="B328" s="90">
        <v>429300000</v>
      </c>
      <c r="C328" s="90">
        <v>-10.938848999999999</v>
      </c>
      <c r="D328" s="90">
        <v>-19.473253</v>
      </c>
      <c r="E328" s="90"/>
      <c r="F328" s="90"/>
      <c r="L328" s="90">
        <v>429300000</v>
      </c>
      <c r="M328" s="90">
        <v>-9.8757076000000001</v>
      </c>
      <c r="N328" s="90">
        <v>-25.112252999999999</v>
      </c>
      <c r="O328" s="90"/>
      <c r="P328" s="90"/>
    </row>
    <row r="329" spans="2:16" x14ac:dyDescent="0.25">
      <c r="B329" s="90">
        <v>489200000</v>
      </c>
      <c r="C329" s="90">
        <v>-10.925817</v>
      </c>
      <c r="D329" s="90">
        <v>-20.181873</v>
      </c>
      <c r="E329" s="90"/>
      <c r="F329" s="90"/>
      <c r="L329" s="90">
        <v>489200000</v>
      </c>
      <c r="M329" s="90">
        <v>-9.8214836000000005</v>
      </c>
      <c r="N329" s="90">
        <v>-23.712790999999999</v>
      </c>
      <c r="O329" s="90"/>
      <c r="P329" s="90"/>
    </row>
    <row r="330" spans="2:16" x14ac:dyDescent="0.25">
      <c r="B330" s="90">
        <v>549100000</v>
      </c>
      <c r="C330" s="90">
        <v>-10.947172999999999</v>
      </c>
      <c r="D330" s="90">
        <v>-20.64669</v>
      </c>
      <c r="E330" s="90"/>
      <c r="F330" s="90"/>
      <c r="L330" s="90">
        <v>549100000</v>
      </c>
      <c r="M330" s="90">
        <v>-9.8320550999999998</v>
      </c>
      <c r="N330" s="90">
        <v>-22.357309000000001</v>
      </c>
      <c r="O330" s="90"/>
      <c r="P330" s="90"/>
    </row>
    <row r="331" spans="2:16" x14ac:dyDescent="0.25">
      <c r="B331" s="90">
        <v>609000000</v>
      </c>
      <c r="C331" s="90">
        <v>-10.97809</v>
      </c>
      <c r="D331" s="90">
        <v>-20.964497000000001</v>
      </c>
      <c r="E331" s="90"/>
      <c r="F331" s="90"/>
      <c r="L331" s="90">
        <v>609000000</v>
      </c>
      <c r="M331" s="90">
        <v>-9.8367690999999997</v>
      </c>
      <c r="N331" s="90">
        <v>-21.307736999999999</v>
      </c>
      <c r="O331" s="90"/>
      <c r="P331" s="90"/>
    </row>
    <row r="332" spans="2:16" x14ac:dyDescent="0.25">
      <c r="B332" s="90">
        <v>668900000</v>
      </c>
      <c r="C332" s="90">
        <v>-10.989694</v>
      </c>
      <c r="D332" s="90">
        <v>-21.433819</v>
      </c>
      <c r="E332" s="90"/>
      <c r="F332" s="90"/>
      <c r="L332" s="90">
        <v>668900000</v>
      </c>
      <c r="M332" s="90">
        <v>-9.8330678999999996</v>
      </c>
      <c r="N332" s="90">
        <v>-20.624428000000002</v>
      </c>
      <c r="O332" s="90"/>
      <c r="P332" s="90"/>
    </row>
    <row r="333" spans="2:16" x14ac:dyDescent="0.25">
      <c r="B333" s="90">
        <v>728800000</v>
      </c>
      <c r="C333" s="90">
        <v>-10.926657000000001</v>
      </c>
      <c r="D333" s="90">
        <v>-22.134391999999998</v>
      </c>
      <c r="E333" s="90"/>
      <c r="F333" s="90"/>
      <c r="L333" s="90">
        <v>728800000</v>
      </c>
      <c r="M333" s="90">
        <v>-9.7331123000000002</v>
      </c>
      <c r="N333" s="90">
        <v>-19.677866000000002</v>
      </c>
      <c r="O333" s="90"/>
      <c r="P333" s="90"/>
    </row>
    <row r="334" spans="2:16" x14ac:dyDescent="0.25">
      <c r="B334" s="90">
        <v>788700000</v>
      </c>
      <c r="C334" s="90">
        <v>-10.913739</v>
      </c>
      <c r="D334" s="90">
        <v>-22.250948000000001</v>
      </c>
      <c r="E334" s="90"/>
      <c r="F334" s="90"/>
      <c r="L334" s="90">
        <v>788700000</v>
      </c>
      <c r="M334" s="90">
        <v>-9.7093325000000004</v>
      </c>
      <c r="N334" s="90">
        <v>-18.703507999999999</v>
      </c>
      <c r="O334" s="90"/>
      <c r="P334" s="90"/>
    </row>
    <row r="335" spans="2:16" x14ac:dyDescent="0.25">
      <c r="B335" s="90">
        <v>848600000</v>
      </c>
      <c r="C335" s="90">
        <v>-10.907348000000001</v>
      </c>
      <c r="D335" s="90">
        <v>-22.219397000000001</v>
      </c>
      <c r="E335" s="90"/>
      <c r="F335" s="90"/>
      <c r="L335" s="90">
        <v>848600000</v>
      </c>
      <c r="M335" s="90">
        <v>-9.6963673000000004</v>
      </c>
      <c r="N335" s="90">
        <v>-17.871732999999999</v>
      </c>
      <c r="O335" s="90"/>
      <c r="P335" s="90"/>
    </row>
    <row r="336" spans="2:16" x14ac:dyDescent="0.25">
      <c r="B336" s="90">
        <v>908500000</v>
      </c>
      <c r="C336" s="90">
        <v>-10.87726</v>
      </c>
      <c r="D336" s="90">
        <v>-22.571660999999999</v>
      </c>
      <c r="E336" s="90"/>
      <c r="F336" s="90"/>
      <c r="L336" s="90">
        <v>908500000</v>
      </c>
      <c r="M336" s="90">
        <v>-9.6602926</v>
      </c>
      <c r="N336" s="90">
        <v>-17.124796</v>
      </c>
      <c r="O336" s="90"/>
      <c r="P336" s="90"/>
    </row>
    <row r="337" spans="2:16" x14ac:dyDescent="0.25">
      <c r="B337" s="90">
        <v>968400000</v>
      </c>
      <c r="C337" s="90">
        <v>-10.931165999999999</v>
      </c>
      <c r="D337" s="90">
        <v>-23.355391000000001</v>
      </c>
      <c r="E337" s="90"/>
      <c r="F337" s="90"/>
      <c r="L337" s="90">
        <v>968400000</v>
      </c>
      <c r="M337" s="90">
        <v>-9.6871594999999999</v>
      </c>
      <c r="N337" s="90">
        <v>-16.301127999999999</v>
      </c>
      <c r="O337" s="90"/>
      <c r="P337" s="90"/>
    </row>
    <row r="338" spans="2:16" x14ac:dyDescent="0.25">
      <c r="B338" s="90">
        <v>1028300000</v>
      </c>
      <c r="C338" s="90">
        <v>-10.999848</v>
      </c>
      <c r="D338" s="90">
        <v>-23.583922999999999</v>
      </c>
      <c r="E338" s="90"/>
      <c r="F338" s="90"/>
      <c r="L338" s="90">
        <v>1028300000</v>
      </c>
      <c r="M338" s="90">
        <v>-9.7266674000000002</v>
      </c>
      <c r="N338" s="90">
        <v>-15.559939</v>
      </c>
      <c r="O338" s="90"/>
      <c r="P338" s="90"/>
    </row>
    <row r="339" spans="2:16" x14ac:dyDescent="0.25">
      <c r="B339" s="90">
        <v>1088200000</v>
      </c>
      <c r="C339" s="90">
        <v>-11.012848999999999</v>
      </c>
      <c r="D339" s="90">
        <v>-23.577797</v>
      </c>
      <c r="E339" s="90"/>
      <c r="F339" s="90"/>
      <c r="L339" s="90">
        <v>1088200000</v>
      </c>
      <c r="M339" s="90">
        <v>-9.7263088</v>
      </c>
      <c r="N339" s="90">
        <v>-15.082158</v>
      </c>
      <c r="O339" s="90"/>
      <c r="P339" s="90"/>
    </row>
    <row r="340" spans="2:16" x14ac:dyDescent="0.25">
      <c r="B340" s="90">
        <v>1148100000</v>
      </c>
      <c r="C340" s="90">
        <v>-11.035819</v>
      </c>
      <c r="D340" s="90">
        <v>-23.667437</v>
      </c>
      <c r="E340" s="90"/>
      <c r="F340" s="90"/>
      <c r="L340" s="90">
        <v>1148100000</v>
      </c>
      <c r="M340" s="90">
        <v>-9.7250242</v>
      </c>
      <c r="N340" s="90">
        <v>-14.735352000000001</v>
      </c>
      <c r="O340" s="90"/>
      <c r="P340" s="90"/>
    </row>
    <row r="341" spans="2:16" x14ac:dyDescent="0.25">
      <c r="B341" s="90">
        <v>1208000000</v>
      </c>
      <c r="C341" s="90">
        <v>-11.075423000000001</v>
      </c>
      <c r="D341" s="90">
        <v>-24.279555999999999</v>
      </c>
      <c r="E341" s="90"/>
      <c r="F341" s="90"/>
      <c r="L341" s="90">
        <v>1208000000</v>
      </c>
      <c r="M341" s="90">
        <v>-9.6972418000000005</v>
      </c>
      <c r="N341" s="90">
        <v>-14.253795999999999</v>
      </c>
      <c r="O341" s="90"/>
      <c r="P341" s="90"/>
    </row>
    <row r="342" spans="2:16" x14ac:dyDescent="0.25">
      <c r="B342" s="90">
        <v>1267900000</v>
      </c>
      <c r="C342" s="90">
        <v>-11.147963000000001</v>
      </c>
      <c r="D342" s="90">
        <v>-24.111563</v>
      </c>
      <c r="E342" s="90"/>
      <c r="F342" s="90"/>
      <c r="L342" s="90">
        <v>1267900000</v>
      </c>
      <c r="M342" s="90">
        <v>-9.7047633999999992</v>
      </c>
      <c r="N342" s="90">
        <v>-13.76225</v>
      </c>
      <c r="O342" s="90"/>
      <c r="P342" s="90"/>
    </row>
    <row r="343" spans="2:16" x14ac:dyDescent="0.25">
      <c r="B343" s="90">
        <v>1327800000</v>
      </c>
      <c r="C343" s="90">
        <v>-11.178789999999999</v>
      </c>
      <c r="D343" s="90">
        <v>-23.647082999999999</v>
      </c>
      <c r="E343" s="90"/>
      <c r="F343" s="90"/>
      <c r="L343" s="90">
        <v>1327800000</v>
      </c>
      <c r="M343" s="90">
        <v>-9.7112044999999991</v>
      </c>
      <c r="N343" s="90">
        <v>-13.470712000000001</v>
      </c>
      <c r="O343" s="90"/>
      <c r="P343" s="90"/>
    </row>
    <row r="344" spans="2:16" x14ac:dyDescent="0.25">
      <c r="B344" s="90">
        <v>1387700000</v>
      </c>
      <c r="C344" s="90">
        <v>-11.184227999999999</v>
      </c>
      <c r="D344" s="90">
        <v>-23.702341000000001</v>
      </c>
      <c r="E344" s="90"/>
      <c r="F344" s="90"/>
      <c r="L344" s="90">
        <v>1387700000</v>
      </c>
      <c r="M344" s="90">
        <v>-9.7103242999999999</v>
      </c>
      <c r="N344" s="90">
        <v>-13.272024</v>
      </c>
      <c r="O344" s="90"/>
      <c r="P344" s="90"/>
    </row>
    <row r="345" spans="2:16" x14ac:dyDescent="0.25">
      <c r="B345" s="90">
        <v>1447600000</v>
      </c>
      <c r="C345" s="90">
        <v>-11.222723999999999</v>
      </c>
      <c r="D345" s="90">
        <v>-24.718665999999999</v>
      </c>
      <c r="E345" s="90"/>
      <c r="F345" s="90"/>
      <c r="L345" s="90">
        <v>1447600000</v>
      </c>
      <c r="M345" s="90">
        <v>-9.7070255000000003</v>
      </c>
      <c r="N345" s="90">
        <v>-12.962667</v>
      </c>
      <c r="O345" s="90"/>
      <c r="P345" s="90"/>
    </row>
    <row r="346" spans="2:16" x14ac:dyDescent="0.25">
      <c r="B346" s="90">
        <v>1507500000</v>
      </c>
      <c r="C346" s="90">
        <v>-11.280321000000001</v>
      </c>
      <c r="D346" s="90">
        <v>-24.890560000000001</v>
      </c>
      <c r="E346" s="90"/>
      <c r="F346" s="90"/>
      <c r="L346" s="90">
        <v>1507500000</v>
      </c>
      <c r="M346" s="90">
        <v>-9.7301816999999993</v>
      </c>
      <c r="N346" s="90">
        <v>-12.719046000000001</v>
      </c>
      <c r="O346" s="90"/>
      <c r="P346" s="90"/>
    </row>
    <row r="347" spans="2:16" x14ac:dyDescent="0.25">
      <c r="B347" s="90">
        <v>1567400000</v>
      </c>
      <c r="C347" s="90">
        <v>-11.244565</v>
      </c>
      <c r="D347" s="90">
        <v>-24.461213999999998</v>
      </c>
      <c r="E347" s="90"/>
      <c r="F347" s="90"/>
      <c r="L347" s="90">
        <v>1567400000</v>
      </c>
      <c r="M347" s="90">
        <v>-9.7111549000000004</v>
      </c>
      <c r="N347" s="90">
        <v>-12.707087</v>
      </c>
      <c r="O347" s="90"/>
      <c r="P347" s="90"/>
    </row>
    <row r="348" spans="2:16" x14ac:dyDescent="0.25">
      <c r="B348" s="90">
        <v>1627300000</v>
      </c>
      <c r="C348" s="90">
        <v>-11.219585</v>
      </c>
      <c r="D348" s="90">
        <v>-24.268345</v>
      </c>
      <c r="E348" s="90"/>
      <c r="F348" s="90"/>
      <c r="L348" s="90">
        <v>1627300000</v>
      </c>
      <c r="M348" s="90">
        <v>-9.7252550000000006</v>
      </c>
      <c r="N348" s="90">
        <v>-12.853211</v>
      </c>
      <c r="O348" s="90"/>
      <c r="P348" s="90"/>
    </row>
    <row r="349" spans="2:16" x14ac:dyDescent="0.25">
      <c r="B349" s="90">
        <v>1687200000</v>
      </c>
      <c r="C349" s="90">
        <v>-11.271025</v>
      </c>
      <c r="D349" s="90">
        <v>-24.614815</v>
      </c>
      <c r="E349" s="90"/>
      <c r="F349" s="90"/>
      <c r="L349" s="90">
        <v>1687200000</v>
      </c>
      <c r="M349" s="90">
        <v>-9.7626647999999996</v>
      </c>
      <c r="N349" s="90">
        <v>-12.938625</v>
      </c>
      <c r="O349" s="90"/>
      <c r="P349" s="90"/>
    </row>
    <row r="350" spans="2:16" x14ac:dyDescent="0.25">
      <c r="B350" s="90">
        <v>1747100000</v>
      </c>
      <c r="C350" s="90">
        <v>-11.325727000000001</v>
      </c>
      <c r="D350" s="90">
        <v>-23.972857000000001</v>
      </c>
      <c r="E350" s="90"/>
      <c r="F350" s="90"/>
      <c r="L350" s="90">
        <v>1747100000</v>
      </c>
      <c r="M350" s="90">
        <v>-9.8023042999999994</v>
      </c>
      <c r="N350" s="90">
        <v>-13.106229000000001</v>
      </c>
      <c r="O350" s="90"/>
      <c r="P350" s="90"/>
    </row>
    <row r="351" spans="2:16" x14ac:dyDescent="0.25">
      <c r="B351" s="90">
        <v>1807000000</v>
      </c>
      <c r="C351" s="90">
        <v>-11.328772000000001</v>
      </c>
      <c r="D351" s="90">
        <v>-22.954515000000001</v>
      </c>
      <c r="E351" s="90"/>
      <c r="F351" s="90"/>
      <c r="L351" s="90">
        <v>1807000000</v>
      </c>
      <c r="M351" s="90">
        <v>-9.8412761999999994</v>
      </c>
      <c r="N351" s="90">
        <v>-13.446254</v>
      </c>
      <c r="O351" s="90"/>
      <c r="P351" s="90"/>
    </row>
    <row r="352" spans="2:16" x14ac:dyDescent="0.25">
      <c r="B352" s="90">
        <v>1866900000</v>
      </c>
      <c r="C352" s="90">
        <v>-11.268037</v>
      </c>
      <c r="D352" s="90">
        <v>-22.266884000000001</v>
      </c>
      <c r="E352" s="90"/>
      <c r="F352" s="90"/>
      <c r="L352" s="90">
        <v>1866900000</v>
      </c>
      <c r="M352" s="90">
        <v>-9.8654480000000007</v>
      </c>
      <c r="N352" s="90">
        <v>-13.903791999999999</v>
      </c>
      <c r="O352" s="90"/>
      <c r="P352" s="90"/>
    </row>
    <row r="353" spans="2:16" x14ac:dyDescent="0.25">
      <c r="B353" s="90">
        <v>1926800000</v>
      </c>
      <c r="C353" s="90">
        <v>-11.297755</v>
      </c>
      <c r="D353" s="90">
        <v>-22.164351</v>
      </c>
      <c r="E353" s="90"/>
      <c r="F353" s="90"/>
      <c r="L353" s="90">
        <v>1926800000</v>
      </c>
      <c r="M353" s="90">
        <v>-9.9571123000000004</v>
      </c>
      <c r="N353" s="90">
        <v>-14.194057000000001</v>
      </c>
      <c r="O353" s="90"/>
      <c r="P353" s="90"/>
    </row>
    <row r="354" spans="2:16" x14ac:dyDescent="0.25">
      <c r="B354" s="90">
        <v>1986700000</v>
      </c>
      <c r="C354" s="90">
        <v>-11.375598</v>
      </c>
      <c r="D354" s="90">
        <v>-21.468465999999999</v>
      </c>
      <c r="E354" s="90"/>
      <c r="F354" s="90"/>
      <c r="L354" s="90">
        <v>1986700000</v>
      </c>
      <c r="M354" s="90">
        <v>-10.072597</v>
      </c>
      <c r="N354" s="90">
        <v>-14.341968</v>
      </c>
      <c r="O354" s="90"/>
      <c r="P354" s="90"/>
    </row>
    <row r="355" spans="2:16" x14ac:dyDescent="0.25">
      <c r="B355" s="90">
        <v>2046600000</v>
      </c>
      <c r="C355" s="90">
        <v>-11.375054</v>
      </c>
      <c r="D355" s="90">
        <v>-20.424873000000002</v>
      </c>
      <c r="E355" s="90"/>
      <c r="F355" s="90"/>
      <c r="L355" s="90">
        <v>2046600000</v>
      </c>
      <c r="M355" s="90">
        <v>-10.156587</v>
      </c>
      <c r="N355" s="90">
        <v>-14.439971999999999</v>
      </c>
      <c r="O355" s="90"/>
      <c r="P355" s="90"/>
    </row>
    <row r="356" spans="2:16" x14ac:dyDescent="0.25">
      <c r="B356" s="90">
        <v>2106500000</v>
      </c>
      <c r="C356" s="90">
        <v>-11.331897</v>
      </c>
      <c r="D356" s="90">
        <v>-19.675518</v>
      </c>
      <c r="E356" s="90"/>
      <c r="F356" s="90"/>
      <c r="L356" s="90">
        <v>2106500000</v>
      </c>
      <c r="M356" s="90">
        <v>-10.235789</v>
      </c>
      <c r="N356" s="90">
        <v>-14.500094000000001</v>
      </c>
      <c r="O356" s="90"/>
      <c r="P356" s="90"/>
    </row>
    <row r="357" spans="2:16" x14ac:dyDescent="0.25">
      <c r="B357" s="90">
        <v>2166400000</v>
      </c>
      <c r="C357" s="90">
        <v>-11.329499</v>
      </c>
      <c r="D357" s="90">
        <v>-19.420953999999998</v>
      </c>
      <c r="E357" s="90"/>
      <c r="F357" s="90"/>
      <c r="L357" s="90">
        <v>2166400000</v>
      </c>
      <c r="M357" s="90">
        <v>-10.331061</v>
      </c>
      <c r="N357" s="90">
        <v>-14.345245999999999</v>
      </c>
      <c r="O357" s="90"/>
      <c r="P357" s="90"/>
    </row>
    <row r="358" spans="2:16" x14ac:dyDescent="0.25">
      <c r="B358" s="90">
        <v>2226300000</v>
      </c>
      <c r="C358" s="90">
        <v>-11.401604000000001</v>
      </c>
      <c r="D358" s="90">
        <v>-18.770610999999999</v>
      </c>
      <c r="E358" s="90"/>
      <c r="F358" s="90"/>
      <c r="L358" s="90">
        <v>2226300000</v>
      </c>
      <c r="M358" s="90">
        <v>-10.452472</v>
      </c>
      <c r="N358" s="90">
        <v>-13.954784999999999</v>
      </c>
      <c r="O358" s="90"/>
      <c r="P358" s="90"/>
    </row>
    <row r="359" spans="2:16" x14ac:dyDescent="0.25">
      <c r="B359" s="90">
        <v>2286200000</v>
      </c>
      <c r="C359" s="90">
        <v>-11.434255</v>
      </c>
      <c r="D359" s="90">
        <v>-17.551987</v>
      </c>
      <c r="E359" s="90"/>
      <c r="F359" s="90"/>
      <c r="L359" s="90">
        <v>2286200000</v>
      </c>
      <c r="M359" s="90">
        <v>-10.558427999999999</v>
      </c>
      <c r="N359" s="90">
        <v>-13.520061</v>
      </c>
      <c r="O359" s="90"/>
      <c r="P359" s="90"/>
    </row>
    <row r="360" spans="2:16" x14ac:dyDescent="0.25">
      <c r="B360" s="90">
        <v>2346100000</v>
      </c>
      <c r="C360" s="90">
        <v>-11.425751</v>
      </c>
      <c r="D360" s="90">
        <v>-16.657710999999999</v>
      </c>
      <c r="E360" s="90"/>
      <c r="F360" s="90"/>
      <c r="L360" s="90">
        <v>2346100000</v>
      </c>
      <c r="M360" s="90">
        <v>-10.671374999999999</v>
      </c>
      <c r="N360" s="90">
        <v>-13.145956999999999</v>
      </c>
      <c r="O360" s="90"/>
      <c r="P360" s="90"/>
    </row>
    <row r="361" spans="2:16" x14ac:dyDescent="0.25">
      <c r="B361" s="90">
        <v>2406000000</v>
      </c>
      <c r="C361" s="90">
        <v>-11.481697</v>
      </c>
      <c r="D361" s="90">
        <v>-16.056957000000001</v>
      </c>
      <c r="E361" s="90"/>
      <c r="F361" s="90"/>
      <c r="L361" s="90">
        <v>2406000000</v>
      </c>
      <c r="M361" s="90">
        <v>-10.815376000000001</v>
      </c>
      <c r="N361" s="90">
        <v>-12.599425</v>
      </c>
      <c r="O361" s="90"/>
      <c r="P361" s="90"/>
    </row>
    <row r="362" spans="2:16" x14ac:dyDescent="0.25">
      <c r="B362" s="90">
        <v>2465900000</v>
      </c>
      <c r="C362" s="90">
        <v>-11.646029</v>
      </c>
      <c r="D362" s="90">
        <v>-15.159420000000001</v>
      </c>
      <c r="E362" s="90"/>
      <c r="F362" s="90"/>
      <c r="L362" s="90">
        <v>2465900000</v>
      </c>
      <c r="M362" s="90">
        <v>-10.990872</v>
      </c>
      <c r="N362" s="90">
        <v>-11.869192999999999</v>
      </c>
      <c r="O362" s="90"/>
      <c r="P362" s="90"/>
    </row>
    <row r="363" spans="2:16" x14ac:dyDescent="0.25">
      <c r="B363" s="90">
        <v>2525800000</v>
      </c>
      <c r="C363" s="90">
        <v>-11.781449</v>
      </c>
      <c r="D363" s="90">
        <v>-13.92883</v>
      </c>
      <c r="E363" s="90"/>
      <c r="F363" s="90"/>
      <c r="L363" s="90">
        <v>2525800000</v>
      </c>
      <c r="M363" s="90">
        <v>-11.155832</v>
      </c>
      <c r="N363" s="90">
        <v>-11.223636000000001</v>
      </c>
      <c r="O363" s="90"/>
      <c r="P363" s="90"/>
    </row>
    <row r="364" spans="2:16" x14ac:dyDescent="0.25">
      <c r="B364" s="90">
        <v>2585700000</v>
      </c>
      <c r="C364" s="90">
        <v>-11.898961999999999</v>
      </c>
      <c r="D364" s="90">
        <v>-13.060719000000001</v>
      </c>
      <c r="E364" s="90"/>
      <c r="F364" s="90"/>
      <c r="L364" s="90">
        <v>2585700000</v>
      </c>
      <c r="M364" s="90">
        <v>-11.324429</v>
      </c>
      <c r="N364" s="90">
        <v>-10.718303000000001</v>
      </c>
      <c r="O364" s="90"/>
      <c r="P364" s="90"/>
    </row>
    <row r="365" spans="2:16" x14ac:dyDescent="0.25">
      <c r="B365" s="90">
        <v>2645600000</v>
      </c>
      <c r="C365" s="90">
        <v>-12.025043</v>
      </c>
      <c r="D365" s="90">
        <v>-12.398053000000001</v>
      </c>
      <c r="E365" s="90"/>
      <c r="F365" s="90"/>
      <c r="L365" s="90">
        <v>2645600000</v>
      </c>
      <c r="M365" s="90">
        <v>-11.506548</v>
      </c>
      <c r="N365" s="90">
        <v>-10.084474</v>
      </c>
      <c r="O365" s="90"/>
      <c r="P365" s="90"/>
    </row>
    <row r="366" spans="2:16" x14ac:dyDescent="0.25">
      <c r="B366" s="90">
        <v>2705500000</v>
      </c>
      <c r="C366" s="90">
        <v>-12.202819999999999</v>
      </c>
      <c r="D366" s="90">
        <v>-11.541248</v>
      </c>
      <c r="E366" s="90"/>
      <c r="F366" s="90"/>
      <c r="L366" s="90">
        <v>2705500000</v>
      </c>
      <c r="M366" s="90">
        <v>-11.687353999999999</v>
      </c>
      <c r="N366" s="90">
        <v>-9.3686123000000006</v>
      </c>
      <c r="O366" s="90"/>
      <c r="P366" s="90"/>
    </row>
    <row r="367" spans="2:16" x14ac:dyDescent="0.25">
      <c r="B367" s="90">
        <v>2765400000</v>
      </c>
      <c r="C367" s="90">
        <v>-12.357787</v>
      </c>
      <c r="D367" s="90">
        <v>-10.639027</v>
      </c>
      <c r="E367" s="90"/>
      <c r="F367" s="90"/>
      <c r="L367" s="90">
        <v>2765400000</v>
      </c>
      <c r="M367" s="90">
        <v>-11.899195000000001</v>
      </c>
      <c r="N367" s="90">
        <v>-8.8219975999999996</v>
      </c>
      <c r="O367" s="90"/>
      <c r="P367" s="90"/>
    </row>
    <row r="368" spans="2:16" x14ac:dyDescent="0.25">
      <c r="B368" s="90">
        <v>2825300000</v>
      </c>
      <c r="C368" s="90">
        <v>-12.549659999999999</v>
      </c>
      <c r="D368" s="90">
        <v>-9.9961958000000006</v>
      </c>
      <c r="E368" s="90"/>
      <c r="F368" s="90"/>
      <c r="L368" s="90">
        <v>2825300000</v>
      </c>
      <c r="M368" s="90">
        <v>-12.149253</v>
      </c>
      <c r="N368" s="90">
        <v>-8.3401375000000009</v>
      </c>
      <c r="O368" s="90"/>
      <c r="P368" s="90"/>
    </row>
    <row r="369" spans="2:16" x14ac:dyDescent="0.25">
      <c r="B369" s="90">
        <v>2885200000</v>
      </c>
      <c r="C369" s="90">
        <v>-12.747362000000001</v>
      </c>
      <c r="D369" s="90">
        <v>-9.5004147999999997</v>
      </c>
      <c r="E369" s="90"/>
      <c r="F369" s="90"/>
      <c r="L369" s="90">
        <v>2885200000</v>
      </c>
      <c r="M369" s="90">
        <v>-12.395737</v>
      </c>
      <c r="N369" s="90">
        <v>-7.7763152</v>
      </c>
      <c r="O369" s="90"/>
      <c r="P369" s="90"/>
    </row>
    <row r="370" spans="2:16" x14ac:dyDescent="0.25">
      <c r="B370" s="90">
        <v>2945100000</v>
      </c>
      <c r="C370" s="90">
        <v>-12.975021999999999</v>
      </c>
      <c r="D370" s="90">
        <v>-8.8567762000000005</v>
      </c>
      <c r="E370" s="90"/>
      <c r="F370" s="90"/>
      <c r="L370" s="90">
        <v>2945100000</v>
      </c>
      <c r="M370" s="90">
        <v>-12.660073000000001</v>
      </c>
      <c r="N370" s="90">
        <v>-7.2405971999999998</v>
      </c>
      <c r="O370" s="90"/>
      <c r="P370" s="90"/>
    </row>
    <row r="371" spans="2:16" x14ac:dyDescent="0.25">
      <c r="B371" s="90">
        <v>3005000000</v>
      </c>
      <c r="C371" s="90">
        <v>-13.177724</v>
      </c>
      <c r="D371" s="90">
        <v>-8.1930084000000001</v>
      </c>
      <c r="E371" s="90"/>
      <c r="F371" s="90"/>
      <c r="L371" s="90">
        <v>3005000000</v>
      </c>
      <c r="M371" s="90">
        <v>-12.932838</v>
      </c>
      <c r="N371" s="90">
        <v>-6.8384910000000003</v>
      </c>
      <c r="O371" s="90"/>
      <c r="P371" s="90"/>
    </row>
    <row r="372" spans="2:16" x14ac:dyDescent="0.25">
      <c r="B372" s="90">
        <v>3064900000</v>
      </c>
      <c r="C372" s="90">
        <v>-13.442869999999999</v>
      </c>
      <c r="D372" s="90">
        <v>-7.6886368000000003</v>
      </c>
      <c r="E372" s="90"/>
      <c r="F372" s="90"/>
      <c r="L372" s="90">
        <v>3064900000</v>
      </c>
      <c r="M372" s="90">
        <v>-13.240952999999999</v>
      </c>
      <c r="N372" s="90">
        <v>-6.4444919000000001</v>
      </c>
      <c r="O372" s="90"/>
      <c r="P372" s="90"/>
    </row>
    <row r="373" spans="2:16" x14ac:dyDescent="0.25">
      <c r="B373" s="90">
        <v>3124800000</v>
      </c>
      <c r="C373" s="90">
        <v>-13.73743</v>
      </c>
      <c r="D373" s="90">
        <v>-7.2115482999999996</v>
      </c>
      <c r="E373" s="90"/>
      <c r="F373" s="90"/>
      <c r="L373" s="90">
        <v>3124800000</v>
      </c>
      <c r="M373" s="90">
        <v>-13.548781</v>
      </c>
      <c r="N373" s="90">
        <v>-6.0378546999999996</v>
      </c>
      <c r="O373" s="90"/>
      <c r="P373" s="90"/>
    </row>
    <row r="374" spans="2:16" x14ac:dyDescent="0.25">
      <c r="B374" s="90">
        <v>3184700000</v>
      </c>
      <c r="C374" s="90">
        <v>-14.049030999999999</v>
      </c>
      <c r="D374" s="90">
        <v>-6.6707391999999999</v>
      </c>
      <c r="E374" s="90"/>
      <c r="F374" s="90"/>
      <c r="L374" s="90">
        <v>3184700000</v>
      </c>
      <c r="M374" s="90">
        <v>-13.866638999999999</v>
      </c>
      <c r="N374" s="90">
        <v>-5.6950946</v>
      </c>
      <c r="O374" s="90"/>
      <c r="P374" s="90"/>
    </row>
    <row r="375" spans="2:16" x14ac:dyDescent="0.25">
      <c r="B375" s="90">
        <v>3244600000</v>
      </c>
      <c r="C375" s="90">
        <v>-14.39358</v>
      </c>
      <c r="D375" s="90">
        <v>-6.1577605999999996</v>
      </c>
      <c r="E375" s="90"/>
      <c r="F375" s="90"/>
      <c r="L375" s="90">
        <v>3244600000</v>
      </c>
      <c r="M375" s="90">
        <v>-14.233264</v>
      </c>
      <c r="N375" s="90">
        <v>-5.4027190000000003</v>
      </c>
      <c r="O375" s="90"/>
      <c r="P375" s="90"/>
    </row>
    <row r="376" spans="2:16" x14ac:dyDescent="0.25">
      <c r="B376" s="90">
        <v>3304500000</v>
      </c>
      <c r="C376" s="90">
        <v>-14.770237</v>
      </c>
      <c r="D376" s="90">
        <v>-5.7602687000000001</v>
      </c>
      <c r="E376" s="90"/>
      <c r="F376" s="90"/>
      <c r="L376" s="90">
        <v>3304500000</v>
      </c>
      <c r="M376" s="90">
        <v>-14.581868999999999</v>
      </c>
      <c r="N376" s="90">
        <v>-5.1139669000000003</v>
      </c>
      <c r="O376" s="90"/>
      <c r="P376" s="90"/>
    </row>
    <row r="377" spans="2:16" x14ac:dyDescent="0.25">
      <c r="B377" s="90">
        <v>3364400000</v>
      </c>
      <c r="C377" s="90">
        <v>-15.188153</v>
      </c>
      <c r="D377" s="90">
        <v>-5.3764576999999996</v>
      </c>
      <c r="E377" s="90"/>
      <c r="F377" s="90"/>
      <c r="L377" s="90">
        <v>3364400000</v>
      </c>
      <c r="M377" s="90">
        <v>-14.954700000000001</v>
      </c>
      <c r="N377" s="90">
        <v>-4.8319292000000003</v>
      </c>
      <c r="O377" s="90"/>
      <c r="P377" s="90"/>
    </row>
    <row r="378" spans="2:16" x14ac:dyDescent="0.25">
      <c r="B378" s="90">
        <v>3424300000</v>
      </c>
      <c r="C378" s="90">
        <v>-15.576305</v>
      </c>
      <c r="D378" s="90">
        <v>-4.9854589000000002</v>
      </c>
      <c r="E378" s="90"/>
      <c r="F378" s="90"/>
      <c r="L378" s="90">
        <v>3424300000</v>
      </c>
      <c r="M378" s="90">
        <v>-15.335462</v>
      </c>
      <c r="N378" s="90">
        <v>-4.5919489999999996</v>
      </c>
      <c r="O378" s="90"/>
      <c r="P378" s="90"/>
    </row>
    <row r="379" spans="2:16" x14ac:dyDescent="0.25">
      <c r="B379" s="90">
        <v>3484200000</v>
      </c>
      <c r="C379" s="90">
        <v>-16.039213</v>
      </c>
      <c r="D379" s="90">
        <v>-4.6445445999999997</v>
      </c>
      <c r="E379" s="90"/>
      <c r="F379" s="90"/>
      <c r="L379" s="90">
        <v>3484200000</v>
      </c>
      <c r="M379" s="90">
        <v>-15.753780000000001</v>
      </c>
      <c r="N379" s="90">
        <v>-4.3774939000000002</v>
      </c>
      <c r="O379" s="90"/>
      <c r="P379" s="90"/>
    </row>
    <row r="380" spans="2:16" x14ac:dyDescent="0.25">
      <c r="B380" s="90">
        <v>3544100000</v>
      </c>
      <c r="C380" s="90">
        <v>-16.486135000000001</v>
      </c>
      <c r="D380" s="90">
        <v>-4.3680830000000004</v>
      </c>
      <c r="E380" s="90"/>
      <c r="F380" s="90"/>
      <c r="L380" s="90">
        <v>3544100000</v>
      </c>
      <c r="M380" s="90">
        <v>-16.181635</v>
      </c>
      <c r="N380" s="90">
        <v>-4.1532273000000002</v>
      </c>
      <c r="O380" s="90"/>
      <c r="P380" s="90"/>
    </row>
    <row r="381" spans="2:16" x14ac:dyDescent="0.25">
      <c r="B381" s="90">
        <v>3604000000</v>
      </c>
      <c r="C381" s="90">
        <v>-17.013071</v>
      </c>
      <c r="D381" s="90">
        <v>-4.1120839</v>
      </c>
      <c r="E381" s="90"/>
      <c r="F381" s="90"/>
      <c r="L381" s="90">
        <v>3604000000</v>
      </c>
      <c r="M381" s="90">
        <v>-16.638247</v>
      </c>
      <c r="N381" s="90">
        <v>-3.9510418999999999</v>
      </c>
      <c r="O381" s="90"/>
      <c r="P381" s="90"/>
    </row>
    <row r="382" spans="2:16" x14ac:dyDescent="0.25">
      <c r="B382" s="90">
        <v>3663900000</v>
      </c>
      <c r="C382" s="90">
        <v>-17.520375999999999</v>
      </c>
      <c r="D382" s="90">
        <v>-3.8573298</v>
      </c>
      <c r="E382" s="90"/>
      <c r="F382" s="90"/>
      <c r="L382" s="90">
        <v>3663900000</v>
      </c>
      <c r="M382" s="90">
        <v>-17.166723000000001</v>
      </c>
      <c r="N382" s="90">
        <v>-3.7693688999999999</v>
      </c>
      <c r="O382" s="90"/>
      <c r="P382" s="90"/>
    </row>
    <row r="383" spans="2:16" x14ac:dyDescent="0.25">
      <c r="B383" s="90">
        <v>3723800000</v>
      </c>
      <c r="C383" s="90">
        <v>-18.124828000000001</v>
      </c>
      <c r="D383" s="90">
        <v>-3.6550189999999998</v>
      </c>
      <c r="E383" s="90"/>
      <c r="F383" s="90"/>
      <c r="L383" s="90">
        <v>3723800000</v>
      </c>
      <c r="M383" s="90">
        <v>-17.666941000000001</v>
      </c>
      <c r="N383" s="90">
        <v>-3.6017036</v>
      </c>
      <c r="O383" s="90"/>
      <c r="P383" s="90"/>
    </row>
    <row r="384" spans="2:16" x14ac:dyDescent="0.25">
      <c r="B384" s="90">
        <v>3783700000</v>
      </c>
      <c r="C384" s="90">
        <v>-18.720634</v>
      </c>
      <c r="D384" s="90">
        <v>-3.4772748999999998</v>
      </c>
      <c r="E384" s="90"/>
      <c r="F384" s="90"/>
      <c r="L384" s="90">
        <v>3783700000</v>
      </c>
      <c r="M384" s="90">
        <v>-18.216341</v>
      </c>
      <c r="N384" s="90">
        <v>-3.4310166999999998</v>
      </c>
      <c r="O384" s="90"/>
      <c r="P384" s="90"/>
    </row>
    <row r="385" spans="2:16" x14ac:dyDescent="0.25">
      <c r="B385" s="90">
        <v>3843600000</v>
      </c>
      <c r="C385" s="90">
        <v>-19.337105000000001</v>
      </c>
      <c r="D385" s="90">
        <v>-3.3116604999999999</v>
      </c>
      <c r="E385" s="90"/>
      <c r="F385" s="90"/>
      <c r="L385" s="90">
        <v>3843600000</v>
      </c>
      <c r="M385" s="90">
        <v>-18.797516000000002</v>
      </c>
      <c r="N385" s="90">
        <v>-3.2843081999999999</v>
      </c>
      <c r="O385" s="90"/>
      <c r="P385" s="90"/>
    </row>
    <row r="386" spans="2:16" x14ac:dyDescent="0.25">
      <c r="B386" s="90">
        <v>3903500000</v>
      </c>
      <c r="C386" s="90">
        <v>-19.974053999999999</v>
      </c>
      <c r="D386" s="90">
        <v>-3.1553388</v>
      </c>
      <c r="E386" s="90"/>
      <c r="F386" s="90"/>
      <c r="L386" s="90">
        <v>3903500000</v>
      </c>
      <c r="M386" s="90">
        <v>-19.459167000000001</v>
      </c>
      <c r="N386" s="90">
        <v>-3.1509073000000001</v>
      </c>
      <c r="O386" s="90"/>
      <c r="P386" s="90"/>
    </row>
    <row r="387" spans="2:16" x14ac:dyDescent="0.25">
      <c r="B387" s="90">
        <v>3963400000</v>
      </c>
      <c r="C387" s="90">
        <v>-20.636037999999999</v>
      </c>
      <c r="D387" s="90">
        <v>-3.0282686000000001</v>
      </c>
      <c r="E387" s="90"/>
      <c r="F387" s="90"/>
      <c r="L387" s="90">
        <v>3963400000</v>
      </c>
      <c r="M387" s="90">
        <v>-20.126421000000001</v>
      </c>
      <c r="N387" s="90">
        <v>-3.0263057</v>
      </c>
      <c r="O387" s="90"/>
      <c r="P387" s="90"/>
    </row>
    <row r="388" spans="2:16" x14ac:dyDescent="0.25">
      <c r="B388" s="90">
        <v>4023300000</v>
      </c>
      <c r="C388" s="90">
        <v>-21.298787999999998</v>
      </c>
      <c r="D388" s="90">
        <v>-2.9115964999999999</v>
      </c>
      <c r="E388" s="90"/>
      <c r="F388" s="90"/>
      <c r="L388" s="90">
        <v>4023300000</v>
      </c>
      <c r="M388" s="90">
        <v>-20.837185000000002</v>
      </c>
      <c r="N388" s="90">
        <v>-2.9047831999999998</v>
      </c>
      <c r="O388" s="90"/>
      <c r="P388" s="90"/>
    </row>
    <row r="389" spans="2:16" x14ac:dyDescent="0.25">
      <c r="B389" s="90">
        <v>4083200000</v>
      </c>
      <c r="C389" s="90">
        <v>-21.997488000000001</v>
      </c>
      <c r="D389" s="90">
        <v>-2.8031554000000001</v>
      </c>
      <c r="E389" s="90"/>
      <c r="F389" s="90"/>
      <c r="L389" s="90">
        <v>4083200000</v>
      </c>
      <c r="M389" s="90">
        <v>-21.605453000000001</v>
      </c>
      <c r="N389" s="90">
        <v>-2.7996235</v>
      </c>
      <c r="O389" s="90"/>
      <c r="P389" s="90"/>
    </row>
    <row r="390" spans="2:16" x14ac:dyDescent="0.25">
      <c r="B390" s="90">
        <v>4143100000</v>
      </c>
      <c r="C390" s="90">
        <v>-22.817024</v>
      </c>
      <c r="D390" s="90">
        <v>-2.709336</v>
      </c>
      <c r="E390" s="90"/>
      <c r="F390" s="90"/>
      <c r="L390" s="90">
        <v>4143100000</v>
      </c>
      <c r="M390" s="90">
        <v>-22.377676000000001</v>
      </c>
      <c r="N390" s="90">
        <v>-2.7024932000000002</v>
      </c>
      <c r="O390" s="90"/>
      <c r="P390" s="90"/>
    </row>
    <row r="391" spans="2:16" x14ac:dyDescent="0.25">
      <c r="B391" s="90">
        <v>4203000000</v>
      </c>
      <c r="C391" s="90">
        <v>-23.687180999999999</v>
      </c>
      <c r="D391" s="90">
        <v>-2.6273743999999999</v>
      </c>
      <c r="E391" s="90"/>
      <c r="F391" s="90"/>
      <c r="L391" s="90">
        <v>4203000000</v>
      </c>
      <c r="M391" s="90">
        <v>-23.179993</v>
      </c>
      <c r="N391" s="90">
        <v>-2.6132618999999999</v>
      </c>
      <c r="O391" s="90"/>
      <c r="P391" s="90"/>
    </row>
    <row r="392" spans="2:16" x14ac:dyDescent="0.25">
      <c r="B392" s="90">
        <v>4262900000</v>
      </c>
      <c r="C392" s="90">
        <v>-24.498379</v>
      </c>
      <c r="D392" s="90">
        <v>-2.5537062000000001</v>
      </c>
      <c r="E392" s="90"/>
      <c r="F392" s="90"/>
      <c r="L392" s="90">
        <v>4262900000</v>
      </c>
      <c r="M392" s="90">
        <v>-24.1099</v>
      </c>
      <c r="N392" s="90">
        <v>-2.5342099999999999</v>
      </c>
      <c r="O392" s="90"/>
      <c r="P392" s="90"/>
    </row>
    <row r="393" spans="2:16" x14ac:dyDescent="0.25">
      <c r="B393" s="90">
        <v>4322800000</v>
      </c>
      <c r="C393" s="90">
        <v>-25.310542999999999</v>
      </c>
      <c r="D393" s="90">
        <v>-2.4862931000000001</v>
      </c>
      <c r="E393" s="90"/>
      <c r="F393" s="90"/>
      <c r="L393" s="90">
        <v>4322800000</v>
      </c>
      <c r="M393" s="90">
        <v>-25.155315000000002</v>
      </c>
      <c r="N393" s="90">
        <v>-2.4649947000000001</v>
      </c>
      <c r="O393" s="90"/>
      <c r="P393" s="90"/>
    </row>
    <row r="394" spans="2:16" x14ac:dyDescent="0.25">
      <c r="B394" s="90">
        <v>4382700000</v>
      </c>
      <c r="C394" s="90">
        <v>-26.187666</v>
      </c>
      <c r="D394" s="90">
        <v>-2.4324886999999999</v>
      </c>
      <c r="E394" s="90"/>
      <c r="F394" s="90"/>
      <c r="L394" s="90">
        <v>4382700000</v>
      </c>
      <c r="M394" s="90">
        <v>-26.258589000000001</v>
      </c>
      <c r="N394" s="90">
        <v>-2.40361</v>
      </c>
      <c r="O394" s="90"/>
      <c r="P394" s="90"/>
    </row>
    <row r="395" spans="2:16" x14ac:dyDescent="0.25">
      <c r="B395" s="90">
        <v>4442600000</v>
      </c>
      <c r="C395" s="90">
        <v>-27.192775999999999</v>
      </c>
      <c r="D395" s="90">
        <v>-2.3848817000000002</v>
      </c>
      <c r="E395" s="90"/>
      <c r="F395" s="90"/>
      <c r="L395" s="90">
        <v>4442600000</v>
      </c>
      <c r="M395" s="90">
        <v>-27.415610999999998</v>
      </c>
      <c r="N395" s="90">
        <v>-2.3482077000000001</v>
      </c>
      <c r="O395" s="90"/>
      <c r="P395" s="90"/>
    </row>
    <row r="396" spans="2:16" x14ac:dyDescent="0.25">
      <c r="B396" s="90">
        <v>4502500000</v>
      </c>
      <c r="C396" s="90">
        <v>-28.218741999999999</v>
      </c>
      <c r="D396" s="90">
        <v>-2.3391725999999999</v>
      </c>
      <c r="E396" s="90"/>
      <c r="F396" s="90"/>
      <c r="L396" s="90">
        <v>4502500000</v>
      </c>
      <c r="M396" s="90">
        <v>-28.699741</v>
      </c>
      <c r="N396" s="90">
        <v>-2.3008304000000002</v>
      </c>
      <c r="O396" s="90"/>
      <c r="P396" s="90"/>
    </row>
    <row r="397" spans="2:16" x14ac:dyDescent="0.25">
      <c r="B397" s="90">
        <v>4562400000</v>
      </c>
      <c r="C397" s="90">
        <v>-29.435832999999999</v>
      </c>
      <c r="D397" s="90">
        <v>-2.2966875999999998</v>
      </c>
      <c r="E397" s="90"/>
      <c r="F397" s="90"/>
      <c r="L397" s="90">
        <v>4562400000</v>
      </c>
      <c r="M397" s="90">
        <v>-29.991671</v>
      </c>
      <c r="N397" s="90">
        <v>-2.2563202000000002</v>
      </c>
      <c r="O397" s="90"/>
      <c r="P397" s="90"/>
    </row>
    <row r="398" spans="2:16" x14ac:dyDescent="0.25">
      <c r="B398" s="90">
        <v>4622300000</v>
      </c>
      <c r="C398" s="90">
        <v>-30.783177999999999</v>
      </c>
      <c r="D398" s="90">
        <v>-2.2655981000000001</v>
      </c>
      <c r="E398" s="90"/>
      <c r="F398" s="90"/>
      <c r="L398" s="90">
        <v>4622300000</v>
      </c>
      <c r="M398" s="90">
        <v>-31.369126999999999</v>
      </c>
      <c r="N398" s="90">
        <v>-2.2185744999999999</v>
      </c>
      <c r="O398" s="90"/>
      <c r="P398" s="90"/>
    </row>
    <row r="399" spans="2:16" x14ac:dyDescent="0.25">
      <c r="B399" s="90">
        <v>4682200000</v>
      </c>
      <c r="C399" s="90">
        <v>-32.252715999999999</v>
      </c>
      <c r="D399" s="90">
        <v>-2.2322337999999999</v>
      </c>
      <c r="E399" s="90"/>
      <c r="F399" s="90"/>
      <c r="L399" s="90">
        <v>4682200000</v>
      </c>
      <c r="M399" s="90">
        <v>-32.914749</v>
      </c>
      <c r="N399" s="90">
        <v>-2.1868832</v>
      </c>
      <c r="O399" s="90"/>
      <c r="P399" s="90"/>
    </row>
    <row r="400" spans="2:16" x14ac:dyDescent="0.25">
      <c r="B400" s="90">
        <v>4742100000</v>
      </c>
      <c r="C400" s="90">
        <v>-33.836959999999998</v>
      </c>
      <c r="D400" s="90">
        <v>-2.2031841000000001</v>
      </c>
      <c r="E400" s="90"/>
      <c r="F400" s="90"/>
      <c r="L400" s="90">
        <v>4742100000</v>
      </c>
      <c r="M400" s="90">
        <v>-34.656387000000002</v>
      </c>
      <c r="N400" s="90">
        <v>-2.1598318000000001</v>
      </c>
      <c r="O400" s="90"/>
      <c r="P400" s="90"/>
    </row>
    <row r="401" spans="2:16" x14ac:dyDescent="0.25">
      <c r="B401" s="90">
        <v>4802000000</v>
      </c>
      <c r="C401" s="90">
        <v>-35.784472999999998</v>
      </c>
      <c r="D401" s="90">
        <v>-2.1802659000000002</v>
      </c>
      <c r="E401" s="90"/>
      <c r="F401" s="90"/>
      <c r="L401" s="90">
        <v>4802000000</v>
      </c>
      <c r="M401" s="90">
        <v>-36.532406000000002</v>
      </c>
      <c r="N401" s="90">
        <v>-2.1364071</v>
      </c>
      <c r="O401" s="90"/>
      <c r="P401" s="90"/>
    </row>
    <row r="402" spans="2:16" x14ac:dyDescent="0.25">
      <c r="B402" s="90">
        <v>4861900000</v>
      </c>
      <c r="C402" s="90">
        <v>-37.924666999999999</v>
      </c>
      <c r="D402" s="90">
        <v>-2.1578591</v>
      </c>
      <c r="E402" s="90"/>
      <c r="F402" s="90"/>
      <c r="L402" s="90">
        <v>4861900000</v>
      </c>
      <c r="M402" s="90">
        <v>-38.535972999999998</v>
      </c>
      <c r="N402" s="90">
        <v>-2.1172494999999998</v>
      </c>
      <c r="O402" s="90"/>
      <c r="P402" s="90"/>
    </row>
    <row r="403" spans="2:16" x14ac:dyDescent="0.25">
      <c r="B403" s="90">
        <v>4921800000</v>
      </c>
      <c r="C403" s="90">
        <v>-40.39817</v>
      </c>
      <c r="D403" s="90">
        <v>-2.1385722</v>
      </c>
      <c r="E403" s="90"/>
      <c r="F403" s="90"/>
      <c r="L403" s="90">
        <v>4921800000</v>
      </c>
      <c r="M403" s="90">
        <v>-40.754657999999999</v>
      </c>
      <c r="N403" s="90">
        <v>-2.0993173000000001</v>
      </c>
      <c r="O403" s="90"/>
      <c r="P403" s="90"/>
    </row>
    <row r="404" spans="2:16" x14ac:dyDescent="0.25">
      <c r="B404" s="90">
        <v>4981700000</v>
      </c>
      <c r="C404" s="90">
        <v>-42.862206</v>
      </c>
      <c r="D404" s="90">
        <v>-2.1209517</v>
      </c>
      <c r="E404" s="90"/>
      <c r="F404" s="90"/>
      <c r="L404" s="90">
        <v>4981700000</v>
      </c>
      <c r="M404" s="90">
        <v>-43.007534</v>
      </c>
      <c r="N404" s="90">
        <v>-2.0814265999999999</v>
      </c>
      <c r="O404" s="90"/>
      <c r="P404" s="90"/>
    </row>
    <row r="405" spans="2:16" x14ac:dyDescent="0.25">
      <c r="B405" s="90">
        <v>5041600000</v>
      </c>
      <c r="C405" s="90">
        <v>-45.475150999999997</v>
      </c>
      <c r="D405" s="90">
        <v>-2.1057746000000002</v>
      </c>
      <c r="E405" s="90"/>
      <c r="F405" s="90"/>
      <c r="L405" s="90">
        <v>5041600000</v>
      </c>
      <c r="M405" s="90">
        <v>-45.385745999999997</v>
      </c>
      <c r="N405" s="90">
        <v>-2.0647726</v>
      </c>
      <c r="O405" s="90"/>
      <c r="P405" s="90"/>
    </row>
    <row r="406" spans="2:16" x14ac:dyDescent="0.25">
      <c r="B406" s="90">
        <v>5101500000</v>
      </c>
      <c r="C406" s="90">
        <v>-48.183754</v>
      </c>
      <c r="D406" s="90">
        <v>-2.0918771999999999</v>
      </c>
      <c r="E406" s="90"/>
      <c r="F406" s="90"/>
      <c r="L406" s="90">
        <v>5101500000</v>
      </c>
      <c r="M406" s="90">
        <v>-47.325606999999998</v>
      </c>
      <c r="N406" s="90">
        <v>-2.0478103000000001</v>
      </c>
      <c r="O406" s="90"/>
      <c r="P406" s="90"/>
    </row>
    <row r="407" spans="2:16" x14ac:dyDescent="0.25">
      <c r="B407" s="90">
        <v>5161400000</v>
      </c>
      <c r="C407" s="90">
        <v>-51.417766999999998</v>
      </c>
      <c r="D407" s="90">
        <v>-2.0797503000000002</v>
      </c>
      <c r="E407" s="90"/>
      <c r="F407" s="90"/>
      <c r="L407" s="90">
        <v>5161400000</v>
      </c>
      <c r="M407" s="90">
        <v>-48.703018</v>
      </c>
      <c r="N407" s="90">
        <v>-2.0309224000000001</v>
      </c>
      <c r="O407" s="90"/>
      <c r="P407" s="90"/>
    </row>
    <row r="408" spans="2:16" x14ac:dyDescent="0.25">
      <c r="B408" s="90">
        <v>5221300000</v>
      </c>
      <c r="C408" s="90">
        <v>-54.453346000000003</v>
      </c>
      <c r="D408" s="90">
        <v>-2.0631892999999999</v>
      </c>
      <c r="E408" s="90"/>
      <c r="F408" s="90"/>
      <c r="L408" s="90">
        <v>5221300000</v>
      </c>
      <c r="M408" s="90">
        <v>-48.703536999999997</v>
      </c>
      <c r="N408" s="90">
        <v>-2.0156046999999999</v>
      </c>
      <c r="O408" s="90"/>
      <c r="P408" s="90"/>
    </row>
    <row r="409" spans="2:16" x14ac:dyDescent="0.25">
      <c r="B409" s="90">
        <v>5281200000</v>
      </c>
      <c r="C409" s="90">
        <v>-56.021304999999998</v>
      </c>
      <c r="D409" s="90">
        <v>-2.0557667999999998</v>
      </c>
      <c r="E409" s="90"/>
      <c r="F409" s="90"/>
      <c r="L409" s="90">
        <v>5281200000</v>
      </c>
      <c r="M409" s="90">
        <v>-47.935642000000001</v>
      </c>
      <c r="N409" s="90">
        <v>-2.0010753000000001</v>
      </c>
      <c r="O409" s="90"/>
      <c r="P409" s="90"/>
    </row>
    <row r="410" spans="2:16" x14ac:dyDescent="0.25">
      <c r="B410" s="90">
        <v>5341100000</v>
      </c>
      <c r="C410" s="90">
        <v>-55.292228999999999</v>
      </c>
      <c r="D410" s="90">
        <v>-2.043828</v>
      </c>
      <c r="E410" s="90"/>
      <c r="F410" s="90"/>
      <c r="L410" s="90">
        <v>5341100000</v>
      </c>
      <c r="M410" s="90">
        <v>-46.416519000000001</v>
      </c>
      <c r="N410" s="90">
        <v>-1.9879165000000001</v>
      </c>
      <c r="O410" s="90"/>
      <c r="P410" s="90"/>
    </row>
    <row r="411" spans="2:16" x14ac:dyDescent="0.25">
      <c r="B411" s="90">
        <v>5401000000</v>
      </c>
      <c r="C411" s="90">
        <v>-52.775471000000003</v>
      </c>
      <c r="D411" s="90">
        <v>-2.0330482000000001</v>
      </c>
      <c r="E411" s="90"/>
      <c r="F411" s="90"/>
      <c r="L411" s="90">
        <v>5401000000</v>
      </c>
      <c r="M411" s="90">
        <v>-45.072955999999998</v>
      </c>
      <c r="N411" s="90">
        <v>-1.9770178</v>
      </c>
      <c r="O411" s="90"/>
      <c r="P411" s="90"/>
    </row>
    <row r="412" spans="2:16" x14ac:dyDescent="0.25">
      <c r="B412" s="90">
        <v>5460900000</v>
      </c>
      <c r="C412" s="90">
        <v>-50.213608000000001</v>
      </c>
      <c r="D412" s="90">
        <v>-2.0318010000000002</v>
      </c>
      <c r="E412" s="90"/>
      <c r="F412" s="90"/>
      <c r="L412" s="90">
        <v>5460900000</v>
      </c>
      <c r="M412" s="90">
        <v>-43.851261000000001</v>
      </c>
      <c r="N412" s="90">
        <v>-1.9681491</v>
      </c>
      <c r="O412" s="90"/>
      <c r="P412" s="90"/>
    </row>
    <row r="413" spans="2:16" x14ac:dyDescent="0.25">
      <c r="B413" s="90">
        <v>5520800000</v>
      </c>
      <c r="C413" s="90">
        <v>-47.964691000000002</v>
      </c>
      <c r="D413" s="90">
        <v>-2.0259708999999999</v>
      </c>
      <c r="E413" s="90"/>
      <c r="F413" s="90"/>
      <c r="L413" s="90">
        <v>5520800000</v>
      </c>
      <c r="M413" s="90">
        <v>-42.919986999999999</v>
      </c>
      <c r="N413" s="90">
        <v>-1.9613267999999999</v>
      </c>
      <c r="O413" s="90"/>
      <c r="P413" s="90"/>
    </row>
    <row r="414" spans="2:16" x14ac:dyDescent="0.25">
      <c r="B414" s="90">
        <v>5580700000</v>
      </c>
      <c r="C414" s="90">
        <v>-46.436295000000001</v>
      </c>
      <c r="D414" s="90">
        <v>-2.020715</v>
      </c>
      <c r="E414" s="90"/>
      <c r="F414" s="90"/>
      <c r="L414" s="90">
        <v>5580700000</v>
      </c>
      <c r="M414" s="90">
        <v>-41.969783999999997</v>
      </c>
      <c r="N414" s="90">
        <v>-1.9564208000000001</v>
      </c>
      <c r="O414" s="90"/>
      <c r="P414" s="90"/>
    </row>
    <row r="415" spans="2:16" x14ac:dyDescent="0.25">
      <c r="B415" s="90">
        <v>5640600000</v>
      </c>
      <c r="C415" s="90">
        <v>-45.156857000000002</v>
      </c>
      <c r="D415" s="90">
        <v>-2.0195713</v>
      </c>
      <c r="E415" s="90"/>
      <c r="F415" s="90"/>
      <c r="L415" s="90">
        <v>5640600000</v>
      </c>
      <c r="M415" s="90">
        <v>-41.140056999999999</v>
      </c>
      <c r="N415" s="90">
        <v>-1.9527346000000001</v>
      </c>
      <c r="O415" s="90"/>
      <c r="P415" s="90"/>
    </row>
    <row r="416" spans="2:16" x14ac:dyDescent="0.25">
      <c r="B416" s="90">
        <v>5700500000</v>
      </c>
      <c r="C416" s="90">
        <v>-44.175220000000003</v>
      </c>
      <c r="D416" s="90">
        <v>-2.0174810999999999</v>
      </c>
      <c r="E416" s="90"/>
      <c r="F416" s="90"/>
      <c r="L416" s="90">
        <v>5700500000</v>
      </c>
      <c r="M416" s="90">
        <v>-40.505507999999999</v>
      </c>
      <c r="N416" s="90">
        <v>-1.9497366</v>
      </c>
      <c r="O416" s="90"/>
      <c r="P416" s="90"/>
    </row>
    <row r="417" spans="2:16" x14ac:dyDescent="0.25">
      <c r="B417" s="90">
        <v>5760400000</v>
      </c>
      <c r="C417" s="90">
        <v>-43.514797000000002</v>
      </c>
      <c r="D417" s="90">
        <v>-2.0182741000000002</v>
      </c>
      <c r="E417" s="90"/>
      <c r="F417" s="90"/>
      <c r="L417" s="90">
        <v>5760400000</v>
      </c>
      <c r="M417" s="90">
        <v>-40.166485000000002</v>
      </c>
      <c r="N417" s="90">
        <v>-1.9507066</v>
      </c>
      <c r="O417" s="90"/>
      <c r="P417" s="90"/>
    </row>
    <row r="418" spans="2:16" x14ac:dyDescent="0.25">
      <c r="B418" s="90">
        <v>5820300000</v>
      </c>
      <c r="C418" s="90">
        <v>-42.991256999999997</v>
      </c>
      <c r="D418" s="90">
        <v>-2.0252892999999998</v>
      </c>
      <c r="E418" s="90"/>
      <c r="F418" s="90"/>
      <c r="L418" s="90">
        <v>5820300000</v>
      </c>
      <c r="M418" s="90">
        <v>-39.840339999999998</v>
      </c>
      <c r="N418" s="90">
        <v>-1.9521474000000001</v>
      </c>
      <c r="O418" s="90"/>
      <c r="P418" s="90"/>
    </row>
    <row r="419" spans="2:16" x14ac:dyDescent="0.25">
      <c r="B419" s="90">
        <v>5880200000</v>
      </c>
      <c r="C419" s="90">
        <v>-42.568778999999999</v>
      </c>
      <c r="D419" s="90">
        <v>-0.21360298</v>
      </c>
      <c r="E419" s="90"/>
      <c r="F419" s="90"/>
      <c r="L419" s="90">
        <v>5880200000</v>
      </c>
      <c r="M419" s="90">
        <v>-39.522464999999997</v>
      </c>
      <c r="N419" s="90">
        <v>-1.8297013</v>
      </c>
      <c r="O419" s="90"/>
      <c r="P419" s="90"/>
    </row>
    <row r="420" spans="2:16" x14ac:dyDescent="0.25">
      <c r="B420" s="90">
        <v>5940100000</v>
      </c>
      <c r="C420" s="90">
        <v>-26.175239999999999</v>
      </c>
      <c r="D420" s="90">
        <v>1.5966427000000001</v>
      </c>
      <c r="E420" s="90"/>
      <c r="F420" s="90"/>
      <c r="L420" s="90">
        <v>5940100000</v>
      </c>
      <c r="M420" s="90">
        <v>-31.991076</v>
      </c>
      <c r="N420" s="90">
        <v>-1.7082636</v>
      </c>
      <c r="O420" s="90"/>
      <c r="P420" s="90"/>
    </row>
    <row r="421" spans="2:16" x14ac:dyDescent="0.25">
      <c r="B421" s="90">
        <v>6000000000</v>
      </c>
      <c r="C421" s="90">
        <v>-9.8542929000000008</v>
      </c>
      <c r="D421" s="90">
        <v>3.4049806999999999</v>
      </c>
      <c r="E421" s="90"/>
      <c r="F421" s="90"/>
      <c r="L421" s="90">
        <v>6000000000</v>
      </c>
      <c r="M421" s="90">
        <v>-24.625391</v>
      </c>
      <c r="N421" s="90">
        <v>-1.5869466999999999</v>
      </c>
      <c r="O421" s="90"/>
      <c r="P421" s="90"/>
    </row>
    <row r="422" spans="2:16" x14ac:dyDescent="0.25">
      <c r="B422" s="90" t="s">
        <v>21</v>
      </c>
      <c r="C422" s="90"/>
      <c r="D422" s="90"/>
      <c r="E422" s="90"/>
      <c r="F422" s="90"/>
      <c r="L422" s="90" t="s">
        <v>21</v>
      </c>
      <c r="M422" s="90"/>
      <c r="N422" s="90"/>
      <c r="O422" s="90"/>
      <c r="P422" s="90"/>
    </row>
    <row r="423" spans="2:16" x14ac:dyDescent="0.25">
      <c r="B423" s="90"/>
      <c r="C423" s="90"/>
      <c r="D423" s="90"/>
      <c r="E423" s="90"/>
      <c r="F423" s="90"/>
      <c r="L423" s="90"/>
      <c r="M423" s="90"/>
      <c r="N423" s="90"/>
      <c r="O423" s="90"/>
      <c r="P423" s="90"/>
    </row>
    <row r="424" spans="2:16" x14ac:dyDescent="0.25">
      <c r="B424" s="90"/>
      <c r="C424" s="90"/>
      <c r="D424" s="90"/>
      <c r="E424" s="90"/>
      <c r="F424" s="90"/>
      <c r="L424" s="90"/>
      <c r="M424" s="90"/>
      <c r="N424" s="90"/>
      <c r="O424" s="90"/>
      <c r="P424" s="90"/>
    </row>
    <row r="425" spans="2:16" x14ac:dyDescent="0.25">
      <c r="B425" s="90" t="s">
        <v>23</v>
      </c>
      <c r="C425" s="90"/>
      <c r="D425" s="90"/>
      <c r="E425" s="90"/>
      <c r="F425" s="90"/>
      <c r="L425" s="90" t="s">
        <v>23</v>
      </c>
      <c r="M425" s="90"/>
      <c r="N425" s="90"/>
      <c r="O425" s="90"/>
      <c r="P425" s="90"/>
    </row>
    <row r="426" spans="2:16" x14ac:dyDescent="0.25">
      <c r="B426" s="90" t="s">
        <v>19</v>
      </c>
      <c r="C426" s="90" t="s">
        <v>101</v>
      </c>
      <c r="D426" s="90" t="s">
        <v>102</v>
      </c>
      <c r="E426" s="90" t="s">
        <v>103</v>
      </c>
      <c r="F426" s="90" t="s">
        <v>104</v>
      </c>
      <c r="L426" s="90" t="s">
        <v>19</v>
      </c>
      <c r="M426" s="90" t="s">
        <v>101</v>
      </c>
      <c r="N426" s="90" t="s">
        <v>102</v>
      </c>
      <c r="O426" s="90" t="s">
        <v>103</v>
      </c>
      <c r="P426" s="90" t="s">
        <v>104</v>
      </c>
    </row>
    <row r="427" spans="2:16" x14ac:dyDescent="0.25">
      <c r="B427" s="90">
        <v>2000000000</v>
      </c>
      <c r="C427" s="90">
        <v>-5.7297111000000003</v>
      </c>
      <c r="D427" s="90">
        <v>-45.824486</v>
      </c>
      <c r="E427" s="90">
        <v>-44.534775000000003</v>
      </c>
      <c r="F427" s="90">
        <v>-33.554057999999998</v>
      </c>
      <c r="L427" s="90">
        <v>2400000000</v>
      </c>
      <c r="M427" s="90">
        <v>-4.9431009000000001</v>
      </c>
      <c r="N427" s="90">
        <v>-48.982230999999999</v>
      </c>
      <c r="O427" s="90">
        <v>-32.413218999999998</v>
      </c>
      <c r="P427" s="90">
        <v>-38.768726000000001</v>
      </c>
    </row>
    <row r="428" spans="2:16" x14ac:dyDescent="0.25">
      <c r="B428" s="90">
        <v>2070000000</v>
      </c>
      <c r="C428" s="90">
        <v>-5.8566513000000002</v>
      </c>
      <c r="D428" s="90">
        <v>-46.716034000000001</v>
      </c>
      <c r="E428" s="90">
        <v>-43.864505999999999</v>
      </c>
      <c r="F428" s="90">
        <v>-33.348571999999997</v>
      </c>
      <c r="L428" s="90">
        <v>2468000000</v>
      </c>
      <c r="M428" s="90">
        <v>-5.0734363</v>
      </c>
      <c r="N428" s="90">
        <v>-50.030712000000001</v>
      </c>
      <c r="O428" s="90">
        <v>-32.291739999999997</v>
      </c>
      <c r="P428" s="90">
        <v>-38.124232999999997</v>
      </c>
    </row>
    <row r="429" spans="2:16" x14ac:dyDescent="0.25">
      <c r="B429" s="90">
        <v>2140000000</v>
      </c>
      <c r="C429" s="90">
        <v>-6.0421395000000002</v>
      </c>
      <c r="D429" s="90">
        <v>-47.848365999999999</v>
      </c>
      <c r="E429" s="90">
        <v>-42.926437</v>
      </c>
      <c r="F429" s="90">
        <v>-33.256717999999999</v>
      </c>
      <c r="L429" s="90">
        <v>2536000000</v>
      </c>
      <c r="M429" s="90">
        <v>-5.3383006999999996</v>
      </c>
      <c r="N429" s="90">
        <v>-51.639156</v>
      </c>
      <c r="O429" s="90">
        <v>-32.280403</v>
      </c>
      <c r="P429" s="90">
        <v>-37.327765999999997</v>
      </c>
    </row>
    <row r="430" spans="2:16" x14ac:dyDescent="0.25">
      <c r="B430" s="90">
        <v>2210000000</v>
      </c>
      <c r="C430" s="90">
        <v>-6.2502855999999998</v>
      </c>
      <c r="D430" s="90">
        <v>-49.434176999999998</v>
      </c>
      <c r="E430" s="90">
        <v>-41.826946</v>
      </c>
      <c r="F430" s="90">
        <v>-32.993347</v>
      </c>
      <c r="L430" s="90">
        <v>2604000000</v>
      </c>
      <c r="M430" s="90">
        <v>-5.6510943999999999</v>
      </c>
      <c r="N430" s="90">
        <v>-53.562466000000001</v>
      </c>
      <c r="O430" s="90">
        <v>-32.271194000000001</v>
      </c>
      <c r="P430" s="90">
        <v>-36.065201000000002</v>
      </c>
    </row>
    <row r="431" spans="2:16" x14ac:dyDescent="0.25">
      <c r="B431" s="90">
        <v>2280000000</v>
      </c>
      <c r="C431" s="90">
        <v>-6.4119543999999999</v>
      </c>
      <c r="D431" s="90">
        <v>-50.907471000000001</v>
      </c>
      <c r="E431" s="90">
        <v>-41.418273999999997</v>
      </c>
      <c r="F431" s="90">
        <v>-32.886294999999997</v>
      </c>
      <c r="L431" s="90">
        <v>2672000000</v>
      </c>
      <c r="M431" s="90">
        <v>-5.8846597999999997</v>
      </c>
      <c r="N431" s="90">
        <v>-55.541961999999998</v>
      </c>
      <c r="O431" s="90">
        <v>-32.196658999999997</v>
      </c>
      <c r="P431" s="90">
        <v>-34.944232999999997</v>
      </c>
    </row>
    <row r="432" spans="2:16" x14ac:dyDescent="0.25">
      <c r="B432" s="90">
        <v>2350000000</v>
      </c>
      <c r="C432" s="90">
        <v>-6.5934172000000002</v>
      </c>
      <c r="D432" s="90">
        <v>-52.065894999999998</v>
      </c>
      <c r="E432" s="90">
        <v>-40.288066999999998</v>
      </c>
      <c r="F432" s="90">
        <v>-32.754218999999999</v>
      </c>
      <c r="L432" s="90">
        <v>2740000000</v>
      </c>
      <c r="M432" s="90">
        <v>-6.0997991999999996</v>
      </c>
      <c r="N432" s="90">
        <v>-57.835738999999997</v>
      </c>
      <c r="O432" s="90">
        <v>-32.111033999999997</v>
      </c>
      <c r="P432" s="90">
        <v>-33.875560999999998</v>
      </c>
    </row>
    <row r="433" spans="2:16" x14ac:dyDescent="0.25">
      <c r="B433" s="90">
        <v>2420000000</v>
      </c>
      <c r="C433" s="90">
        <v>-6.7894715999999997</v>
      </c>
      <c r="D433" s="90">
        <v>-53.412796</v>
      </c>
      <c r="E433" s="90">
        <v>-39.306049000000002</v>
      </c>
      <c r="F433" s="90">
        <v>-32.620258</v>
      </c>
      <c r="L433" s="90">
        <v>2808000000</v>
      </c>
      <c r="M433" s="90">
        <v>-6.4784069000000004</v>
      </c>
      <c r="N433" s="90">
        <v>-59.721333000000001</v>
      </c>
      <c r="O433" s="90">
        <v>-32.286434</v>
      </c>
      <c r="P433" s="90">
        <v>-33.067611999999997</v>
      </c>
    </row>
    <row r="434" spans="2:16" x14ac:dyDescent="0.25">
      <c r="B434" s="90">
        <v>2490000000</v>
      </c>
      <c r="C434" s="90">
        <v>-6.9093021999999999</v>
      </c>
      <c r="D434" s="90">
        <v>-54.865299</v>
      </c>
      <c r="E434" s="90">
        <v>-38.613028999999997</v>
      </c>
      <c r="F434" s="90">
        <v>-32.512416999999999</v>
      </c>
      <c r="L434" s="90">
        <v>2876000000</v>
      </c>
      <c r="M434" s="90">
        <v>-6.6974362999999997</v>
      </c>
      <c r="N434" s="90">
        <v>-61.457191000000002</v>
      </c>
      <c r="O434" s="90">
        <v>-32.332980999999997</v>
      </c>
      <c r="P434" s="90">
        <v>-32.123192000000003</v>
      </c>
    </row>
    <row r="435" spans="2:16" x14ac:dyDescent="0.25">
      <c r="B435" s="90">
        <v>2560000000</v>
      </c>
      <c r="C435" s="90">
        <v>-7.0462141000000003</v>
      </c>
      <c r="D435" s="90">
        <v>-56.068623000000002</v>
      </c>
      <c r="E435" s="90">
        <v>-37.816966999999998</v>
      </c>
      <c r="F435" s="90">
        <v>-32.624881999999999</v>
      </c>
      <c r="L435" s="90">
        <v>2944000000</v>
      </c>
      <c r="M435" s="90">
        <v>-6.9163699000000003</v>
      </c>
      <c r="N435" s="90">
        <v>-62.431168</v>
      </c>
      <c r="O435" s="90">
        <v>-32.449264999999997</v>
      </c>
      <c r="P435" s="90">
        <v>-31.369326000000001</v>
      </c>
    </row>
    <row r="436" spans="2:16" x14ac:dyDescent="0.25">
      <c r="B436" s="90">
        <v>2630000000</v>
      </c>
      <c r="C436" s="90">
        <v>-7.2393340999999998</v>
      </c>
      <c r="D436" s="90">
        <v>-57.064521999999997</v>
      </c>
      <c r="E436" s="90">
        <v>-36.660198000000001</v>
      </c>
      <c r="F436" s="90">
        <v>-32.816668999999997</v>
      </c>
      <c r="L436" s="90">
        <v>3012000000</v>
      </c>
      <c r="M436" s="90">
        <v>-7.1720990999999996</v>
      </c>
      <c r="N436" s="90">
        <v>-63.115437</v>
      </c>
      <c r="O436" s="90">
        <v>-32.737782000000003</v>
      </c>
      <c r="P436" s="90">
        <v>-30.364367000000001</v>
      </c>
    </row>
    <row r="437" spans="2:16" x14ac:dyDescent="0.25">
      <c r="B437" s="90">
        <v>2700000000</v>
      </c>
      <c r="C437" s="90">
        <v>-7.3973627000000004</v>
      </c>
      <c r="D437" s="90">
        <v>-58.287998000000002</v>
      </c>
      <c r="E437" s="90">
        <v>-35.640301000000001</v>
      </c>
      <c r="F437" s="90">
        <v>-32.777866000000003</v>
      </c>
      <c r="L437" s="90">
        <v>3080000000</v>
      </c>
      <c r="M437" s="90">
        <v>-7.4838715000000002</v>
      </c>
      <c r="N437" s="90">
        <v>-62.246056000000003</v>
      </c>
      <c r="O437" s="90">
        <v>-33.062710000000003</v>
      </c>
      <c r="P437" s="90">
        <v>-29.814505</v>
      </c>
    </row>
    <row r="438" spans="2:16" x14ac:dyDescent="0.25">
      <c r="B438" s="90">
        <v>2770000000</v>
      </c>
      <c r="C438" s="90">
        <v>-7.4583105999999999</v>
      </c>
      <c r="D438" s="90">
        <v>-59.364578000000002</v>
      </c>
      <c r="E438" s="90">
        <v>-34.924388999999998</v>
      </c>
      <c r="F438" s="90">
        <v>-32.962425000000003</v>
      </c>
      <c r="L438" s="90">
        <v>3148000000</v>
      </c>
      <c r="M438" s="90">
        <v>-7.6893392</v>
      </c>
      <c r="N438" s="90">
        <v>-61.294037000000003</v>
      </c>
      <c r="O438" s="90">
        <v>-33.410088000000002</v>
      </c>
      <c r="P438" s="90">
        <v>-29.248066000000001</v>
      </c>
    </row>
    <row r="439" spans="2:16" x14ac:dyDescent="0.25">
      <c r="B439" s="90">
        <v>2840000000</v>
      </c>
      <c r="C439" s="90">
        <v>-7.6030226000000001</v>
      </c>
      <c r="D439" s="90">
        <v>-60.286006999999998</v>
      </c>
      <c r="E439" s="90">
        <v>-33.893059000000001</v>
      </c>
      <c r="F439" s="90">
        <v>-33.083678999999997</v>
      </c>
      <c r="L439" s="90">
        <v>3216000000</v>
      </c>
      <c r="M439" s="90">
        <v>-7.9772223999999996</v>
      </c>
      <c r="N439" s="90">
        <v>-59.835098000000002</v>
      </c>
      <c r="O439" s="90">
        <v>-33.790359000000002</v>
      </c>
      <c r="P439" s="90">
        <v>-28.8629</v>
      </c>
    </row>
    <row r="440" spans="2:16" x14ac:dyDescent="0.25">
      <c r="B440" s="90">
        <v>2910000000</v>
      </c>
      <c r="C440" s="90">
        <v>-7.7132896999999998</v>
      </c>
      <c r="D440" s="90">
        <v>-61.116363999999997</v>
      </c>
      <c r="E440" s="90">
        <v>-33.025536000000002</v>
      </c>
      <c r="F440" s="90">
        <v>-33.281131999999999</v>
      </c>
      <c r="L440" s="90">
        <v>3284000000</v>
      </c>
      <c r="M440" s="90">
        <v>-8.2748889999999999</v>
      </c>
      <c r="N440" s="90">
        <v>-58.546196000000002</v>
      </c>
      <c r="O440" s="90">
        <v>-34.234451</v>
      </c>
      <c r="P440" s="90">
        <v>-28.617542</v>
      </c>
    </row>
    <row r="441" spans="2:16" x14ac:dyDescent="0.25">
      <c r="B441" s="90">
        <v>2980000000</v>
      </c>
      <c r="C441" s="90">
        <v>-7.7805910000000003</v>
      </c>
      <c r="D441" s="90">
        <v>-62.117668000000002</v>
      </c>
      <c r="E441" s="90">
        <v>-32.278595000000003</v>
      </c>
      <c r="F441" s="90">
        <v>-33.458236999999997</v>
      </c>
      <c r="L441" s="90">
        <v>3352000000</v>
      </c>
      <c r="M441" s="90">
        <v>-8.5477246999999998</v>
      </c>
      <c r="N441" s="90">
        <v>-57.081211000000003</v>
      </c>
      <c r="O441" s="90">
        <v>-34.608727000000002</v>
      </c>
      <c r="P441" s="90">
        <v>-28.552720999999998</v>
      </c>
    </row>
    <row r="442" spans="2:16" x14ac:dyDescent="0.25">
      <c r="B442" s="90">
        <v>3050000000</v>
      </c>
      <c r="C442" s="90">
        <v>-7.8412676000000001</v>
      </c>
      <c r="D442" s="90">
        <v>-63.006293999999997</v>
      </c>
      <c r="E442" s="90">
        <v>-31.616454999999998</v>
      </c>
      <c r="F442" s="90">
        <v>-34.065365</v>
      </c>
      <c r="L442" s="90">
        <v>3420000000</v>
      </c>
      <c r="M442" s="90">
        <v>-8.8031243999999997</v>
      </c>
      <c r="N442" s="90">
        <v>-56.514541999999999</v>
      </c>
      <c r="O442" s="90">
        <v>-35.078785000000003</v>
      </c>
      <c r="P442" s="90">
        <v>-28.166689000000002</v>
      </c>
    </row>
    <row r="443" spans="2:16" x14ac:dyDescent="0.25">
      <c r="B443" s="90">
        <v>3120000000</v>
      </c>
      <c r="C443" s="90">
        <v>-7.9384432</v>
      </c>
      <c r="D443" s="90">
        <v>-63.835365000000003</v>
      </c>
      <c r="E443" s="90">
        <v>-30.841595000000002</v>
      </c>
      <c r="F443" s="90">
        <v>-34.272410999999998</v>
      </c>
      <c r="L443" s="90">
        <v>3488000000</v>
      </c>
      <c r="M443" s="90">
        <v>-9.1407766000000006</v>
      </c>
      <c r="N443" s="90">
        <v>-55.972228999999999</v>
      </c>
      <c r="O443" s="90">
        <v>-35.504188999999997</v>
      </c>
      <c r="P443" s="90">
        <v>-27.753848999999999</v>
      </c>
    </row>
    <row r="444" spans="2:16" x14ac:dyDescent="0.25">
      <c r="B444" s="90">
        <v>3190000000</v>
      </c>
      <c r="C444" s="90">
        <v>-7.9946380000000001</v>
      </c>
      <c r="D444" s="90">
        <v>-64.623192000000003</v>
      </c>
      <c r="E444" s="90">
        <v>-30.209139</v>
      </c>
      <c r="F444" s="90">
        <v>-34.517333999999998</v>
      </c>
      <c r="L444" s="90">
        <v>3556000000</v>
      </c>
      <c r="M444" s="90">
        <v>-9.4283465999999994</v>
      </c>
      <c r="N444" s="90">
        <v>-55.606934000000003</v>
      </c>
      <c r="O444" s="90">
        <v>-35.936905000000003</v>
      </c>
      <c r="P444" s="90">
        <v>-27.310009000000001</v>
      </c>
    </row>
    <row r="445" spans="2:16" x14ac:dyDescent="0.25">
      <c r="B445" s="90">
        <v>3260000000</v>
      </c>
      <c r="C445" s="90">
        <v>-7.9910293000000001</v>
      </c>
      <c r="D445" s="90">
        <v>-65.071297000000001</v>
      </c>
      <c r="E445" s="90">
        <v>-29.675854000000001</v>
      </c>
      <c r="F445" s="90">
        <v>-34.719253999999999</v>
      </c>
      <c r="L445" s="90">
        <v>3624000000</v>
      </c>
      <c r="M445" s="90">
        <v>-9.7046337000000005</v>
      </c>
      <c r="N445" s="90">
        <v>-55.724232000000001</v>
      </c>
      <c r="O445" s="90">
        <v>-36.393630999999999</v>
      </c>
      <c r="P445" s="90">
        <v>-26.973883000000001</v>
      </c>
    </row>
    <row r="446" spans="2:16" x14ac:dyDescent="0.25">
      <c r="B446" s="90">
        <v>3330000000</v>
      </c>
      <c r="C446" s="90">
        <v>-8.0498981000000001</v>
      </c>
      <c r="D446" s="90">
        <v>-65.321090999999996</v>
      </c>
      <c r="E446" s="90">
        <v>-29.120756</v>
      </c>
      <c r="F446" s="90">
        <v>-34.958159999999999</v>
      </c>
      <c r="L446" s="90">
        <v>3692000000</v>
      </c>
      <c r="M446" s="90">
        <v>-9.9633512</v>
      </c>
      <c r="N446" s="90">
        <v>-55.836018000000003</v>
      </c>
      <c r="O446" s="90">
        <v>-36.846755999999999</v>
      </c>
      <c r="P446" s="90">
        <v>-26.625530000000001</v>
      </c>
    </row>
    <row r="447" spans="2:16" x14ac:dyDescent="0.25">
      <c r="B447" s="90">
        <v>3400000000</v>
      </c>
      <c r="C447" s="90">
        <v>-8.0956992999999997</v>
      </c>
      <c r="D447" s="90">
        <v>-65.533134000000004</v>
      </c>
      <c r="E447" s="90">
        <v>-28.622610000000002</v>
      </c>
      <c r="F447" s="90">
        <v>-35.004992999999999</v>
      </c>
      <c r="L447" s="90">
        <v>3760000000</v>
      </c>
      <c r="M447" s="90">
        <v>-10.183871</v>
      </c>
      <c r="N447" s="90">
        <v>-56.066681000000003</v>
      </c>
      <c r="O447" s="90">
        <v>-37.378399000000002</v>
      </c>
      <c r="P447" s="90">
        <v>-26.385918</v>
      </c>
    </row>
    <row r="448" spans="2:16" x14ac:dyDescent="0.25">
      <c r="B448" s="90">
        <v>3470000000</v>
      </c>
      <c r="C448" s="90">
        <v>-8.1391372999999998</v>
      </c>
      <c r="D448" s="90">
        <v>-65.699180999999996</v>
      </c>
      <c r="E448" s="90">
        <v>-28.188858</v>
      </c>
      <c r="F448" s="90">
        <v>-35.431838999999997</v>
      </c>
      <c r="L448" s="90">
        <v>3828000000</v>
      </c>
      <c r="M448" s="90">
        <v>-10.304937000000001</v>
      </c>
      <c r="N448" s="90">
        <v>-56.315651000000003</v>
      </c>
      <c r="O448" s="90">
        <v>-37.858479000000003</v>
      </c>
      <c r="P448" s="90">
        <v>-26.092638000000001</v>
      </c>
    </row>
    <row r="449" spans="2:16" x14ac:dyDescent="0.25">
      <c r="B449" s="90">
        <v>3540000000</v>
      </c>
      <c r="C449" s="90">
        <v>-8.1710662999999997</v>
      </c>
      <c r="D449" s="90">
        <v>-66.022827000000007</v>
      </c>
      <c r="E449" s="90">
        <v>-27.808512</v>
      </c>
      <c r="F449" s="90">
        <v>-35.907195999999999</v>
      </c>
      <c r="L449" s="90">
        <v>3896000000</v>
      </c>
      <c r="M449" s="90">
        <v>-10.473557</v>
      </c>
      <c r="N449" s="90">
        <v>-56.347309000000003</v>
      </c>
      <c r="O449" s="90">
        <v>-38.441467000000003</v>
      </c>
      <c r="P449" s="90">
        <v>-25.860123000000002</v>
      </c>
    </row>
    <row r="450" spans="2:16" x14ac:dyDescent="0.25">
      <c r="B450" s="90">
        <v>3610000000</v>
      </c>
      <c r="C450" s="90">
        <v>-8.2680235</v>
      </c>
      <c r="D450" s="90">
        <v>-66.964614999999995</v>
      </c>
      <c r="E450" s="90">
        <v>-27.375330000000002</v>
      </c>
      <c r="F450" s="90">
        <v>-36.366756000000002</v>
      </c>
      <c r="L450" s="90">
        <v>3964000000</v>
      </c>
      <c r="M450" s="90">
        <v>-10.630096</v>
      </c>
      <c r="N450" s="90">
        <v>-56.366928000000001</v>
      </c>
      <c r="O450" s="90">
        <v>-38.996524999999998</v>
      </c>
      <c r="P450" s="90">
        <v>-25.650030000000001</v>
      </c>
    </row>
    <row r="451" spans="2:16" x14ac:dyDescent="0.25">
      <c r="B451" s="90">
        <v>3680000000</v>
      </c>
      <c r="C451" s="90">
        <v>-8.3292836999999995</v>
      </c>
      <c r="D451" s="90">
        <v>-68.065796000000006</v>
      </c>
      <c r="E451" s="90">
        <v>-27.011790999999999</v>
      </c>
      <c r="F451" s="90">
        <v>-36.837681000000003</v>
      </c>
      <c r="L451" s="90">
        <v>4032000000</v>
      </c>
      <c r="M451" s="90">
        <v>-10.65643</v>
      </c>
      <c r="N451" s="90">
        <v>-56.368609999999997</v>
      </c>
      <c r="O451" s="90">
        <v>-39.562721000000003</v>
      </c>
      <c r="P451" s="90">
        <v>-25.509336000000001</v>
      </c>
    </row>
    <row r="452" spans="2:16" x14ac:dyDescent="0.25">
      <c r="B452" s="90">
        <v>3750000000</v>
      </c>
      <c r="C452" s="90">
        <v>-8.3403606000000003</v>
      </c>
      <c r="D452" s="90">
        <v>-69.013228999999995</v>
      </c>
      <c r="E452" s="90">
        <v>-26.719645</v>
      </c>
      <c r="F452" s="90">
        <v>-37.303635</v>
      </c>
      <c r="L452" s="90">
        <v>4100000000</v>
      </c>
      <c r="M452" s="90">
        <v>-10.676273</v>
      </c>
      <c r="N452" s="90">
        <v>-56.305897000000002</v>
      </c>
      <c r="O452" s="90">
        <v>-40.121448999999998</v>
      </c>
      <c r="P452" s="90">
        <v>-25.333492</v>
      </c>
    </row>
    <row r="453" spans="2:16" x14ac:dyDescent="0.25">
      <c r="B453" s="90">
        <v>3820000000</v>
      </c>
      <c r="C453" s="90">
        <v>-8.3822040999999992</v>
      </c>
      <c r="D453" s="90">
        <v>-69.553946999999994</v>
      </c>
      <c r="E453" s="90">
        <v>-26.423414000000001</v>
      </c>
      <c r="F453" s="90">
        <v>-37.833694000000001</v>
      </c>
      <c r="L453" s="90">
        <v>4168000000</v>
      </c>
      <c r="M453" s="90">
        <v>-10.841801999999999</v>
      </c>
      <c r="N453" s="90">
        <v>-56.154246999999998</v>
      </c>
      <c r="O453" s="90">
        <v>-40.679493000000001</v>
      </c>
      <c r="P453" s="90">
        <v>-25.163675000000001</v>
      </c>
    </row>
    <row r="454" spans="2:16" x14ac:dyDescent="0.25">
      <c r="B454" s="90">
        <v>3890000000</v>
      </c>
      <c r="C454" s="90">
        <v>-8.4161433999999993</v>
      </c>
      <c r="D454" s="90">
        <v>-69.186867000000007</v>
      </c>
      <c r="E454" s="90">
        <v>-26.192923</v>
      </c>
      <c r="F454" s="90">
        <v>-38.340927000000001</v>
      </c>
      <c r="L454" s="90">
        <v>4236000000</v>
      </c>
      <c r="M454" s="90">
        <v>-10.991421000000001</v>
      </c>
      <c r="N454" s="90">
        <v>-56.045788000000002</v>
      </c>
      <c r="O454" s="90">
        <v>-41.169578999999999</v>
      </c>
      <c r="P454" s="90">
        <v>-24.995270000000001</v>
      </c>
    </row>
    <row r="455" spans="2:16" x14ac:dyDescent="0.25">
      <c r="B455" s="90">
        <v>3960000000</v>
      </c>
      <c r="C455" s="90">
        <v>-8.4289093000000008</v>
      </c>
      <c r="D455" s="90">
        <v>-68.081856000000002</v>
      </c>
      <c r="E455" s="90">
        <v>-25.995923999999999</v>
      </c>
      <c r="F455" s="90">
        <v>-38.891640000000002</v>
      </c>
      <c r="L455" s="90">
        <v>4304000000</v>
      </c>
      <c r="M455" s="90">
        <v>-11.007311</v>
      </c>
      <c r="N455" s="90">
        <v>-55.654339</v>
      </c>
      <c r="O455" s="90">
        <v>-41.685318000000002</v>
      </c>
      <c r="P455" s="90">
        <v>-24.883503000000001</v>
      </c>
    </row>
    <row r="456" spans="2:16" x14ac:dyDescent="0.25">
      <c r="B456" s="90">
        <v>4030000000</v>
      </c>
      <c r="C456" s="90">
        <v>-8.4273080999999994</v>
      </c>
      <c r="D456" s="90">
        <v>-66.932441999999995</v>
      </c>
      <c r="E456" s="90">
        <v>-25.836102</v>
      </c>
      <c r="F456" s="90">
        <v>-39.453789</v>
      </c>
      <c r="L456" s="90">
        <v>4372000000</v>
      </c>
      <c r="M456" s="90">
        <v>-11.210197000000001</v>
      </c>
      <c r="N456" s="90">
        <v>-55.299816</v>
      </c>
      <c r="O456" s="90">
        <v>-42.132632999999998</v>
      </c>
      <c r="P456" s="90">
        <v>-24.656175999999999</v>
      </c>
    </row>
    <row r="457" spans="2:16" x14ac:dyDescent="0.25">
      <c r="B457" s="90">
        <v>4100000000</v>
      </c>
      <c r="C457" s="90">
        <v>-8.4738463999999993</v>
      </c>
      <c r="D457" s="90">
        <v>-65.693329000000006</v>
      </c>
      <c r="E457" s="90">
        <v>-25.636049</v>
      </c>
      <c r="F457" s="90">
        <v>-40.028233</v>
      </c>
      <c r="L457" s="90">
        <v>4440000000</v>
      </c>
      <c r="M457" s="90">
        <v>-11.429751</v>
      </c>
      <c r="N457" s="90">
        <v>-54.910091000000001</v>
      </c>
      <c r="O457" s="90">
        <v>-42.492130000000003</v>
      </c>
      <c r="P457" s="90">
        <v>-24.459655999999999</v>
      </c>
    </row>
    <row r="458" spans="2:16" x14ac:dyDescent="0.25">
      <c r="B458" s="90">
        <v>4170000000</v>
      </c>
      <c r="C458" s="90">
        <v>-8.5018186999999994</v>
      </c>
      <c r="D458" s="90">
        <v>-64.854018999999994</v>
      </c>
      <c r="E458" s="90">
        <v>-25.466024000000001</v>
      </c>
      <c r="F458" s="90">
        <v>-40.589035000000003</v>
      </c>
      <c r="L458" s="90">
        <v>4508000000</v>
      </c>
      <c r="M458" s="90">
        <v>-11.643469</v>
      </c>
      <c r="N458" s="90">
        <v>-54.610458000000001</v>
      </c>
      <c r="O458" s="90">
        <v>-42.929276000000002</v>
      </c>
      <c r="P458" s="90">
        <v>-24.327750999999999</v>
      </c>
    </row>
    <row r="459" spans="2:16" x14ac:dyDescent="0.25">
      <c r="B459" s="90">
        <v>4240000000</v>
      </c>
      <c r="C459" s="90">
        <v>-8.4983214999999994</v>
      </c>
      <c r="D459" s="90">
        <v>-64.713943</v>
      </c>
      <c r="E459" s="90">
        <v>-25.312061</v>
      </c>
      <c r="F459" s="90">
        <v>-41.075893000000001</v>
      </c>
      <c r="L459" s="90">
        <v>4576000000</v>
      </c>
      <c r="M459" s="90">
        <v>-11.776154</v>
      </c>
      <c r="N459" s="90">
        <v>-54.475521000000001</v>
      </c>
      <c r="O459" s="90">
        <v>-43.303913000000001</v>
      </c>
      <c r="P459" s="90">
        <v>-24.243752000000001</v>
      </c>
    </row>
    <row r="460" spans="2:16" x14ac:dyDescent="0.25">
      <c r="B460" s="90">
        <v>4310000000</v>
      </c>
      <c r="C460" s="90">
        <v>-8.5466347000000003</v>
      </c>
      <c r="D460" s="90">
        <v>-65.102385999999996</v>
      </c>
      <c r="E460" s="90">
        <v>-25.134943</v>
      </c>
      <c r="F460" s="90">
        <v>-41.565491000000002</v>
      </c>
      <c r="L460" s="90">
        <v>4644000000</v>
      </c>
      <c r="M460" s="90">
        <v>-12.20603</v>
      </c>
      <c r="N460" s="90">
        <v>-54.520035</v>
      </c>
      <c r="O460" s="90">
        <v>-43.545237999999998</v>
      </c>
      <c r="P460" s="90">
        <v>-23.941044000000002</v>
      </c>
    </row>
    <row r="461" spans="2:16" x14ac:dyDescent="0.25">
      <c r="B461" s="90">
        <v>4380000000</v>
      </c>
      <c r="C461" s="90">
        <v>-8.5869713000000001</v>
      </c>
      <c r="D461" s="90">
        <v>-65.162543999999997</v>
      </c>
      <c r="E461" s="90">
        <v>-24.986338</v>
      </c>
      <c r="F461" s="90">
        <v>-42.013069000000002</v>
      </c>
      <c r="L461" s="90">
        <v>4712000000</v>
      </c>
      <c r="M461" s="90">
        <v>-12.579283</v>
      </c>
      <c r="N461" s="90">
        <v>-54.826507999999997</v>
      </c>
      <c r="O461" s="90">
        <v>-44.185459000000002</v>
      </c>
      <c r="P461" s="90">
        <v>-24.209849999999999</v>
      </c>
    </row>
    <row r="462" spans="2:16" x14ac:dyDescent="0.25">
      <c r="B462" s="90">
        <v>4450000000</v>
      </c>
      <c r="C462" s="90">
        <v>-8.6600360999999992</v>
      </c>
      <c r="D462" s="90">
        <v>-65.214470000000006</v>
      </c>
      <c r="E462" s="90">
        <v>-24.829737000000002</v>
      </c>
      <c r="F462" s="90">
        <v>-42.455734</v>
      </c>
      <c r="L462" s="90">
        <v>4780000000</v>
      </c>
      <c r="M462" s="90">
        <v>-13.026745999999999</v>
      </c>
      <c r="N462" s="90">
        <v>-55.193477999999999</v>
      </c>
      <c r="O462" s="90">
        <v>-44.661456999999999</v>
      </c>
      <c r="P462" s="90">
        <v>-24.202902000000002</v>
      </c>
    </row>
    <row r="463" spans="2:16" x14ac:dyDescent="0.25">
      <c r="B463" s="90">
        <v>4520000000</v>
      </c>
      <c r="C463" s="90">
        <v>-8.7102822999999994</v>
      </c>
      <c r="D463" s="90">
        <v>-64.973228000000006</v>
      </c>
      <c r="E463" s="90">
        <v>-24.65015</v>
      </c>
      <c r="F463" s="90">
        <v>-42.909621999999999</v>
      </c>
      <c r="L463" s="90">
        <v>4848000000</v>
      </c>
      <c r="M463" s="90">
        <v>-13.483043</v>
      </c>
      <c r="N463" s="90">
        <v>-55.701526999999999</v>
      </c>
      <c r="O463" s="90">
        <v>-45.101177</v>
      </c>
      <c r="P463" s="90">
        <v>-24.181608000000001</v>
      </c>
    </row>
    <row r="464" spans="2:16" x14ac:dyDescent="0.25">
      <c r="B464" s="90">
        <v>4590000000</v>
      </c>
      <c r="C464" s="90">
        <v>-8.8089142000000002</v>
      </c>
      <c r="D464" s="90">
        <v>-64.324104000000005</v>
      </c>
      <c r="E464" s="90">
        <v>-24.473821999999998</v>
      </c>
      <c r="F464" s="90">
        <v>-43.382686999999997</v>
      </c>
      <c r="L464" s="90">
        <v>4916000000</v>
      </c>
      <c r="M464" s="90">
        <v>-14.150446000000001</v>
      </c>
      <c r="N464" s="90">
        <v>-56.558571000000001</v>
      </c>
      <c r="O464" s="90">
        <v>-45.723934</v>
      </c>
      <c r="P464" s="90">
        <v>-24.274937000000001</v>
      </c>
    </row>
    <row r="465" spans="2:16" x14ac:dyDescent="0.25">
      <c r="B465" s="90">
        <v>4660000000</v>
      </c>
      <c r="C465" s="90">
        <v>-8.8666420000000006</v>
      </c>
      <c r="D465" s="90">
        <v>-63.307819000000002</v>
      </c>
      <c r="E465" s="90">
        <v>-24.369837</v>
      </c>
      <c r="F465" s="90">
        <v>-43.821528999999998</v>
      </c>
      <c r="L465" s="90">
        <v>4984000000</v>
      </c>
      <c r="M465" s="90">
        <v>-14.73197</v>
      </c>
      <c r="N465" s="90">
        <v>-57.617595999999999</v>
      </c>
      <c r="O465" s="90">
        <v>-46.222580000000001</v>
      </c>
      <c r="P465" s="90">
        <v>-24.343723000000001</v>
      </c>
    </row>
    <row r="466" spans="2:16" x14ac:dyDescent="0.25">
      <c r="B466" s="90">
        <v>4730000000</v>
      </c>
      <c r="C466" s="90">
        <v>-8.8889932999999992</v>
      </c>
      <c r="D466" s="90">
        <v>-62.214283000000002</v>
      </c>
      <c r="E466" s="90">
        <v>-24.270614999999999</v>
      </c>
      <c r="F466" s="90">
        <v>-44.269978000000002</v>
      </c>
      <c r="L466" s="90">
        <v>5052000000</v>
      </c>
      <c r="M466" s="90">
        <v>-15.204898999999999</v>
      </c>
      <c r="N466" s="90">
        <v>-58.320942000000002</v>
      </c>
      <c r="O466" s="90">
        <v>-46.635531999999998</v>
      </c>
      <c r="P466" s="90">
        <v>-24.189385999999999</v>
      </c>
    </row>
    <row r="467" spans="2:16" x14ac:dyDescent="0.25">
      <c r="B467" s="90">
        <v>4800000000</v>
      </c>
      <c r="C467" s="90">
        <v>-8.8702126000000003</v>
      </c>
      <c r="D467" s="90">
        <v>-61.248322000000002</v>
      </c>
      <c r="E467" s="90">
        <v>-24.225646999999999</v>
      </c>
      <c r="F467" s="90">
        <v>-44.782471000000001</v>
      </c>
      <c r="L467" s="90">
        <v>5120000000</v>
      </c>
      <c r="M467" s="90">
        <v>-15.531174</v>
      </c>
      <c r="N467" s="90">
        <v>-58.985290999999997</v>
      </c>
      <c r="O467" s="90">
        <v>-46.865875000000003</v>
      </c>
      <c r="P467" s="90">
        <v>-24.016501999999999</v>
      </c>
    </row>
    <row r="468" spans="2:16" x14ac:dyDescent="0.25">
      <c r="B468" s="90">
        <v>4870000000</v>
      </c>
      <c r="C468" s="90">
        <v>-8.8633632999999996</v>
      </c>
      <c r="D468" s="90">
        <v>-60.537781000000003</v>
      </c>
      <c r="E468" s="90">
        <v>-24.191977000000001</v>
      </c>
      <c r="F468" s="90">
        <v>-45.298381999999997</v>
      </c>
      <c r="L468" s="90">
        <v>5188000000</v>
      </c>
      <c r="M468" s="90">
        <v>-15.549256</v>
      </c>
      <c r="N468" s="90">
        <v>-59.507671000000002</v>
      </c>
      <c r="O468" s="90">
        <v>-47.173648999999997</v>
      </c>
      <c r="P468" s="90">
        <v>-24.082432000000001</v>
      </c>
    </row>
    <row r="469" spans="2:16" x14ac:dyDescent="0.25">
      <c r="B469" s="90">
        <v>4940000000</v>
      </c>
      <c r="C469" s="90">
        <v>-8.8208827999999997</v>
      </c>
      <c r="D469" s="90">
        <v>-59.937427999999997</v>
      </c>
      <c r="E469" s="90">
        <v>-24.218146999999998</v>
      </c>
      <c r="F469" s="90">
        <v>-45.834575999999998</v>
      </c>
      <c r="L469" s="90">
        <v>5256000000</v>
      </c>
      <c r="M469" s="90">
        <v>-15.310669000000001</v>
      </c>
      <c r="N469" s="90">
        <v>-59.615516999999997</v>
      </c>
      <c r="O469" s="90">
        <v>-47.282330000000002</v>
      </c>
      <c r="P469" s="90">
        <v>-23.967081</v>
      </c>
    </row>
    <row r="470" spans="2:16" x14ac:dyDescent="0.25">
      <c r="B470" s="90">
        <v>5010000000</v>
      </c>
      <c r="C470" s="90">
        <v>-8.7858523999999996</v>
      </c>
      <c r="D470" s="90">
        <v>-59.062336000000002</v>
      </c>
      <c r="E470" s="90">
        <v>-24.141047</v>
      </c>
      <c r="F470" s="90">
        <v>-46.345112</v>
      </c>
      <c r="L470" s="90">
        <v>5324000000</v>
      </c>
      <c r="M470" s="90">
        <v>-14.947164000000001</v>
      </c>
      <c r="N470" s="90">
        <v>-59.483131</v>
      </c>
      <c r="O470" s="90">
        <v>-47.609141999999999</v>
      </c>
      <c r="P470" s="90">
        <v>-24.064867</v>
      </c>
    </row>
    <row r="471" spans="2:16" x14ac:dyDescent="0.25">
      <c r="B471" s="90">
        <v>5080000000</v>
      </c>
      <c r="C471" s="90">
        <v>-8.7741422999999994</v>
      </c>
      <c r="D471" s="90">
        <v>-58.071026000000003</v>
      </c>
      <c r="E471" s="90">
        <v>-24.103945</v>
      </c>
      <c r="F471" s="90">
        <v>-46.799773999999999</v>
      </c>
      <c r="L471" s="90">
        <v>5392000000</v>
      </c>
      <c r="M471" s="90">
        <v>-14.558254</v>
      </c>
      <c r="N471" s="90">
        <v>-59.286788999999999</v>
      </c>
      <c r="O471" s="90">
        <v>-47.502780999999999</v>
      </c>
      <c r="P471" s="90">
        <v>-23.803068</v>
      </c>
    </row>
    <row r="472" spans="2:16" x14ac:dyDescent="0.25">
      <c r="B472" s="90">
        <v>5150000000</v>
      </c>
      <c r="C472" s="90">
        <v>-8.7723826999999996</v>
      </c>
      <c r="D472" s="90">
        <v>-56.945037999999997</v>
      </c>
      <c r="E472" s="90">
        <v>-24.050421</v>
      </c>
      <c r="F472" s="90">
        <v>-47.119267000000001</v>
      </c>
      <c r="L472" s="90">
        <v>5460000000</v>
      </c>
      <c r="M472" s="90">
        <v>-14.129782000000001</v>
      </c>
      <c r="N472" s="90">
        <v>-59.125262999999997</v>
      </c>
      <c r="O472" s="90">
        <v>-47.639491999999997</v>
      </c>
      <c r="P472" s="90">
        <v>-23.803415000000001</v>
      </c>
    </row>
    <row r="473" spans="2:16" x14ac:dyDescent="0.25">
      <c r="B473" s="90">
        <v>5220000000</v>
      </c>
      <c r="C473" s="90">
        <v>-8.7996034999999999</v>
      </c>
      <c r="D473" s="90">
        <v>-55.751182999999997</v>
      </c>
      <c r="E473" s="90">
        <v>-23.982958</v>
      </c>
      <c r="F473" s="90">
        <v>-47.307644000000003</v>
      </c>
      <c r="L473" s="90">
        <v>5528000000</v>
      </c>
      <c r="M473" s="90">
        <v>-13.805545</v>
      </c>
      <c r="N473" s="90">
        <v>-58.703502999999998</v>
      </c>
      <c r="O473" s="90">
        <v>-47.785907999999999</v>
      </c>
      <c r="P473" s="90">
        <v>-23.692205000000001</v>
      </c>
    </row>
    <row r="474" spans="2:16" x14ac:dyDescent="0.25">
      <c r="B474" s="90">
        <v>5290000000</v>
      </c>
      <c r="C474" s="90">
        <v>-8.8801269999999999</v>
      </c>
      <c r="D474" s="90">
        <v>-54.644126999999997</v>
      </c>
      <c r="E474" s="90">
        <v>-23.802579999999999</v>
      </c>
      <c r="F474" s="90">
        <v>-47.420623999999997</v>
      </c>
      <c r="L474" s="90">
        <v>5596000000</v>
      </c>
      <c r="M474" s="90">
        <v>-13.500534</v>
      </c>
      <c r="N474" s="90">
        <v>-58.265034</v>
      </c>
      <c r="O474" s="90">
        <v>-47.546405999999998</v>
      </c>
      <c r="P474" s="90">
        <v>-23.257542000000001</v>
      </c>
    </row>
    <row r="475" spans="2:16" x14ac:dyDescent="0.25">
      <c r="B475" s="90">
        <v>5360000000</v>
      </c>
      <c r="C475" s="90">
        <v>-8.9532766000000006</v>
      </c>
      <c r="D475" s="90">
        <v>-54.111992000000001</v>
      </c>
      <c r="E475" s="90">
        <v>-23.717133</v>
      </c>
      <c r="F475" s="90">
        <v>-47.502583000000001</v>
      </c>
      <c r="L475" s="90">
        <v>5664000000</v>
      </c>
      <c r="M475" s="90">
        <v>-13.117174</v>
      </c>
      <c r="N475" s="90">
        <v>-57.903255000000001</v>
      </c>
      <c r="O475" s="90">
        <v>-47.484802000000002</v>
      </c>
      <c r="P475" s="90">
        <v>-23.036009</v>
      </c>
    </row>
    <row r="476" spans="2:16" x14ac:dyDescent="0.25">
      <c r="B476" s="90">
        <v>5430000000</v>
      </c>
      <c r="C476" s="90">
        <v>-9.0564318000000004</v>
      </c>
      <c r="D476" s="90">
        <v>-53.902369999999998</v>
      </c>
      <c r="E476" s="90">
        <v>-23.590191000000001</v>
      </c>
      <c r="F476" s="90">
        <v>-47.544483</v>
      </c>
      <c r="L476" s="90">
        <v>5732000000</v>
      </c>
      <c r="M476" s="90">
        <v>-12.828445</v>
      </c>
      <c r="N476" s="90">
        <v>-57.702812000000002</v>
      </c>
      <c r="O476" s="90">
        <v>-47.311233999999999</v>
      </c>
      <c r="P476" s="90">
        <v>-22.725559000000001</v>
      </c>
    </row>
    <row r="477" spans="2:16" x14ac:dyDescent="0.25">
      <c r="B477" s="90">
        <v>5500000000</v>
      </c>
      <c r="C477" s="90">
        <v>-9.2251920999999992</v>
      </c>
      <c r="D477" s="90">
        <v>-53.989628000000003</v>
      </c>
      <c r="E477" s="90">
        <v>-23.363472000000002</v>
      </c>
      <c r="F477" s="90">
        <v>-47.570408</v>
      </c>
      <c r="L477" s="90">
        <v>5800000000</v>
      </c>
      <c r="M477" s="90">
        <v>-12.513142</v>
      </c>
      <c r="N477" s="90">
        <v>-57.759929999999997</v>
      </c>
      <c r="O477" s="90">
        <v>-47.382548999999997</v>
      </c>
      <c r="P477" s="90">
        <v>-22.611695999999998</v>
      </c>
    </row>
    <row r="478" spans="2:16" x14ac:dyDescent="0.25">
      <c r="B478" s="90">
        <v>5570000000</v>
      </c>
      <c r="C478" s="90">
        <v>-9.3940906999999996</v>
      </c>
      <c r="D478" s="90">
        <v>-54.161208999999999</v>
      </c>
      <c r="E478" s="90">
        <v>-23.174471</v>
      </c>
      <c r="F478" s="90">
        <v>-47.607269000000002</v>
      </c>
      <c r="L478" s="90">
        <v>5868000000</v>
      </c>
      <c r="M478" s="90">
        <v>-12.207929999999999</v>
      </c>
      <c r="N478" s="90">
        <v>-57.882750999999999</v>
      </c>
      <c r="O478" s="90">
        <v>-47.084293000000002</v>
      </c>
      <c r="P478" s="90">
        <v>-22.195314</v>
      </c>
    </row>
    <row r="479" spans="2:16" x14ac:dyDescent="0.25">
      <c r="B479" s="90">
        <v>5640000000</v>
      </c>
      <c r="C479" s="90">
        <v>-9.564311</v>
      </c>
      <c r="D479" s="90">
        <v>-54.433028999999998</v>
      </c>
      <c r="E479" s="90">
        <v>-23.014489999999999</v>
      </c>
      <c r="F479" s="90">
        <v>-47.653720999999997</v>
      </c>
      <c r="L479" s="90">
        <v>5936000000</v>
      </c>
      <c r="M479" s="90">
        <v>-11.905775</v>
      </c>
      <c r="N479" s="90">
        <v>-58.383678000000003</v>
      </c>
      <c r="O479" s="90">
        <v>-47.199866999999998</v>
      </c>
      <c r="P479" s="90">
        <v>-22.26379</v>
      </c>
    </row>
    <row r="480" spans="2:16" x14ac:dyDescent="0.25">
      <c r="B480" s="90">
        <v>5710000000</v>
      </c>
      <c r="C480" s="90">
        <v>-9.7578163</v>
      </c>
      <c r="D480" s="90">
        <v>-54.683104999999998</v>
      </c>
      <c r="E480" s="90">
        <v>-22.826741999999999</v>
      </c>
      <c r="F480" s="90">
        <v>-47.641193000000001</v>
      </c>
      <c r="L480" s="90">
        <v>6004000000</v>
      </c>
      <c r="M480" s="90">
        <v>-11.643228000000001</v>
      </c>
      <c r="N480" s="90">
        <v>-58.702488000000002</v>
      </c>
      <c r="O480" s="90">
        <v>-47.014481000000004</v>
      </c>
      <c r="P480" s="90">
        <v>-22.040538999999999</v>
      </c>
    </row>
    <row r="481" spans="2:16" x14ac:dyDescent="0.25">
      <c r="B481" s="90">
        <v>5780000000</v>
      </c>
      <c r="C481" s="90">
        <v>-10.032152999999999</v>
      </c>
      <c r="D481" s="90">
        <v>-54.946510000000004</v>
      </c>
      <c r="E481" s="90">
        <v>-22.547263999999998</v>
      </c>
      <c r="F481" s="90">
        <v>-47.601005999999998</v>
      </c>
      <c r="L481" s="90">
        <v>6072000000</v>
      </c>
      <c r="M481" s="90">
        <v>-11.320282000000001</v>
      </c>
      <c r="N481" s="90">
        <v>-58.937514999999998</v>
      </c>
      <c r="O481" s="90">
        <v>-46.987648</v>
      </c>
      <c r="P481" s="90">
        <v>-21.981152000000002</v>
      </c>
    </row>
    <row r="482" spans="2:16" x14ac:dyDescent="0.25">
      <c r="B482" s="90">
        <v>5850000000</v>
      </c>
      <c r="C482" s="90">
        <v>-10.233979</v>
      </c>
      <c r="D482" s="90">
        <v>-55.007252000000001</v>
      </c>
      <c r="E482" s="90">
        <v>-22.398636</v>
      </c>
      <c r="F482" s="90">
        <v>-47.560600000000001</v>
      </c>
      <c r="L482" s="90">
        <v>6140000000</v>
      </c>
      <c r="M482" s="90">
        <v>-11.005795000000001</v>
      </c>
      <c r="N482" s="90">
        <v>-59.277656999999998</v>
      </c>
      <c r="O482" s="90">
        <v>-46.753284000000001</v>
      </c>
      <c r="P482" s="90">
        <v>-21.751225000000002</v>
      </c>
    </row>
    <row r="483" spans="2:16" x14ac:dyDescent="0.25">
      <c r="B483" s="90">
        <v>5920000000</v>
      </c>
      <c r="C483" s="90">
        <v>-10.45293</v>
      </c>
      <c r="D483" s="90">
        <v>-55.090877999999996</v>
      </c>
      <c r="E483" s="90">
        <v>-22.25197</v>
      </c>
      <c r="F483" s="90">
        <v>-47.484299</v>
      </c>
      <c r="L483" s="90">
        <v>6208000000</v>
      </c>
      <c r="M483" s="90">
        <v>-10.722341999999999</v>
      </c>
      <c r="N483" s="90">
        <v>-59.694592</v>
      </c>
      <c r="O483" s="90">
        <v>-46.574249000000002</v>
      </c>
      <c r="P483" s="90">
        <v>-21.660305000000001</v>
      </c>
    </row>
    <row r="484" spans="2:16" x14ac:dyDescent="0.25">
      <c r="B484" s="90">
        <v>5990000000</v>
      </c>
      <c r="C484" s="90">
        <v>-10.726727</v>
      </c>
      <c r="D484" s="90">
        <v>-55.269852</v>
      </c>
      <c r="E484" s="90">
        <v>-22.054068000000001</v>
      </c>
      <c r="F484" s="90">
        <v>-47.329833999999998</v>
      </c>
      <c r="L484" s="90">
        <v>6276000000</v>
      </c>
      <c r="M484" s="90">
        <v>-10.485464</v>
      </c>
      <c r="N484" s="90">
        <v>-59.739773</v>
      </c>
      <c r="O484" s="90">
        <v>-46.430560999999997</v>
      </c>
      <c r="P484" s="90">
        <v>-21.515540999999999</v>
      </c>
    </row>
    <row r="485" spans="2:16" x14ac:dyDescent="0.25">
      <c r="B485" s="90">
        <v>6060000000</v>
      </c>
      <c r="C485" s="90">
        <v>-11.011483</v>
      </c>
      <c r="D485" s="90">
        <v>-55.218082000000003</v>
      </c>
      <c r="E485" s="90">
        <v>-21.857595</v>
      </c>
      <c r="F485" s="90">
        <v>-47.172485000000002</v>
      </c>
      <c r="L485" s="90">
        <v>6344000000</v>
      </c>
      <c r="M485" s="90">
        <v>-10.278184</v>
      </c>
      <c r="N485" s="90">
        <v>-60.134861000000001</v>
      </c>
      <c r="O485" s="90">
        <v>-46.247284000000001</v>
      </c>
      <c r="P485" s="90">
        <v>-21.325424000000002</v>
      </c>
    </row>
    <row r="486" spans="2:16" x14ac:dyDescent="0.25">
      <c r="B486" s="90">
        <v>6130000000</v>
      </c>
      <c r="C486" s="90">
        <v>-11.223639</v>
      </c>
      <c r="D486" s="90">
        <v>-55.015670999999998</v>
      </c>
      <c r="E486" s="90">
        <v>-21.752714000000001</v>
      </c>
      <c r="F486" s="90">
        <v>-47.042355000000001</v>
      </c>
      <c r="L486" s="90">
        <v>6412000000</v>
      </c>
      <c r="M486" s="90">
        <v>-10.067337</v>
      </c>
      <c r="N486" s="90">
        <v>-60.924129000000001</v>
      </c>
      <c r="O486" s="90">
        <v>-46.157969999999999</v>
      </c>
      <c r="P486" s="90">
        <v>-21.341273999999999</v>
      </c>
    </row>
    <row r="487" spans="2:16" x14ac:dyDescent="0.25">
      <c r="B487" s="90">
        <v>6200000000</v>
      </c>
      <c r="C487" s="90">
        <v>-11.448031</v>
      </c>
      <c r="D487" s="90">
        <v>-54.854244000000001</v>
      </c>
      <c r="E487" s="90">
        <v>-21.61224</v>
      </c>
      <c r="F487" s="90">
        <v>-46.878478999999999</v>
      </c>
      <c r="L487" s="90">
        <v>6480000000</v>
      </c>
      <c r="M487" s="90">
        <v>-10.00821</v>
      </c>
      <c r="N487" s="90">
        <v>-61.167831</v>
      </c>
      <c r="O487" s="90">
        <v>-46.056313000000003</v>
      </c>
      <c r="P487" s="90">
        <v>-21.255731999999998</v>
      </c>
    </row>
    <row r="488" spans="2:16" x14ac:dyDescent="0.25">
      <c r="B488" s="90">
        <v>6270000000</v>
      </c>
      <c r="C488" s="90">
        <v>-11.732578</v>
      </c>
      <c r="D488" s="90">
        <v>-54.531123999999998</v>
      </c>
      <c r="E488" s="90">
        <v>-21.420501999999999</v>
      </c>
      <c r="F488" s="90">
        <v>-46.728133999999997</v>
      </c>
      <c r="L488" s="90">
        <v>6548000000</v>
      </c>
      <c r="M488" s="90">
        <v>-9.6054144000000008</v>
      </c>
      <c r="N488" s="90">
        <v>-61.334933999999997</v>
      </c>
      <c r="O488" s="90">
        <v>-45.827601999999999</v>
      </c>
      <c r="P488" s="90">
        <v>-21.079298000000001</v>
      </c>
    </row>
    <row r="489" spans="2:16" x14ac:dyDescent="0.25">
      <c r="B489" s="90">
        <v>6340000000</v>
      </c>
      <c r="C489" s="90">
        <v>-11.923802999999999</v>
      </c>
      <c r="D489" s="90">
        <v>-54.048901000000001</v>
      </c>
      <c r="E489" s="90">
        <v>-21.311440000000001</v>
      </c>
      <c r="F489" s="90">
        <v>-46.593597000000003</v>
      </c>
      <c r="L489" s="90">
        <v>6616000000</v>
      </c>
      <c r="M489" s="90">
        <v>-9.4514914000000001</v>
      </c>
      <c r="N489" s="90">
        <v>-61.726280000000003</v>
      </c>
      <c r="O489" s="90">
        <v>-45.717789000000003</v>
      </c>
      <c r="P489" s="90">
        <v>-21.038043999999999</v>
      </c>
    </row>
    <row r="490" spans="2:16" x14ac:dyDescent="0.25">
      <c r="B490" s="90">
        <v>6410000000</v>
      </c>
      <c r="C490" s="90">
        <v>-12.063248</v>
      </c>
      <c r="D490" s="90">
        <v>-53.650257000000003</v>
      </c>
      <c r="E490" s="90">
        <v>-21.224829</v>
      </c>
      <c r="F490" s="90">
        <v>-46.509864999999998</v>
      </c>
      <c r="L490" s="90">
        <v>6684000000</v>
      </c>
      <c r="M490" s="90">
        <v>-9.3726397000000006</v>
      </c>
      <c r="N490" s="90">
        <v>-62.112476000000001</v>
      </c>
      <c r="O490" s="90">
        <v>-45.530655000000003</v>
      </c>
      <c r="P490" s="90">
        <v>-21.027263999999999</v>
      </c>
    </row>
    <row r="491" spans="2:16" x14ac:dyDescent="0.25">
      <c r="B491" s="90">
        <v>6480000000</v>
      </c>
      <c r="C491" s="90">
        <v>-12.260921</v>
      </c>
      <c r="D491" s="90">
        <v>-53.366951</v>
      </c>
      <c r="E491" s="90">
        <v>-21.094978000000001</v>
      </c>
      <c r="F491" s="90">
        <v>-46.378478999999999</v>
      </c>
      <c r="L491" s="90">
        <v>6752000000</v>
      </c>
      <c r="M491" s="90">
        <v>-9.3386879</v>
      </c>
      <c r="N491" s="90">
        <v>-61.706485999999998</v>
      </c>
      <c r="O491" s="90">
        <v>-45.517746000000002</v>
      </c>
      <c r="P491" s="90">
        <v>-21.072991999999999</v>
      </c>
    </row>
    <row r="492" spans="2:16" x14ac:dyDescent="0.25">
      <c r="B492" s="90">
        <v>6550000000</v>
      </c>
      <c r="C492" s="90">
        <v>-12.455015</v>
      </c>
      <c r="D492" s="90">
        <v>-52.959758999999998</v>
      </c>
      <c r="E492" s="90">
        <v>-20.959225</v>
      </c>
      <c r="F492" s="90">
        <v>-46.226284</v>
      </c>
      <c r="L492" s="90">
        <v>6820000000</v>
      </c>
      <c r="M492" s="90">
        <v>-9.1185264999999998</v>
      </c>
      <c r="N492" s="90">
        <v>-61.888905000000001</v>
      </c>
      <c r="O492" s="90">
        <v>-45.338371000000002</v>
      </c>
      <c r="P492" s="90">
        <v>-20.985516000000001</v>
      </c>
    </row>
    <row r="493" spans="2:16" x14ac:dyDescent="0.25">
      <c r="B493" s="90">
        <v>6620000000</v>
      </c>
      <c r="C493" s="90">
        <v>-12.537682999999999</v>
      </c>
      <c r="D493" s="90">
        <v>-52.573723000000001</v>
      </c>
      <c r="E493" s="90">
        <v>-20.892385000000001</v>
      </c>
      <c r="F493" s="90">
        <v>-46.123202999999997</v>
      </c>
      <c r="L493" s="90">
        <v>6888000000</v>
      </c>
      <c r="M493" s="90">
        <v>-9.3903245999999996</v>
      </c>
      <c r="N493" s="90">
        <v>-62.637711000000003</v>
      </c>
      <c r="O493" s="90">
        <v>-45.425792999999999</v>
      </c>
      <c r="P493" s="90">
        <v>-21.048655</v>
      </c>
    </row>
    <row r="494" spans="2:16" x14ac:dyDescent="0.25">
      <c r="B494" s="90">
        <v>6690000000</v>
      </c>
      <c r="C494" s="90">
        <v>-12.586510000000001</v>
      </c>
      <c r="D494" s="90">
        <v>-52.278255000000001</v>
      </c>
      <c r="E494" s="90">
        <v>-20.842690000000001</v>
      </c>
      <c r="F494" s="90">
        <v>-46.014217000000002</v>
      </c>
      <c r="L494" s="90">
        <v>6956000000</v>
      </c>
      <c r="M494" s="90">
        <v>-9.3703976000000004</v>
      </c>
      <c r="N494" s="90">
        <v>-63.152270999999999</v>
      </c>
      <c r="O494" s="90">
        <v>-45.250183</v>
      </c>
      <c r="P494" s="90">
        <v>-20.883555999999999</v>
      </c>
    </row>
    <row r="495" spans="2:16" x14ac:dyDescent="0.25">
      <c r="B495" s="90">
        <v>6760000000</v>
      </c>
      <c r="C495" s="90">
        <v>-12.715388000000001</v>
      </c>
      <c r="D495" s="90">
        <v>-51.850349000000001</v>
      </c>
      <c r="E495" s="90">
        <v>-20.731898999999999</v>
      </c>
      <c r="F495" s="90">
        <v>-45.819308999999997</v>
      </c>
      <c r="L495" s="90">
        <v>7024000000</v>
      </c>
      <c r="M495" s="90">
        <v>-9.3329085999999997</v>
      </c>
      <c r="N495" s="90">
        <v>-63.676482999999998</v>
      </c>
      <c r="O495" s="90">
        <v>-45.127968000000003</v>
      </c>
      <c r="P495" s="90">
        <v>-20.607807000000001</v>
      </c>
    </row>
    <row r="496" spans="2:16" x14ac:dyDescent="0.25">
      <c r="B496" s="90">
        <v>6830000000</v>
      </c>
      <c r="C496" s="90">
        <v>-12.728189</v>
      </c>
      <c r="D496" s="90">
        <v>-51.321781000000001</v>
      </c>
      <c r="E496" s="90">
        <v>-20.695574000000001</v>
      </c>
      <c r="F496" s="90">
        <v>-45.670765000000003</v>
      </c>
      <c r="L496" s="90">
        <v>7092000000</v>
      </c>
      <c r="M496" s="90">
        <v>-9.3235282999999995</v>
      </c>
      <c r="N496" s="90">
        <v>-65.408080999999996</v>
      </c>
      <c r="O496" s="90">
        <v>-45.101188999999998</v>
      </c>
      <c r="P496" s="90">
        <v>-20.436903000000001</v>
      </c>
    </row>
    <row r="497" spans="2:16" x14ac:dyDescent="0.25">
      <c r="B497" s="90">
        <v>6900000000</v>
      </c>
      <c r="C497" s="90">
        <v>-12.702185999999999</v>
      </c>
      <c r="D497" s="90">
        <v>-50.727142000000001</v>
      </c>
      <c r="E497" s="90">
        <v>-20.679476000000001</v>
      </c>
      <c r="F497" s="90">
        <v>-45.608970999999997</v>
      </c>
      <c r="L497" s="90">
        <v>7160000000</v>
      </c>
      <c r="M497" s="90">
        <v>-9.3826981000000007</v>
      </c>
      <c r="N497" s="90">
        <v>-66.830780000000004</v>
      </c>
      <c r="O497" s="90">
        <v>-45.017662000000001</v>
      </c>
      <c r="P497" s="90">
        <v>-20.399940000000001</v>
      </c>
    </row>
    <row r="498" spans="2:16" x14ac:dyDescent="0.25">
      <c r="B498" s="90">
        <v>6970000000</v>
      </c>
      <c r="C498" s="90">
        <v>-12.680078999999999</v>
      </c>
      <c r="D498" s="90">
        <v>-50.307758</v>
      </c>
      <c r="E498" s="90">
        <v>-20.645510000000002</v>
      </c>
      <c r="F498" s="90">
        <v>-45.527560999999999</v>
      </c>
      <c r="L498" s="90">
        <v>7228000000</v>
      </c>
      <c r="M498" s="90">
        <v>-9.2795334</v>
      </c>
      <c r="N498" s="90">
        <v>-68.025649999999999</v>
      </c>
      <c r="O498" s="90">
        <v>-45.204757999999998</v>
      </c>
      <c r="P498" s="90">
        <v>-20.513939000000001</v>
      </c>
    </row>
    <row r="499" spans="2:16" x14ac:dyDescent="0.25">
      <c r="B499" s="90">
        <v>7040000000</v>
      </c>
      <c r="C499" s="90">
        <v>-12.714338</v>
      </c>
      <c r="D499" s="90">
        <v>-50.307434000000001</v>
      </c>
      <c r="E499" s="90">
        <v>-20.582539000000001</v>
      </c>
      <c r="F499" s="90">
        <v>-45.420791999999999</v>
      </c>
      <c r="L499" s="90">
        <v>7296000000</v>
      </c>
      <c r="M499" s="90">
        <v>-9.3587713000000008</v>
      </c>
      <c r="N499" s="90">
        <v>-69.900825999999995</v>
      </c>
      <c r="O499" s="90">
        <v>-45.153885000000002</v>
      </c>
      <c r="P499" s="90">
        <v>-20.328828999999999</v>
      </c>
    </row>
    <row r="500" spans="2:16" x14ac:dyDescent="0.25">
      <c r="B500" s="90">
        <v>7110000000</v>
      </c>
      <c r="C500" s="90">
        <v>-12.632144</v>
      </c>
      <c r="D500" s="90">
        <v>-50.977879000000001</v>
      </c>
      <c r="E500" s="90">
        <v>-20.597788000000001</v>
      </c>
      <c r="F500" s="90">
        <v>-45.429622999999999</v>
      </c>
      <c r="L500" s="90">
        <v>7364000000</v>
      </c>
      <c r="M500" s="90">
        <v>-9.3269920000000006</v>
      </c>
      <c r="N500" s="90">
        <v>-70.648026000000002</v>
      </c>
      <c r="O500" s="90">
        <v>-45.406180999999997</v>
      </c>
      <c r="P500" s="90">
        <v>-20.631267999999999</v>
      </c>
    </row>
    <row r="501" spans="2:16" x14ac:dyDescent="0.25">
      <c r="B501" s="90">
        <v>7180000000</v>
      </c>
      <c r="C501" s="90">
        <v>-12.50094</v>
      </c>
      <c r="D501" s="90">
        <v>-52.334187</v>
      </c>
      <c r="E501" s="90">
        <v>-20.636612</v>
      </c>
      <c r="F501" s="90">
        <v>-45.511051000000002</v>
      </c>
      <c r="L501" s="90">
        <v>7432000000</v>
      </c>
      <c r="M501" s="90">
        <v>-9.3003855000000009</v>
      </c>
      <c r="N501" s="90">
        <v>-71.223785000000007</v>
      </c>
      <c r="O501" s="90">
        <v>-45.211353000000003</v>
      </c>
      <c r="P501" s="90">
        <v>-20.421555999999999</v>
      </c>
    </row>
    <row r="502" spans="2:16" x14ac:dyDescent="0.25">
      <c r="B502" s="90">
        <v>7250000000</v>
      </c>
      <c r="C502" s="90">
        <v>-12.426219</v>
      </c>
      <c r="D502" s="90">
        <v>-54.530898999999998</v>
      </c>
      <c r="E502" s="90">
        <v>-20.655863</v>
      </c>
      <c r="F502" s="90">
        <v>-45.496760999999999</v>
      </c>
      <c r="L502" s="90">
        <v>7500000000</v>
      </c>
      <c r="M502" s="90">
        <v>-9.3513041000000001</v>
      </c>
      <c r="N502" s="90">
        <v>-70.657936000000007</v>
      </c>
      <c r="O502" s="90">
        <v>-45.380676000000001</v>
      </c>
      <c r="P502" s="90">
        <v>-20.424396999999999</v>
      </c>
    </row>
    <row r="503" spans="2:16" x14ac:dyDescent="0.25">
      <c r="B503" s="90">
        <v>7320000000</v>
      </c>
      <c r="C503" s="90">
        <v>-12.359318999999999</v>
      </c>
      <c r="D503" s="90">
        <v>-56.072735000000002</v>
      </c>
      <c r="E503" s="90">
        <v>-20.682141999999999</v>
      </c>
      <c r="F503" s="90">
        <v>-45.501392000000003</v>
      </c>
      <c r="L503" s="90">
        <v>7568000000</v>
      </c>
      <c r="M503" s="90">
        <v>-9.4017724999999999</v>
      </c>
      <c r="N503" s="90">
        <v>-70.031090000000006</v>
      </c>
      <c r="O503" s="90">
        <v>-45.400036</v>
      </c>
      <c r="P503" s="90">
        <v>-20.401713999999998</v>
      </c>
    </row>
    <row r="504" spans="2:16" x14ac:dyDescent="0.25">
      <c r="B504" s="90">
        <v>7390000000</v>
      </c>
      <c r="C504" s="90">
        <v>-12.189207</v>
      </c>
      <c r="D504" s="90">
        <v>-56.961941000000003</v>
      </c>
      <c r="E504" s="90">
        <v>-20.759260000000001</v>
      </c>
      <c r="F504" s="90">
        <v>-45.604430999999998</v>
      </c>
      <c r="L504" s="90">
        <v>7636000000</v>
      </c>
      <c r="M504" s="90">
        <v>-9.3819388999999997</v>
      </c>
      <c r="N504" s="90">
        <v>-67.701110999999997</v>
      </c>
      <c r="O504" s="90">
        <v>-45.547767999999998</v>
      </c>
      <c r="P504" s="90">
        <v>-20.565096</v>
      </c>
    </row>
    <row r="505" spans="2:16" x14ac:dyDescent="0.25">
      <c r="B505" s="90">
        <v>7460000000</v>
      </c>
      <c r="C505" s="90">
        <v>-12.068046000000001</v>
      </c>
      <c r="D505" s="90">
        <v>-57.322594000000002</v>
      </c>
      <c r="E505" s="90">
        <v>-20.809885000000001</v>
      </c>
      <c r="F505" s="90">
        <v>-45.727317999999997</v>
      </c>
      <c r="L505" s="90">
        <v>7704000000</v>
      </c>
      <c r="M505" s="90">
        <v>-9.4166097999999998</v>
      </c>
      <c r="N505" s="90">
        <v>-66.335632000000004</v>
      </c>
      <c r="O505" s="90">
        <v>-45.791794000000003</v>
      </c>
      <c r="P505" s="90">
        <v>-20.698084000000001</v>
      </c>
    </row>
    <row r="506" spans="2:16" x14ac:dyDescent="0.25">
      <c r="B506" s="90">
        <v>7530000000</v>
      </c>
      <c r="C506" s="90">
        <v>-11.993437999999999</v>
      </c>
      <c r="D506" s="90">
        <v>-57.221581</v>
      </c>
      <c r="E506" s="90">
        <v>-20.853232999999999</v>
      </c>
      <c r="F506" s="90">
        <v>-45.735905000000002</v>
      </c>
      <c r="L506" s="90">
        <v>7772000000</v>
      </c>
      <c r="M506" s="90">
        <v>-9.4850235000000005</v>
      </c>
      <c r="N506" s="90">
        <v>-64.961883999999998</v>
      </c>
      <c r="O506" s="90">
        <v>-45.925590999999997</v>
      </c>
      <c r="P506" s="90">
        <v>-20.799664</v>
      </c>
    </row>
    <row r="507" spans="2:16" x14ac:dyDescent="0.25">
      <c r="B507" s="90">
        <v>7600000000</v>
      </c>
      <c r="C507" s="90">
        <v>-11.900546</v>
      </c>
      <c r="D507" s="90">
        <v>-56.289870999999998</v>
      </c>
      <c r="E507" s="90">
        <v>-20.924879000000001</v>
      </c>
      <c r="F507" s="90">
        <v>-45.827750999999999</v>
      </c>
      <c r="L507" s="90">
        <v>7840000000</v>
      </c>
      <c r="M507" s="90">
        <v>-9.4182959000000004</v>
      </c>
      <c r="N507" s="90">
        <v>-64.938698000000002</v>
      </c>
      <c r="O507" s="90">
        <v>-46.039135000000002</v>
      </c>
      <c r="P507" s="90">
        <v>-20.989317</v>
      </c>
    </row>
    <row r="508" spans="2:16" x14ac:dyDescent="0.25">
      <c r="B508" s="90">
        <v>7670000000</v>
      </c>
      <c r="C508" s="90">
        <v>-11.739628</v>
      </c>
      <c r="D508" s="90">
        <v>-55.923225000000002</v>
      </c>
      <c r="E508" s="90">
        <v>-21.029888</v>
      </c>
      <c r="F508" s="90">
        <v>-45.989761000000001</v>
      </c>
      <c r="L508" s="90">
        <v>7908000000</v>
      </c>
      <c r="M508" s="90">
        <v>-9.4610213999999999</v>
      </c>
      <c r="N508" s="90">
        <v>-65.807486999999995</v>
      </c>
      <c r="O508" s="90">
        <v>-45.984352000000001</v>
      </c>
      <c r="P508" s="90">
        <v>-21.017771</v>
      </c>
    </row>
    <row r="509" spans="2:16" x14ac:dyDescent="0.25">
      <c r="B509" s="90">
        <v>7740000000</v>
      </c>
      <c r="C509" s="90">
        <v>-11.706854</v>
      </c>
      <c r="D509" s="90">
        <v>-56.091178999999997</v>
      </c>
      <c r="E509" s="90">
        <v>-21.109831</v>
      </c>
      <c r="F509" s="90">
        <v>-46.084685999999998</v>
      </c>
      <c r="L509" s="90">
        <v>7976000000</v>
      </c>
      <c r="M509" s="90">
        <v>-9.4802836999999993</v>
      </c>
      <c r="N509" s="90">
        <v>-65.346939000000006</v>
      </c>
      <c r="O509" s="90">
        <v>-46.169392000000002</v>
      </c>
      <c r="P509" s="90">
        <v>-21.270033000000002</v>
      </c>
    </row>
    <row r="510" spans="2:16" x14ac:dyDescent="0.25">
      <c r="B510" s="90">
        <v>7810000000</v>
      </c>
      <c r="C510" s="90">
        <v>-11.637662000000001</v>
      </c>
      <c r="D510" s="90">
        <v>-56.376086999999998</v>
      </c>
      <c r="E510" s="90">
        <v>-21.208957999999999</v>
      </c>
      <c r="F510" s="90">
        <v>-46.102843999999997</v>
      </c>
      <c r="L510" s="90">
        <v>8044000000</v>
      </c>
      <c r="M510" s="90">
        <v>-9.5254498000000005</v>
      </c>
      <c r="N510" s="90">
        <v>-63.819996000000003</v>
      </c>
      <c r="O510" s="90">
        <v>-45.875473</v>
      </c>
      <c r="P510" s="90">
        <v>-21.235510000000001</v>
      </c>
    </row>
    <row r="511" spans="2:16" x14ac:dyDescent="0.25">
      <c r="B511" s="90">
        <v>7880000000</v>
      </c>
      <c r="C511" s="90">
        <v>-11.517687</v>
      </c>
      <c r="D511" s="90">
        <v>-56.836047999999998</v>
      </c>
      <c r="E511" s="90">
        <v>-21.324421000000001</v>
      </c>
      <c r="F511" s="90">
        <v>-46.205437000000003</v>
      </c>
      <c r="L511" s="90">
        <v>8112000000</v>
      </c>
      <c r="M511" s="90">
        <v>-9.5592574999999993</v>
      </c>
      <c r="N511" s="90">
        <v>-60.589272000000001</v>
      </c>
      <c r="O511" s="90">
        <v>-45.877437999999998</v>
      </c>
      <c r="P511" s="90">
        <v>-21.510237</v>
      </c>
    </row>
    <row r="512" spans="2:16" x14ac:dyDescent="0.25">
      <c r="B512" s="90">
        <v>7950000000</v>
      </c>
      <c r="C512" s="90">
        <v>-11.331315999999999</v>
      </c>
      <c r="D512" s="90">
        <v>-57.573138999999998</v>
      </c>
      <c r="E512" s="90">
        <v>-21.438735999999999</v>
      </c>
      <c r="F512" s="90">
        <v>-46.290782999999998</v>
      </c>
      <c r="L512" s="90">
        <v>8180000000</v>
      </c>
      <c r="M512" s="90">
        <v>-9.7572154999999992</v>
      </c>
      <c r="N512" s="90">
        <v>-56.704369</v>
      </c>
      <c r="O512" s="90">
        <v>-45.733131</v>
      </c>
      <c r="P512" s="90">
        <v>-21.561954</v>
      </c>
    </row>
    <row r="513" spans="2:16" x14ac:dyDescent="0.25">
      <c r="B513" s="90">
        <v>8020000000</v>
      </c>
      <c r="C513" s="90">
        <v>-11.309165999999999</v>
      </c>
      <c r="D513" s="90">
        <v>-58.232201000000003</v>
      </c>
      <c r="E513" s="90">
        <v>-21.508118</v>
      </c>
      <c r="F513" s="90">
        <v>-46.271706000000002</v>
      </c>
      <c r="L513" s="90">
        <v>8248000000</v>
      </c>
      <c r="M513" s="90">
        <v>-9.8879871000000001</v>
      </c>
      <c r="N513" s="90">
        <v>-51.880038999999996</v>
      </c>
      <c r="O513" s="90">
        <v>-45.573425</v>
      </c>
      <c r="P513" s="90">
        <v>-21.656464</v>
      </c>
    </row>
    <row r="514" spans="2:16" x14ac:dyDescent="0.25">
      <c r="B514" s="90">
        <v>8090000000</v>
      </c>
      <c r="C514" s="90">
        <v>-11.092817</v>
      </c>
      <c r="D514" s="90">
        <v>-58.716450000000002</v>
      </c>
      <c r="E514" s="90">
        <v>-21.607907999999998</v>
      </c>
      <c r="F514" s="90">
        <v>-46.280665999999997</v>
      </c>
      <c r="L514" s="90">
        <v>8316000000</v>
      </c>
      <c r="M514" s="90">
        <v>-10.039787</v>
      </c>
      <c r="N514" s="90">
        <v>-49.092548000000001</v>
      </c>
      <c r="O514" s="90">
        <v>-45.412864999999996</v>
      </c>
      <c r="P514" s="90">
        <v>-21.792551</v>
      </c>
    </row>
    <row r="515" spans="2:16" x14ac:dyDescent="0.25">
      <c r="B515" s="90">
        <v>8160000000</v>
      </c>
      <c r="C515" s="90">
        <v>-10.863505999999999</v>
      </c>
      <c r="D515" s="90">
        <v>-59.176383999999999</v>
      </c>
      <c r="E515" s="90">
        <v>-21.691179000000002</v>
      </c>
      <c r="F515" s="90">
        <v>-46.327702000000002</v>
      </c>
      <c r="L515" s="90">
        <v>8384000000</v>
      </c>
      <c r="M515" s="90">
        <v>-10.193374</v>
      </c>
      <c r="N515" s="90">
        <v>-46.875126000000002</v>
      </c>
      <c r="O515" s="90">
        <v>-45.284678999999997</v>
      </c>
      <c r="P515" s="90">
        <v>-21.851662000000001</v>
      </c>
    </row>
    <row r="516" spans="2:16" x14ac:dyDescent="0.25">
      <c r="B516" s="90">
        <v>8230000000</v>
      </c>
      <c r="C516" s="90">
        <v>-10.71256</v>
      </c>
      <c r="D516" s="90">
        <v>-59.546168999999999</v>
      </c>
      <c r="E516" s="90">
        <v>-21.743041999999999</v>
      </c>
      <c r="F516" s="90">
        <v>-46.321896000000002</v>
      </c>
      <c r="L516" s="90">
        <v>8452000000</v>
      </c>
      <c r="M516" s="90">
        <v>-10.303823</v>
      </c>
      <c r="N516" s="90">
        <v>-45.695552999999997</v>
      </c>
      <c r="O516" s="90">
        <v>-45.168018000000004</v>
      </c>
      <c r="P516" s="90">
        <v>-21.887014000000001</v>
      </c>
    </row>
    <row r="517" spans="2:16" x14ac:dyDescent="0.25">
      <c r="B517" s="90">
        <v>8300000000</v>
      </c>
      <c r="C517" s="90">
        <v>-10.562810000000001</v>
      </c>
      <c r="D517" s="90">
        <v>-59.875636999999998</v>
      </c>
      <c r="E517" s="90">
        <v>-21.776609000000001</v>
      </c>
      <c r="F517" s="90">
        <v>-46.276072999999997</v>
      </c>
      <c r="L517" s="90">
        <v>8520000000</v>
      </c>
      <c r="M517" s="90">
        <v>-10.338827999999999</v>
      </c>
      <c r="N517" s="90">
        <v>-45.016475999999997</v>
      </c>
      <c r="O517" s="90">
        <v>-45.049197999999997</v>
      </c>
      <c r="P517" s="90">
        <v>-21.944002000000001</v>
      </c>
    </row>
    <row r="518" spans="2:16" x14ac:dyDescent="0.25">
      <c r="B518" s="90">
        <v>8370000000</v>
      </c>
      <c r="C518" s="90">
        <v>-10.308128</v>
      </c>
      <c r="D518" s="90">
        <v>-59.863342000000003</v>
      </c>
      <c r="E518" s="90">
        <v>-21.840980999999999</v>
      </c>
      <c r="F518" s="90">
        <v>-46.266280999999999</v>
      </c>
      <c r="L518" s="90">
        <v>8588000000</v>
      </c>
      <c r="M518" s="90">
        <v>-10.372958000000001</v>
      </c>
      <c r="N518" s="90">
        <v>-44.336933000000002</v>
      </c>
      <c r="O518" s="90">
        <v>-44.995697</v>
      </c>
      <c r="P518" s="90">
        <v>-21.989478999999999</v>
      </c>
    </row>
    <row r="519" spans="2:16" x14ac:dyDescent="0.25">
      <c r="B519" s="90">
        <v>8440000000</v>
      </c>
      <c r="C519" s="90">
        <v>-10.138593999999999</v>
      </c>
      <c r="D519" s="90">
        <v>-59.440987</v>
      </c>
      <c r="E519" s="90">
        <v>-21.865573999999999</v>
      </c>
      <c r="F519" s="90">
        <v>-46.185436000000003</v>
      </c>
      <c r="L519" s="90">
        <v>8656000000</v>
      </c>
      <c r="M519" s="90">
        <v>-10.361171000000001</v>
      </c>
      <c r="N519" s="90">
        <v>-44.110160999999998</v>
      </c>
      <c r="O519" s="90">
        <v>-44.816986</v>
      </c>
      <c r="P519" s="90">
        <v>-21.929359000000002</v>
      </c>
    </row>
    <row r="520" spans="2:16" x14ac:dyDescent="0.25">
      <c r="B520" s="90">
        <v>8510000000</v>
      </c>
      <c r="C520" s="90">
        <v>-10.075754999999999</v>
      </c>
      <c r="D520" s="90">
        <v>-58.895713999999998</v>
      </c>
      <c r="E520" s="90">
        <v>-21.883275999999999</v>
      </c>
      <c r="F520" s="90">
        <v>-46.038882999999998</v>
      </c>
      <c r="L520" s="90">
        <v>8724000000</v>
      </c>
      <c r="M520" s="90">
        <v>-10.374554</v>
      </c>
      <c r="N520" s="90">
        <v>-44.308159000000003</v>
      </c>
      <c r="O520" s="90">
        <v>-44.663485999999999</v>
      </c>
      <c r="P520" s="90">
        <v>-21.978857000000001</v>
      </c>
    </row>
    <row r="521" spans="2:16" x14ac:dyDescent="0.25">
      <c r="B521" s="90">
        <v>8580000000</v>
      </c>
      <c r="C521" s="90">
        <v>-9.8981943000000001</v>
      </c>
      <c r="D521" s="90">
        <v>-58.924365999999999</v>
      </c>
      <c r="E521" s="90">
        <v>-21.897482</v>
      </c>
      <c r="F521" s="90">
        <v>-45.857857000000003</v>
      </c>
      <c r="L521" s="90">
        <v>8792000000</v>
      </c>
      <c r="M521" s="90">
        <v>-10.392948000000001</v>
      </c>
      <c r="N521" s="90">
        <v>-44.675240000000002</v>
      </c>
      <c r="O521" s="90">
        <v>-44.162188999999998</v>
      </c>
      <c r="P521" s="90">
        <v>-22.081151999999999</v>
      </c>
    </row>
    <row r="522" spans="2:16" x14ac:dyDescent="0.25">
      <c r="B522" s="90">
        <v>8650000000</v>
      </c>
      <c r="C522" s="90">
        <v>-9.7976723000000003</v>
      </c>
      <c r="D522" s="90">
        <v>-59.092914999999998</v>
      </c>
      <c r="E522" s="90">
        <v>-21.914739999999998</v>
      </c>
      <c r="F522" s="90">
        <v>-45.572986999999998</v>
      </c>
      <c r="L522" s="90">
        <v>8860000000</v>
      </c>
      <c r="M522" s="90">
        <v>-10.384048999999999</v>
      </c>
      <c r="N522" s="90">
        <v>-44.747208000000001</v>
      </c>
      <c r="O522" s="90">
        <v>-43.626747000000002</v>
      </c>
      <c r="P522" s="90">
        <v>-21.923199</v>
      </c>
    </row>
    <row r="523" spans="2:16" x14ac:dyDescent="0.25">
      <c r="B523" s="90">
        <v>8720000000</v>
      </c>
      <c r="C523" s="90">
        <v>-9.7468451999999992</v>
      </c>
      <c r="D523" s="90">
        <v>-61.459743000000003</v>
      </c>
      <c r="E523" s="90">
        <v>-21.924372000000002</v>
      </c>
      <c r="F523" s="90">
        <v>-45.160805000000003</v>
      </c>
      <c r="L523" s="90">
        <v>8928000000</v>
      </c>
      <c r="M523" s="90">
        <v>-10.451394000000001</v>
      </c>
      <c r="N523" s="90">
        <v>-44.832664000000001</v>
      </c>
      <c r="O523" s="90">
        <v>-43.066913999999997</v>
      </c>
      <c r="P523" s="90">
        <v>-21.906638999999998</v>
      </c>
    </row>
    <row r="524" spans="2:16" x14ac:dyDescent="0.25">
      <c r="B524" s="90">
        <v>8790000000</v>
      </c>
      <c r="C524" s="90">
        <v>-9.7043733999999997</v>
      </c>
      <c r="D524" s="90">
        <v>-63.422198999999999</v>
      </c>
      <c r="E524" s="90">
        <v>-21.93535</v>
      </c>
      <c r="F524" s="90">
        <v>-44.75882</v>
      </c>
      <c r="L524" s="90">
        <v>8996000000</v>
      </c>
      <c r="M524" s="90">
        <v>-10.537162</v>
      </c>
      <c r="N524" s="90">
        <v>-44.845219</v>
      </c>
      <c r="O524" s="90">
        <v>-42.289188000000003</v>
      </c>
      <c r="P524" s="90">
        <v>-21.778824</v>
      </c>
    </row>
    <row r="525" spans="2:16" x14ac:dyDescent="0.25">
      <c r="B525" s="90">
        <v>8860000000</v>
      </c>
      <c r="C525" s="90">
        <v>-9.5556067999999996</v>
      </c>
      <c r="D525" s="90">
        <v>-64.550072</v>
      </c>
      <c r="E525" s="90">
        <v>-21.963049000000002</v>
      </c>
      <c r="F525" s="90">
        <v>-44.308506000000001</v>
      </c>
      <c r="L525" s="90">
        <v>9064000000</v>
      </c>
      <c r="M525" s="90">
        <v>-10.555474999999999</v>
      </c>
      <c r="N525" s="90">
        <v>-44.992874</v>
      </c>
      <c r="O525" s="90">
        <v>-41.907558000000002</v>
      </c>
      <c r="P525" s="90">
        <v>-21.88439</v>
      </c>
    </row>
    <row r="526" spans="2:16" x14ac:dyDescent="0.25">
      <c r="B526" s="90">
        <v>8930000000</v>
      </c>
      <c r="C526" s="90">
        <v>-9.5450554000000007</v>
      </c>
      <c r="D526" s="90">
        <v>-64.785010999999997</v>
      </c>
      <c r="E526" s="90">
        <v>-21.987691999999999</v>
      </c>
      <c r="F526" s="90">
        <v>-43.728119</v>
      </c>
      <c r="L526" s="90">
        <v>9132000000</v>
      </c>
      <c r="M526" s="90">
        <v>-10.529214</v>
      </c>
      <c r="N526" s="90">
        <v>-45.096569000000002</v>
      </c>
      <c r="O526" s="90">
        <v>-41.590622000000003</v>
      </c>
      <c r="P526" s="90">
        <v>-21.747216999999999</v>
      </c>
    </row>
    <row r="527" spans="2:16" x14ac:dyDescent="0.25">
      <c r="B527" s="90">
        <v>9000000000</v>
      </c>
      <c r="C527" s="90">
        <v>-9.5745239000000009</v>
      </c>
      <c r="D527" s="90">
        <v>-64.540924000000004</v>
      </c>
      <c r="E527" s="90">
        <v>-22.036228000000001</v>
      </c>
      <c r="F527" s="90">
        <v>-43.215637000000001</v>
      </c>
      <c r="L527" s="90">
        <v>9200000000</v>
      </c>
      <c r="M527" s="90">
        <v>-10.586952999999999</v>
      </c>
      <c r="N527" s="90">
        <v>-45.182105999999997</v>
      </c>
      <c r="O527" s="90">
        <v>-41.122227000000002</v>
      </c>
      <c r="P527" s="90">
        <v>-21.962638999999999</v>
      </c>
    </row>
    <row r="528" spans="2:16" x14ac:dyDescent="0.25">
      <c r="B528" s="90">
        <v>9070000000</v>
      </c>
      <c r="C528" s="90">
        <v>-9.4878798</v>
      </c>
      <c r="D528" s="90">
        <v>-62.104495999999997</v>
      </c>
      <c r="E528" s="90">
        <v>-22.078861</v>
      </c>
      <c r="F528" s="90">
        <v>-42.787827</v>
      </c>
      <c r="L528" s="90">
        <v>9268000000</v>
      </c>
      <c r="M528" s="90">
        <v>-10.589993</v>
      </c>
      <c r="N528" s="90">
        <v>-45.637999999999998</v>
      </c>
      <c r="O528" s="90">
        <v>-40.685642000000001</v>
      </c>
      <c r="P528" s="90">
        <v>-22.058809</v>
      </c>
    </row>
    <row r="529" spans="2:16" x14ac:dyDescent="0.25">
      <c r="B529" s="90">
        <v>9140000000</v>
      </c>
      <c r="C529" s="90">
        <v>-9.3909941000000003</v>
      </c>
      <c r="D529" s="90">
        <v>-60.117187999999999</v>
      </c>
      <c r="E529" s="90">
        <v>-22.139551000000001</v>
      </c>
      <c r="F529" s="90">
        <v>-42.289864000000001</v>
      </c>
      <c r="L529" s="90">
        <v>9336000000</v>
      </c>
      <c r="M529" s="90">
        <v>-10.478735</v>
      </c>
      <c r="N529" s="90">
        <v>-45.949089000000001</v>
      </c>
      <c r="O529" s="90">
        <v>-40.532814000000002</v>
      </c>
      <c r="P529" s="90">
        <v>-22.172937000000001</v>
      </c>
    </row>
    <row r="530" spans="2:16" x14ac:dyDescent="0.25">
      <c r="B530" s="90">
        <v>9210000000</v>
      </c>
      <c r="C530" s="90">
        <v>-9.4504394999999999</v>
      </c>
      <c r="D530" s="90">
        <v>-58.832382000000003</v>
      </c>
      <c r="E530" s="90">
        <v>-22.213470000000001</v>
      </c>
      <c r="F530" s="90">
        <v>-41.683224000000003</v>
      </c>
      <c r="L530" s="90">
        <v>9404000000</v>
      </c>
      <c r="M530" s="90">
        <v>-10.509040000000001</v>
      </c>
      <c r="N530" s="90">
        <v>-46.170208000000002</v>
      </c>
      <c r="O530" s="90">
        <v>-39.783901</v>
      </c>
      <c r="P530" s="90">
        <v>-22.221274999999999</v>
      </c>
    </row>
    <row r="531" spans="2:16" x14ac:dyDescent="0.25">
      <c r="B531" s="90">
        <v>9280000000</v>
      </c>
      <c r="C531" s="90">
        <v>-9.4708099000000008</v>
      </c>
      <c r="D531" s="90">
        <v>-57.483879000000002</v>
      </c>
      <c r="E531" s="90">
        <v>-22.301178</v>
      </c>
      <c r="F531" s="90">
        <v>-41.203963999999999</v>
      </c>
      <c r="L531" s="90">
        <v>9472000000</v>
      </c>
      <c r="M531" s="90">
        <v>-10.653098999999999</v>
      </c>
      <c r="N531" s="90">
        <v>-46.727195999999999</v>
      </c>
      <c r="O531" s="90">
        <v>-39.194538000000001</v>
      </c>
      <c r="P531" s="90">
        <v>-22.464770999999999</v>
      </c>
    </row>
    <row r="532" spans="2:16" x14ac:dyDescent="0.25">
      <c r="B532" s="90">
        <v>9350000000</v>
      </c>
      <c r="C532" s="90">
        <v>-9.2736625999999998</v>
      </c>
      <c r="D532" s="90">
        <v>-56.586925999999998</v>
      </c>
      <c r="E532" s="90">
        <v>-22.369703000000001</v>
      </c>
      <c r="F532" s="90">
        <v>-40.768250000000002</v>
      </c>
      <c r="L532" s="90">
        <v>9540000000</v>
      </c>
      <c r="M532" s="90">
        <v>-10.765803</v>
      </c>
      <c r="N532" s="90">
        <v>-47.546272000000002</v>
      </c>
      <c r="O532" s="90">
        <v>-38.809826000000001</v>
      </c>
      <c r="P532" s="90">
        <v>-22.574777999999998</v>
      </c>
    </row>
    <row r="533" spans="2:16" x14ac:dyDescent="0.25">
      <c r="B533" s="90">
        <v>9420000000</v>
      </c>
      <c r="C533" s="90">
        <v>-9.2622737999999991</v>
      </c>
      <c r="D533" s="90">
        <v>-55.770583999999999</v>
      </c>
      <c r="E533" s="90">
        <v>-22.473807999999998</v>
      </c>
      <c r="F533" s="90">
        <v>-40.180984000000002</v>
      </c>
      <c r="L533" s="90">
        <v>9608000000</v>
      </c>
      <c r="M533" s="90">
        <v>-10.951741999999999</v>
      </c>
      <c r="N533" s="90">
        <v>-47.887611</v>
      </c>
      <c r="O533" s="90">
        <v>-38.248066000000001</v>
      </c>
      <c r="P533" s="90">
        <v>-22.662016000000001</v>
      </c>
    </row>
    <row r="534" spans="2:16" x14ac:dyDescent="0.25">
      <c r="B534" s="90">
        <v>9490000000</v>
      </c>
      <c r="C534" s="90">
        <v>-9.4104718999999992</v>
      </c>
      <c r="D534" s="90">
        <v>-55.035769999999999</v>
      </c>
      <c r="E534" s="90">
        <v>-22.619016999999999</v>
      </c>
      <c r="F534" s="90">
        <v>-39.572353</v>
      </c>
      <c r="L534" s="90">
        <v>9676000000</v>
      </c>
      <c r="M534" s="90">
        <v>-11.341908</v>
      </c>
      <c r="N534" s="90">
        <v>-48.485992000000003</v>
      </c>
      <c r="O534" s="90">
        <v>-37.706772000000001</v>
      </c>
      <c r="P534" s="90">
        <v>-22.972151</v>
      </c>
    </row>
    <row r="535" spans="2:16" x14ac:dyDescent="0.25">
      <c r="B535" s="90">
        <v>9560000000</v>
      </c>
      <c r="C535" s="90">
        <v>-9.3247070000000001</v>
      </c>
      <c r="D535" s="90">
        <v>-54.587524000000002</v>
      </c>
      <c r="E535" s="90">
        <v>-22.724899000000001</v>
      </c>
      <c r="F535" s="90">
        <v>-39.104691000000003</v>
      </c>
      <c r="L535" s="90">
        <v>9744000000</v>
      </c>
      <c r="M535" s="90">
        <v>-11.752193</v>
      </c>
      <c r="N535" s="90">
        <v>-49.145209999999999</v>
      </c>
      <c r="O535" s="90">
        <v>-37.406204000000002</v>
      </c>
      <c r="P535" s="90">
        <v>-23.087399000000001</v>
      </c>
    </row>
    <row r="536" spans="2:16" x14ac:dyDescent="0.25">
      <c r="B536" s="90">
        <v>9630000000</v>
      </c>
      <c r="C536" s="90">
        <v>-9.2345351999999998</v>
      </c>
      <c r="D536" s="90">
        <v>-54.252281000000004</v>
      </c>
      <c r="E536" s="90">
        <v>-22.851191</v>
      </c>
      <c r="F536" s="90">
        <v>-38.554180000000002</v>
      </c>
      <c r="L536" s="90">
        <v>9812000000</v>
      </c>
      <c r="M536" s="90">
        <v>-12.003949</v>
      </c>
      <c r="N536" s="90">
        <v>-49.277282999999997</v>
      </c>
      <c r="O536" s="90">
        <v>-37.115386999999998</v>
      </c>
      <c r="P536" s="90">
        <v>-23.279237999999999</v>
      </c>
    </row>
    <row r="537" spans="2:16" x14ac:dyDescent="0.25">
      <c r="B537" s="90">
        <v>9700000000</v>
      </c>
      <c r="C537" s="90">
        <v>-9.3693228000000008</v>
      </c>
      <c r="D537" s="90">
        <v>-53.646239999999999</v>
      </c>
      <c r="E537" s="90">
        <v>-23.025423</v>
      </c>
      <c r="F537" s="90">
        <v>-37.928871000000001</v>
      </c>
      <c r="L537" s="90">
        <v>9880000000</v>
      </c>
      <c r="M537" s="90">
        <v>-12.385899999999999</v>
      </c>
      <c r="N537" s="90">
        <v>-49.144275999999998</v>
      </c>
      <c r="O537" s="90">
        <v>-36.562004000000002</v>
      </c>
      <c r="P537" s="90">
        <v>-23.540967999999999</v>
      </c>
    </row>
    <row r="538" spans="2:16" x14ac:dyDescent="0.25">
      <c r="B538" s="90">
        <v>9770000000</v>
      </c>
      <c r="C538" s="90">
        <v>-9.4553528</v>
      </c>
      <c r="D538" s="90">
        <v>-53.323742000000003</v>
      </c>
      <c r="E538" s="90">
        <v>-23.220806</v>
      </c>
      <c r="F538" s="90">
        <v>-37.338062000000001</v>
      </c>
      <c r="L538" s="90">
        <v>9948000000</v>
      </c>
      <c r="M538" s="90">
        <v>-12.658099999999999</v>
      </c>
      <c r="N538" s="90">
        <v>-49.123032000000002</v>
      </c>
      <c r="O538" s="90">
        <v>-36.162132</v>
      </c>
      <c r="P538" s="90">
        <v>-23.785976000000002</v>
      </c>
    </row>
    <row r="539" spans="2:16" x14ac:dyDescent="0.25">
      <c r="B539" s="90">
        <v>9840000000</v>
      </c>
      <c r="C539" s="90">
        <v>-9.2656192999999991</v>
      </c>
      <c r="D539" s="90">
        <v>-53.250335999999997</v>
      </c>
      <c r="E539" s="90">
        <v>-23.351441999999999</v>
      </c>
      <c r="F539" s="90">
        <v>-36.854576000000002</v>
      </c>
      <c r="L539" s="90">
        <v>10016000000</v>
      </c>
      <c r="M539" s="90">
        <v>-12.712583</v>
      </c>
      <c r="N539" s="90">
        <v>-48.783374999999999</v>
      </c>
      <c r="O539" s="90">
        <v>-35.531410000000001</v>
      </c>
      <c r="P539" s="90">
        <v>-23.942184000000001</v>
      </c>
    </row>
    <row r="540" spans="2:16" x14ac:dyDescent="0.25">
      <c r="B540" s="90">
        <v>9910000000</v>
      </c>
      <c r="C540" s="90">
        <v>-9.1856842000000007</v>
      </c>
      <c r="D540" s="90">
        <v>-53.202613999999997</v>
      </c>
      <c r="E540" s="90">
        <v>-23.517776000000001</v>
      </c>
      <c r="F540" s="90">
        <v>-36.287326999999998</v>
      </c>
      <c r="L540" s="90">
        <v>10084000000</v>
      </c>
      <c r="M540" s="90">
        <v>-12.574920000000001</v>
      </c>
      <c r="N540" s="90">
        <v>-48.216244000000003</v>
      </c>
      <c r="O540" s="90">
        <v>-34.737788999999999</v>
      </c>
      <c r="P540" s="90">
        <v>-24.255248999999999</v>
      </c>
    </row>
    <row r="541" spans="2:16" x14ac:dyDescent="0.25">
      <c r="B541" s="90">
        <v>9980000000</v>
      </c>
      <c r="C541" s="90">
        <v>-9.2863997999999999</v>
      </c>
      <c r="D541" s="90">
        <v>-53.109467000000002</v>
      </c>
      <c r="E541" s="90">
        <v>-23.764105000000001</v>
      </c>
      <c r="F541" s="90">
        <v>-35.742077000000002</v>
      </c>
      <c r="L541" s="90">
        <v>10152000000</v>
      </c>
      <c r="M541" s="90">
        <v>-12.710006999999999</v>
      </c>
      <c r="N541" s="90">
        <v>-48.129058999999998</v>
      </c>
      <c r="O541" s="90">
        <v>-34.001801</v>
      </c>
      <c r="P541" s="90">
        <v>-24.479399000000001</v>
      </c>
    </row>
    <row r="542" spans="2:16" x14ac:dyDescent="0.25">
      <c r="B542" s="90">
        <v>10050000000</v>
      </c>
      <c r="C542" s="90">
        <v>-9.2891989000000006</v>
      </c>
      <c r="D542" s="90">
        <v>-53.151451000000002</v>
      </c>
      <c r="E542" s="90">
        <v>-23.989789999999999</v>
      </c>
      <c r="F542" s="90">
        <v>-35.228664000000002</v>
      </c>
      <c r="L542" s="90">
        <v>10220000000</v>
      </c>
      <c r="M542" s="90">
        <v>-12.560231999999999</v>
      </c>
      <c r="N542" s="90">
        <v>-48.161427000000003</v>
      </c>
      <c r="O542" s="90">
        <v>-33.526062000000003</v>
      </c>
      <c r="P542" s="90">
        <v>-24.685220999999999</v>
      </c>
    </row>
    <row r="543" spans="2:16" x14ac:dyDescent="0.25">
      <c r="B543" s="90">
        <v>10120000000</v>
      </c>
      <c r="C543" s="90">
        <v>-9.1670504000000008</v>
      </c>
      <c r="D543" s="90">
        <v>-53.390129000000002</v>
      </c>
      <c r="E543" s="90">
        <v>-24.190432000000001</v>
      </c>
      <c r="F543" s="90">
        <v>-34.736355000000003</v>
      </c>
      <c r="L543" s="90">
        <v>10288000000</v>
      </c>
      <c r="M543" s="90">
        <v>-12.519738</v>
      </c>
      <c r="N543" s="90">
        <v>-48.154437999999999</v>
      </c>
      <c r="O543" s="90">
        <v>-33.014862000000001</v>
      </c>
      <c r="P543" s="90">
        <v>-25.012087000000001</v>
      </c>
    </row>
    <row r="544" spans="2:16" x14ac:dyDescent="0.25">
      <c r="B544" s="90">
        <v>10190000000</v>
      </c>
      <c r="C544" s="90">
        <v>-9.3355321999999994</v>
      </c>
      <c r="D544" s="90">
        <v>-53.505198999999998</v>
      </c>
      <c r="E544" s="90">
        <v>-24.489801</v>
      </c>
      <c r="F544" s="90">
        <v>-34.147708999999999</v>
      </c>
      <c r="L544" s="90">
        <v>10356000000</v>
      </c>
      <c r="M544" s="90">
        <v>-12.690719</v>
      </c>
      <c r="N544" s="90">
        <v>-48.491427999999999</v>
      </c>
      <c r="O544" s="90">
        <v>-32.581104000000003</v>
      </c>
      <c r="P544" s="90">
        <v>-25.331543</v>
      </c>
    </row>
    <row r="545" spans="2:16" x14ac:dyDescent="0.25">
      <c r="B545" s="90">
        <v>10260000000</v>
      </c>
      <c r="C545" s="90">
        <v>-9.5776091000000001</v>
      </c>
      <c r="D545" s="90">
        <v>-53.619087</v>
      </c>
      <c r="E545" s="90">
        <v>-24.833677000000002</v>
      </c>
      <c r="F545" s="90">
        <v>-33.606662999999998</v>
      </c>
      <c r="L545" s="90">
        <v>10424000000</v>
      </c>
      <c r="M545" s="90">
        <v>-12.835964000000001</v>
      </c>
      <c r="N545" s="90">
        <v>-49.040244999999999</v>
      </c>
      <c r="O545" s="90">
        <v>-32.327140999999997</v>
      </c>
      <c r="P545" s="90">
        <v>-25.592896</v>
      </c>
    </row>
    <row r="546" spans="2:16" x14ac:dyDescent="0.25">
      <c r="B546" s="90">
        <v>10330000000</v>
      </c>
      <c r="C546" s="90">
        <v>-9.5586414000000008</v>
      </c>
      <c r="D546" s="90">
        <v>-53.991405</v>
      </c>
      <c r="E546" s="90">
        <v>-25.067264999999999</v>
      </c>
      <c r="F546" s="90">
        <v>-33.100085999999997</v>
      </c>
      <c r="L546" s="90">
        <v>10492000000</v>
      </c>
      <c r="M546" s="90">
        <v>-12.788117</v>
      </c>
      <c r="N546" s="90">
        <v>-49.332526999999999</v>
      </c>
      <c r="O546" s="90">
        <v>-31.950821000000001</v>
      </c>
      <c r="P546" s="90">
        <v>-25.846558000000002</v>
      </c>
    </row>
    <row r="547" spans="2:16" x14ac:dyDescent="0.25">
      <c r="B547" s="90">
        <v>10400000000</v>
      </c>
      <c r="C547" s="90">
        <v>-9.6894722000000009</v>
      </c>
      <c r="D547" s="90">
        <v>-54.446460999999999</v>
      </c>
      <c r="E547" s="90">
        <v>-25.356112</v>
      </c>
      <c r="F547" s="90">
        <v>-32.570217</v>
      </c>
      <c r="L547" s="90">
        <v>10560000000</v>
      </c>
      <c r="M547" s="90">
        <v>-12.925323000000001</v>
      </c>
      <c r="N547" s="90">
        <v>-49.795459999999999</v>
      </c>
      <c r="O547" s="90">
        <v>-31.124451000000001</v>
      </c>
      <c r="P547" s="90">
        <v>-26.133368999999998</v>
      </c>
    </row>
    <row r="548" spans="2:16" x14ac:dyDescent="0.25">
      <c r="B548" s="90">
        <v>10470000000</v>
      </c>
      <c r="C548" s="90">
        <v>-9.9416074999999999</v>
      </c>
      <c r="D548" s="90">
        <v>-54.881385999999999</v>
      </c>
      <c r="E548" s="90">
        <v>-25.671044999999999</v>
      </c>
      <c r="F548" s="90">
        <v>-32.053989000000001</v>
      </c>
      <c r="L548" s="90">
        <v>10628000000</v>
      </c>
      <c r="M548" s="90">
        <v>-12.969155000000001</v>
      </c>
      <c r="N548" s="90">
        <v>-50.235458000000001</v>
      </c>
      <c r="O548" s="90">
        <v>-30.527083999999999</v>
      </c>
      <c r="P548" s="90">
        <v>-26.293112000000001</v>
      </c>
    </row>
    <row r="549" spans="2:16" x14ac:dyDescent="0.25">
      <c r="B549" s="90">
        <v>10540000000</v>
      </c>
      <c r="C549" s="90">
        <v>-10.02439</v>
      </c>
      <c r="D549" s="90">
        <v>-55.203029999999998</v>
      </c>
      <c r="E549" s="90">
        <v>-25.906872</v>
      </c>
      <c r="F549" s="90">
        <v>-31.641441</v>
      </c>
      <c r="L549" s="90">
        <v>10696000000</v>
      </c>
      <c r="M549" s="90">
        <v>-13.035920000000001</v>
      </c>
      <c r="N549" s="90">
        <v>-50.641800000000003</v>
      </c>
      <c r="O549" s="90">
        <v>-30.148721999999999</v>
      </c>
      <c r="P549" s="90">
        <v>-26.491714000000002</v>
      </c>
    </row>
    <row r="550" spans="2:16" x14ac:dyDescent="0.25">
      <c r="B550" s="90">
        <v>10610000000</v>
      </c>
      <c r="C550" s="90">
        <v>-10.033587000000001</v>
      </c>
      <c r="D550" s="90">
        <v>-55.627898999999999</v>
      </c>
      <c r="E550" s="90">
        <v>-26.052813</v>
      </c>
      <c r="F550" s="90">
        <v>-31.232744</v>
      </c>
      <c r="L550" s="90">
        <v>10764000000</v>
      </c>
      <c r="M550" s="90">
        <v>-13.409106</v>
      </c>
      <c r="N550" s="90">
        <v>-50.957183999999998</v>
      </c>
      <c r="O550" s="90">
        <v>-29.721938999999999</v>
      </c>
      <c r="P550" s="90">
        <v>-26.621897000000001</v>
      </c>
    </row>
    <row r="551" spans="2:16" x14ac:dyDescent="0.25">
      <c r="B551" s="90">
        <v>10680000000</v>
      </c>
      <c r="C551" s="90">
        <v>-10.206545999999999</v>
      </c>
      <c r="D551" s="90">
        <v>-55.939995000000003</v>
      </c>
      <c r="E551" s="90">
        <v>-26.239702000000001</v>
      </c>
      <c r="F551" s="90">
        <v>-30.830401999999999</v>
      </c>
      <c r="L551" s="90">
        <v>10832000000</v>
      </c>
      <c r="M551" s="90">
        <v>-13.998462</v>
      </c>
      <c r="N551" s="90">
        <v>-51.486609999999999</v>
      </c>
      <c r="O551" s="90">
        <v>-29.388342000000002</v>
      </c>
      <c r="P551" s="90">
        <v>-26.687462</v>
      </c>
    </row>
    <row r="552" spans="2:16" x14ac:dyDescent="0.25">
      <c r="B552" s="90">
        <v>10750000000</v>
      </c>
      <c r="C552" s="90">
        <v>-10.422666</v>
      </c>
      <c r="D552" s="90">
        <v>-56.124415999999997</v>
      </c>
      <c r="E552" s="90">
        <v>-26.381577</v>
      </c>
      <c r="F552" s="90">
        <v>-30.450517999999999</v>
      </c>
      <c r="L552" s="90">
        <v>10900000000</v>
      </c>
      <c r="M552" s="90">
        <v>-14.684837</v>
      </c>
      <c r="N552" s="90">
        <v>-51.990993000000003</v>
      </c>
      <c r="O552" s="90">
        <v>-29.492929</v>
      </c>
      <c r="P552" s="90">
        <v>-26.678259000000001</v>
      </c>
    </row>
    <row r="553" spans="2:16" x14ac:dyDescent="0.25">
      <c r="B553" s="90">
        <v>10820000000</v>
      </c>
      <c r="C553" s="90">
        <v>-10.555787</v>
      </c>
      <c r="D553" s="90">
        <v>-56.197280999999997</v>
      </c>
      <c r="E553" s="90">
        <v>-26.41168</v>
      </c>
      <c r="F553" s="90">
        <v>-30.122123999999999</v>
      </c>
      <c r="L553" s="90">
        <v>10968000000</v>
      </c>
      <c r="M553" s="90">
        <v>-15.716626</v>
      </c>
      <c r="N553" s="90">
        <v>-52.408985000000001</v>
      </c>
      <c r="O553" s="90">
        <v>-29.280989000000002</v>
      </c>
      <c r="P553" s="90">
        <v>-26.656616</v>
      </c>
    </row>
    <row r="554" spans="2:16" x14ac:dyDescent="0.25">
      <c r="B554" s="90">
        <v>10890000000</v>
      </c>
      <c r="C554" s="90">
        <v>-10.772376</v>
      </c>
      <c r="D554" s="90">
        <v>-56.413715000000003</v>
      </c>
      <c r="E554" s="90">
        <v>-26.424966999999999</v>
      </c>
      <c r="F554" s="90">
        <v>-29.8032</v>
      </c>
      <c r="L554" s="90">
        <v>11036000000</v>
      </c>
      <c r="M554" s="90">
        <v>-17.010764999999999</v>
      </c>
      <c r="N554" s="90">
        <v>-52.813231999999999</v>
      </c>
      <c r="O554" s="90">
        <v>-29.001111999999999</v>
      </c>
      <c r="P554" s="90">
        <v>-26.637629</v>
      </c>
    </row>
    <row r="555" spans="2:16" x14ac:dyDescent="0.25">
      <c r="B555" s="90">
        <v>10960000000</v>
      </c>
      <c r="C555" s="90">
        <v>-11.211777</v>
      </c>
      <c r="D555" s="90">
        <v>-56.527667999999998</v>
      </c>
      <c r="E555" s="90">
        <v>-26.454618</v>
      </c>
      <c r="F555" s="90">
        <v>-29.481867000000001</v>
      </c>
      <c r="L555" s="90">
        <v>11104000000</v>
      </c>
      <c r="M555" s="90">
        <v>-18.338215000000002</v>
      </c>
      <c r="N555" s="90">
        <v>-53.20834</v>
      </c>
      <c r="O555" s="90">
        <v>-28.716272</v>
      </c>
      <c r="P555" s="90">
        <v>-26.511156</v>
      </c>
    </row>
    <row r="556" spans="2:16" x14ac:dyDescent="0.25">
      <c r="B556" s="90">
        <v>11030000000</v>
      </c>
      <c r="C556" s="90">
        <v>-11.689825000000001</v>
      </c>
      <c r="D556" s="90">
        <v>-56.573982000000001</v>
      </c>
      <c r="E556" s="90">
        <v>-26.483250000000002</v>
      </c>
      <c r="F556" s="90">
        <v>-29.233124</v>
      </c>
      <c r="L556" s="90">
        <v>11172000000</v>
      </c>
      <c r="M556" s="90">
        <v>-19.810123000000001</v>
      </c>
      <c r="N556" s="90">
        <v>-53.326923000000001</v>
      </c>
      <c r="O556" s="90">
        <v>-28.343371999999999</v>
      </c>
      <c r="P556" s="90">
        <v>-26.405940999999999</v>
      </c>
    </row>
    <row r="557" spans="2:16" x14ac:dyDescent="0.25">
      <c r="B557" s="90">
        <v>11100000000</v>
      </c>
      <c r="C557" s="90">
        <v>-11.996836999999999</v>
      </c>
      <c r="D557" s="90">
        <v>-57.125777999999997</v>
      </c>
      <c r="E557" s="90">
        <v>-26.35474</v>
      </c>
      <c r="F557" s="90">
        <v>-28.958905999999999</v>
      </c>
      <c r="L557" s="90">
        <v>11240000000</v>
      </c>
      <c r="M557" s="90">
        <v>-21.971589999999999</v>
      </c>
      <c r="N557" s="90">
        <v>-53.475079000000001</v>
      </c>
      <c r="O557" s="90">
        <v>-28.043780999999999</v>
      </c>
      <c r="P557" s="90">
        <v>-26.359279999999998</v>
      </c>
    </row>
    <row r="558" spans="2:16" x14ac:dyDescent="0.25">
      <c r="B558" s="90">
        <v>11170000000</v>
      </c>
      <c r="C558" s="90">
        <v>-12.407083999999999</v>
      </c>
      <c r="D558" s="90">
        <v>-57.496552000000001</v>
      </c>
      <c r="E558" s="90">
        <v>-26.261181000000001</v>
      </c>
      <c r="F558" s="90">
        <v>-28.707954000000001</v>
      </c>
      <c r="L558" s="90">
        <v>11308000000</v>
      </c>
      <c r="M558" s="90">
        <v>-24.728027000000001</v>
      </c>
      <c r="N558" s="90">
        <v>-53.623050999999997</v>
      </c>
      <c r="O558" s="90">
        <v>-27.792973</v>
      </c>
      <c r="P558" s="90">
        <v>-26.243587000000002</v>
      </c>
    </row>
    <row r="559" spans="2:16" x14ac:dyDescent="0.25">
      <c r="B559" s="90">
        <v>11240000000</v>
      </c>
      <c r="C559" s="90">
        <v>-12.991367</v>
      </c>
      <c r="D559" s="90">
        <v>-57.717953000000001</v>
      </c>
      <c r="E559" s="90">
        <v>-26.202929000000001</v>
      </c>
      <c r="F559" s="90">
        <v>-28.461082000000001</v>
      </c>
      <c r="L559" s="90">
        <v>11376000000</v>
      </c>
      <c r="M559" s="90">
        <v>-25.88871</v>
      </c>
      <c r="N559" s="90">
        <v>-53.774155</v>
      </c>
      <c r="O559" s="90">
        <v>-27.548249999999999</v>
      </c>
      <c r="P559" s="90">
        <v>-26.078415</v>
      </c>
    </row>
    <row r="560" spans="2:16" x14ac:dyDescent="0.25">
      <c r="B560" s="90">
        <v>11310000000</v>
      </c>
      <c r="C560" s="90">
        <v>-13.404106000000001</v>
      </c>
      <c r="D560" s="90">
        <v>-57.974178000000002</v>
      </c>
      <c r="E560" s="90">
        <v>-26.049869999999999</v>
      </c>
      <c r="F560" s="90">
        <v>-28.227450999999999</v>
      </c>
      <c r="L560" s="90">
        <v>11444000000</v>
      </c>
      <c r="M560" s="90">
        <v>-27.257712999999999</v>
      </c>
      <c r="N560" s="90">
        <v>-53.39669</v>
      </c>
      <c r="O560" s="90">
        <v>-27.369122999999998</v>
      </c>
      <c r="P560" s="90">
        <v>-26.015395999999999</v>
      </c>
    </row>
    <row r="561" spans="2:16" x14ac:dyDescent="0.25">
      <c r="B561" s="90">
        <v>11380000000</v>
      </c>
      <c r="C561" s="90">
        <v>-13.879925999999999</v>
      </c>
      <c r="D561" s="90">
        <v>-58.102207</v>
      </c>
      <c r="E561" s="90">
        <v>-25.870809999999999</v>
      </c>
      <c r="F561" s="90">
        <v>-28.003655999999999</v>
      </c>
      <c r="L561" s="90">
        <v>11512000000</v>
      </c>
      <c r="M561" s="90">
        <v>-26.86619</v>
      </c>
      <c r="N561" s="90">
        <v>-53.216942000000003</v>
      </c>
      <c r="O561" s="90">
        <v>-27.131512000000001</v>
      </c>
      <c r="P561" s="90">
        <v>-25.869357999999998</v>
      </c>
    </row>
    <row r="562" spans="2:16" x14ac:dyDescent="0.25">
      <c r="B562" s="90">
        <v>11450000000</v>
      </c>
      <c r="C562" s="90">
        <v>-14.525599</v>
      </c>
      <c r="D562" s="90">
        <v>-57.620029000000002</v>
      </c>
      <c r="E562" s="90">
        <v>-25.741478000000001</v>
      </c>
      <c r="F562" s="90">
        <v>-27.797571000000001</v>
      </c>
      <c r="L562" s="90">
        <v>11580000000</v>
      </c>
      <c r="M562" s="90">
        <v>-24.926849000000001</v>
      </c>
      <c r="N562" s="90">
        <v>-52.871696</v>
      </c>
      <c r="O562" s="90">
        <v>-26.739360999999999</v>
      </c>
      <c r="P562" s="90">
        <v>-25.626303</v>
      </c>
    </row>
    <row r="563" spans="2:16" x14ac:dyDescent="0.25">
      <c r="B563" s="90">
        <v>11520000000</v>
      </c>
      <c r="C563" s="90">
        <v>-15.277623</v>
      </c>
      <c r="D563" s="90">
        <v>-57.339644999999997</v>
      </c>
      <c r="E563" s="90">
        <v>-25.615997</v>
      </c>
      <c r="F563" s="90">
        <v>-27.612138999999999</v>
      </c>
      <c r="L563" s="90">
        <v>11648000000</v>
      </c>
      <c r="M563" s="90">
        <v>-21.778112</v>
      </c>
      <c r="N563" s="90">
        <v>-52.686194999999998</v>
      </c>
      <c r="O563" s="90">
        <v>-26.676397000000001</v>
      </c>
      <c r="P563" s="90">
        <v>-25.546167000000001</v>
      </c>
    </row>
    <row r="564" spans="2:16" x14ac:dyDescent="0.25">
      <c r="B564" s="90">
        <v>11590000000</v>
      </c>
      <c r="C564" s="90">
        <v>-16.082024000000001</v>
      </c>
      <c r="D564" s="90">
        <v>-57.102310000000003</v>
      </c>
      <c r="E564" s="90">
        <v>-25.438134999999999</v>
      </c>
      <c r="F564" s="90">
        <v>-27.412624000000001</v>
      </c>
      <c r="L564" s="90">
        <v>11716000000</v>
      </c>
      <c r="M564" s="90">
        <v>-19.871221999999999</v>
      </c>
      <c r="N564" s="90">
        <v>-52.230063999999999</v>
      </c>
      <c r="O564" s="90">
        <v>-26.545078</v>
      </c>
      <c r="P564" s="90">
        <v>-25.310960999999999</v>
      </c>
    </row>
    <row r="565" spans="2:16" x14ac:dyDescent="0.25">
      <c r="B565" s="90">
        <v>11660000000</v>
      </c>
      <c r="C565" s="90">
        <v>-17.075548000000001</v>
      </c>
      <c r="D565" s="90">
        <v>-56.537391999999997</v>
      </c>
      <c r="E565" s="90">
        <v>-25.324776</v>
      </c>
      <c r="F565" s="90">
        <v>-27.268229999999999</v>
      </c>
      <c r="L565" s="90">
        <v>11784000000</v>
      </c>
      <c r="M565" s="90">
        <v>-16.796066</v>
      </c>
      <c r="N565" s="90">
        <v>-52.435603999999998</v>
      </c>
      <c r="O565" s="90">
        <v>-26.497076</v>
      </c>
      <c r="P565" s="90">
        <v>-25.078963999999999</v>
      </c>
    </row>
    <row r="566" spans="2:16" x14ac:dyDescent="0.25">
      <c r="B566" s="90">
        <v>11730000000</v>
      </c>
      <c r="C566" s="90">
        <v>-18.163260000000001</v>
      </c>
      <c r="D566" s="90">
        <v>-55.965308999999998</v>
      </c>
      <c r="E566" s="90">
        <v>-25.148478000000001</v>
      </c>
      <c r="F566" s="90">
        <v>-27.097300000000001</v>
      </c>
      <c r="L566" s="90">
        <v>11852000000</v>
      </c>
      <c r="M566" s="90">
        <v>-15.063898</v>
      </c>
      <c r="N566" s="90">
        <v>-52.113940999999997</v>
      </c>
      <c r="O566" s="90">
        <v>-26.655598000000001</v>
      </c>
      <c r="P566" s="90">
        <v>-24.973661</v>
      </c>
    </row>
    <row r="567" spans="2:16" x14ac:dyDescent="0.25">
      <c r="B567" s="90">
        <v>11800000000</v>
      </c>
      <c r="C567" s="90">
        <v>-19.448273</v>
      </c>
      <c r="D567" s="90">
        <v>-55.328079000000002</v>
      </c>
      <c r="E567" s="90">
        <v>-25.010155000000001</v>
      </c>
      <c r="F567" s="90">
        <v>-26.999856999999999</v>
      </c>
      <c r="L567" s="90">
        <v>11920000000</v>
      </c>
      <c r="M567" s="90">
        <v>-13.974326</v>
      </c>
      <c r="N567" s="90">
        <v>-51.710788999999998</v>
      </c>
      <c r="O567" s="90">
        <v>-26.674305</v>
      </c>
      <c r="P567" s="90">
        <v>-24.866312000000001</v>
      </c>
    </row>
    <row r="568" spans="2:16" x14ac:dyDescent="0.25">
      <c r="B568" s="90">
        <v>11870000000</v>
      </c>
      <c r="C568" s="90">
        <v>-20.974098000000001</v>
      </c>
      <c r="D568" s="90">
        <v>-54.617310000000003</v>
      </c>
      <c r="E568" s="90">
        <v>-24.828147999999999</v>
      </c>
      <c r="F568" s="90">
        <v>-26.907658000000001</v>
      </c>
      <c r="L568" s="90">
        <v>11988000000</v>
      </c>
      <c r="M568" s="90">
        <v>-13.090725000000001</v>
      </c>
      <c r="N568" s="90">
        <v>-51.299079999999996</v>
      </c>
      <c r="O568" s="90">
        <v>-26.473580999999999</v>
      </c>
      <c r="P568" s="90">
        <v>-24.613966000000001</v>
      </c>
    </row>
    <row r="569" spans="2:16" x14ac:dyDescent="0.25">
      <c r="B569" s="90">
        <v>11940000000</v>
      </c>
      <c r="C569" s="90">
        <v>-22.867785000000001</v>
      </c>
      <c r="D569" s="90">
        <v>-53.843150999999999</v>
      </c>
      <c r="E569" s="90">
        <v>-24.658484999999999</v>
      </c>
      <c r="F569" s="90">
        <v>-26.800894</v>
      </c>
      <c r="L569" s="90">
        <v>12056000000</v>
      </c>
      <c r="M569" s="90">
        <v>-11.92184</v>
      </c>
      <c r="N569" s="90">
        <v>-50.693333000000003</v>
      </c>
      <c r="O569" s="90">
        <v>-25.876121999999999</v>
      </c>
      <c r="P569" s="90">
        <v>-24.653047999999998</v>
      </c>
    </row>
    <row r="570" spans="2:16" x14ac:dyDescent="0.25">
      <c r="B570" s="90">
        <v>12010000000</v>
      </c>
      <c r="C570" s="90">
        <v>-25.495011999999999</v>
      </c>
      <c r="D570" s="90">
        <v>-53.164261000000003</v>
      </c>
      <c r="E570" s="90">
        <v>-24.488862999999998</v>
      </c>
      <c r="F570" s="90">
        <v>-26.728888000000001</v>
      </c>
      <c r="L570" s="90">
        <v>12124000000</v>
      </c>
      <c r="M570" s="90">
        <v>-11.397662</v>
      </c>
      <c r="N570" s="90">
        <v>-49.565638999999997</v>
      </c>
      <c r="O570" s="90">
        <v>-25.496109000000001</v>
      </c>
      <c r="P570" s="90">
        <v>-24.526772000000001</v>
      </c>
    </row>
    <row r="571" spans="2:16" x14ac:dyDescent="0.25">
      <c r="B571" s="90">
        <v>12080000000</v>
      </c>
      <c r="C571" s="90">
        <v>-27.545653999999999</v>
      </c>
      <c r="D571" s="90">
        <v>-52.636799000000003</v>
      </c>
      <c r="E571" s="90">
        <v>-24.355629</v>
      </c>
      <c r="F571" s="90">
        <v>-26.656711999999999</v>
      </c>
      <c r="L571" s="90">
        <v>12192000000</v>
      </c>
      <c r="M571" s="90">
        <v>-10.591184999999999</v>
      </c>
      <c r="N571" s="90">
        <v>-48.871029</v>
      </c>
      <c r="O571" s="90">
        <v>-25.423428000000001</v>
      </c>
      <c r="P571" s="90">
        <v>-24.460059999999999</v>
      </c>
    </row>
    <row r="572" spans="2:16" x14ac:dyDescent="0.25">
      <c r="B572" s="90">
        <v>12150000000</v>
      </c>
      <c r="C572" s="90">
        <v>-29.222895000000001</v>
      </c>
      <c r="D572" s="90">
        <v>-52.141891000000001</v>
      </c>
      <c r="E572" s="90">
        <v>-24.223763000000002</v>
      </c>
      <c r="F572" s="90">
        <v>-26.579219999999999</v>
      </c>
      <c r="L572" s="90">
        <v>12260000000</v>
      </c>
      <c r="M572" s="90">
        <v>-9.8096703999999999</v>
      </c>
      <c r="N572" s="90">
        <v>-48.574340999999997</v>
      </c>
      <c r="O572" s="90">
        <v>-25.475292</v>
      </c>
      <c r="P572" s="90">
        <v>-24.346578999999998</v>
      </c>
    </row>
    <row r="573" spans="2:16" x14ac:dyDescent="0.25">
      <c r="B573" s="90">
        <v>12220000000</v>
      </c>
      <c r="C573" s="90">
        <v>-29.667133</v>
      </c>
      <c r="D573" s="90">
        <v>-51.652316999999996</v>
      </c>
      <c r="E573" s="90">
        <v>-24.125413999999999</v>
      </c>
      <c r="F573" s="90">
        <v>-26.472351</v>
      </c>
      <c r="L573" s="90">
        <v>12328000000</v>
      </c>
      <c r="M573" s="90">
        <v>-9.1858616000000008</v>
      </c>
      <c r="N573" s="90">
        <v>-47.783465999999997</v>
      </c>
      <c r="O573" s="90">
        <v>-25.455916999999999</v>
      </c>
      <c r="P573" s="90">
        <v>-24.259112999999999</v>
      </c>
    </row>
    <row r="574" spans="2:16" x14ac:dyDescent="0.25">
      <c r="B574" s="90">
        <v>12290000000</v>
      </c>
      <c r="C574" s="90">
        <v>-28.762857</v>
      </c>
      <c r="D574" s="90">
        <v>-51.164000999999999</v>
      </c>
      <c r="E574" s="90">
        <v>-24.033787</v>
      </c>
      <c r="F574" s="90">
        <v>-26.399424</v>
      </c>
      <c r="L574" s="90">
        <v>12396000000</v>
      </c>
      <c r="M574" s="90">
        <v>-8.6958169999999999</v>
      </c>
      <c r="N574" s="90">
        <v>-47.408816999999999</v>
      </c>
      <c r="O574" s="90">
        <v>-25.897819999999999</v>
      </c>
      <c r="P574" s="90">
        <v>-24.07593</v>
      </c>
    </row>
    <row r="575" spans="2:16" x14ac:dyDescent="0.25">
      <c r="B575" s="90">
        <v>12360000000</v>
      </c>
      <c r="C575" s="90">
        <v>-26.645388000000001</v>
      </c>
      <c r="D575" s="90">
        <v>-50.74295</v>
      </c>
      <c r="E575" s="90">
        <v>-23.944357</v>
      </c>
      <c r="F575" s="90">
        <v>-26.348495</v>
      </c>
      <c r="L575" s="90">
        <v>12464000000</v>
      </c>
      <c r="M575" s="90">
        <v>-8.1136760999999993</v>
      </c>
      <c r="N575" s="90">
        <v>-47.202525999999999</v>
      </c>
      <c r="O575" s="90">
        <v>-26.178549</v>
      </c>
      <c r="P575" s="90">
        <v>-24.042435000000001</v>
      </c>
    </row>
    <row r="576" spans="2:16" x14ac:dyDescent="0.25">
      <c r="B576" s="90">
        <v>12430000000</v>
      </c>
      <c r="C576" s="90">
        <v>-24.634001000000001</v>
      </c>
      <c r="D576" s="90">
        <v>-50.254047</v>
      </c>
      <c r="E576" s="90">
        <v>-23.835514</v>
      </c>
      <c r="F576" s="90">
        <v>-26.328588</v>
      </c>
      <c r="L576" s="90">
        <v>12532000000</v>
      </c>
      <c r="M576" s="90">
        <v>-7.7267656000000002</v>
      </c>
      <c r="N576" s="90">
        <v>-46.944659999999999</v>
      </c>
      <c r="O576" s="90">
        <v>-26.009329000000001</v>
      </c>
      <c r="P576" s="90">
        <v>-23.785955000000001</v>
      </c>
    </row>
    <row r="577" spans="2:16" x14ac:dyDescent="0.25">
      <c r="B577" s="90">
        <v>12500000000</v>
      </c>
      <c r="C577" s="90">
        <v>-22.417159999999999</v>
      </c>
      <c r="D577" s="90">
        <v>-49.886448000000001</v>
      </c>
      <c r="E577" s="90">
        <v>-23.719065000000001</v>
      </c>
      <c r="F577" s="90">
        <v>-26.362736000000002</v>
      </c>
      <c r="L577" s="90">
        <v>12600000000</v>
      </c>
      <c r="M577" s="90">
        <v>-7.2601937999999997</v>
      </c>
      <c r="N577" s="90">
        <v>-46.149642999999998</v>
      </c>
      <c r="O577" s="90">
        <v>-25.972479</v>
      </c>
      <c r="P577" s="90">
        <v>-23.626919000000001</v>
      </c>
    </row>
    <row r="578" spans="2:16" x14ac:dyDescent="0.25">
      <c r="B578" s="90">
        <v>12570000000</v>
      </c>
      <c r="C578" s="90">
        <v>-20.810181</v>
      </c>
      <c r="D578" s="90">
        <v>-49.512253000000001</v>
      </c>
      <c r="E578" s="90">
        <v>-23.594743999999999</v>
      </c>
      <c r="F578" s="90">
        <v>-26.481003000000001</v>
      </c>
      <c r="L578" s="90">
        <v>12668000000</v>
      </c>
      <c r="M578" s="90">
        <v>-6.6120590999999997</v>
      </c>
      <c r="N578" s="90">
        <v>-45.735785999999997</v>
      </c>
      <c r="O578" s="90">
        <v>-26.140726000000001</v>
      </c>
      <c r="P578" s="90">
        <v>-23.559849</v>
      </c>
    </row>
    <row r="579" spans="2:16" x14ac:dyDescent="0.25">
      <c r="B579" s="90">
        <v>12640000000</v>
      </c>
      <c r="C579" s="90">
        <v>-19.819054000000001</v>
      </c>
      <c r="D579" s="90">
        <v>-49.176945000000003</v>
      </c>
      <c r="E579" s="90">
        <v>-23.431353000000001</v>
      </c>
      <c r="F579" s="90">
        <v>-26.658705000000001</v>
      </c>
      <c r="L579" s="90">
        <v>12736000000</v>
      </c>
      <c r="M579" s="90">
        <v>-6.0935946000000003</v>
      </c>
      <c r="N579" s="90">
        <v>-45.340556999999997</v>
      </c>
      <c r="O579" s="90">
        <v>-26.1999</v>
      </c>
      <c r="P579" s="90">
        <v>-23.273350000000001</v>
      </c>
    </row>
    <row r="580" spans="2:16" x14ac:dyDescent="0.25">
      <c r="B580" s="90">
        <v>12710000000</v>
      </c>
      <c r="C580" s="90">
        <v>-18.992318999999998</v>
      </c>
      <c r="D580" s="90">
        <v>-48.852302999999999</v>
      </c>
      <c r="E580" s="90">
        <v>-23.252644</v>
      </c>
      <c r="F580" s="90">
        <v>-26.849654999999998</v>
      </c>
      <c r="L580" s="90">
        <v>12804000000</v>
      </c>
      <c r="M580" s="90">
        <v>-5.6334343000000002</v>
      </c>
      <c r="N580" s="90">
        <v>-45.182751000000003</v>
      </c>
      <c r="O580" s="90">
        <v>-26.246231000000002</v>
      </c>
      <c r="P580" s="90">
        <v>-23.021478999999999</v>
      </c>
    </row>
    <row r="581" spans="2:16" x14ac:dyDescent="0.25">
      <c r="B581" s="90">
        <v>12780000000</v>
      </c>
      <c r="C581" s="90">
        <v>-18.313773999999999</v>
      </c>
      <c r="D581" s="90">
        <v>-48.565494999999999</v>
      </c>
      <c r="E581" s="90">
        <v>-23.043575000000001</v>
      </c>
      <c r="F581" s="90">
        <v>-27.076357000000002</v>
      </c>
      <c r="L581" s="90">
        <v>12872000000</v>
      </c>
      <c r="M581" s="90">
        <v>-5.3981385</v>
      </c>
      <c r="N581" s="90">
        <v>-45.025928</v>
      </c>
      <c r="O581" s="90">
        <v>-26.628844999999998</v>
      </c>
      <c r="P581" s="90">
        <v>-22.771903999999999</v>
      </c>
    </row>
    <row r="582" spans="2:16" x14ac:dyDescent="0.25">
      <c r="B582" s="90">
        <v>12850000000</v>
      </c>
      <c r="C582" s="90">
        <v>-17.818493</v>
      </c>
      <c r="D582" s="90">
        <v>-48.279766000000002</v>
      </c>
      <c r="E582" s="90">
        <v>-22.800369</v>
      </c>
      <c r="F582" s="90">
        <v>-27.301200999999999</v>
      </c>
      <c r="L582" s="90">
        <v>12940000000</v>
      </c>
      <c r="M582" s="90">
        <v>-5.2002220000000001</v>
      </c>
      <c r="N582" s="90">
        <v>-45.139816000000003</v>
      </c>
      <c r="O582" s="90">
        <v>-27.038440999999999</v>
      </c>
      <c r="P582" s="90">
        <v>-22.492619999999999</v>
      </c>
    </row>
    <row r="583" spans="2:16" x14ac:dyDescent="0.25">
      <c r="B583" s="90">
        <v>12920000000</v>
      </c>
      <c r="C583" s="90">
        <v>-17.475663999999998</v>
      </c>
      <c r="D583" s="90">
        <v>-48.002167</v>
      </c>
      <c r="E583" s="90">
        <v>-22.528744</v>
      </c>
      <c r="F583" s="90">
        <v>-27.531476999999999</v>
      </c>
      <c r="L583" s="90">
        <v>13008000000</v>
      </c>
      <c r="M583" s="90">
        <v>-5.0483966000000002</v>
      </c>
      <c r="N583" s="90">
        <v>-45.382430999999997</v>
      </c>
      <c r="O583" s="90">
        <v>-27.241994999999999</v>
      </c>
      <c r="P583" s="90">
        <v>-22.047554000000002</v>
      </c>
    </row>
    <row r="584" spans="2:16" x14ac:dyDescent="0.25">
      <c r="B584" s="90">
        <v>12990000000</v>
      </c>
      <c r="C584" s="90">
        <v>-17.283823000000002</v>
      </c>
      <c r="D584" s="90">
        <v>-47.751556000000001</v>
      </c>
      <c r="E584" s="90">
        <v>-22.210018000000002</v>
      </c>
      <c r="F584" s="90">
        <v>-27.755596000000001</v>
      </c>
      <c r="L584" s="90">
        <v>13076000000</v>
      </c>
      <c r="M584" s="90">
        <v>-4.8232898999999998</v>
      </c>
      <c r="N584" s="90">
        <v>-45.384785000000001</v>
      </c>
      <c r="O584" s="90">
        <v>-27.651527000000002</v>
      </c>
      <c r="P584" s="90">
        <v>-21.768267000000002</v>
      </c>
    </row>
    <row r="585" spans="2:16" x14ac:dyDescent="0.25">
      <c r="B585" s="90">
        <v>13060000000</v>
      </c>
      <c r="C585" s="90">
        <v>-17.247478000000001</v>
      </c>
      <c r="D585" s="90">
        <v>-47.493350999999997</v>
      </c>
      <c r="E585" s="90">
        <v>-21.826035999999998</v>
      </c>
      <c r="F585" s="90">
        <v>-27.973354</v>
      </c>
      <c r="L585" s="90">
        <v>13144000000</v>
      </c>
      <c r="M585" s="90">
        <v>-4.6446142000000004</v>
      </c>
      <c r="N585" s="90">
        <v>-45.304741</v>
      </c>
      <c r="O585" s="90">
        <v>-27.455839000000001</v>
      </c>
      <c r="P585" s="90">
        <v>-21.301144000000001</v>
      </c>
    </row>
    <row r="586" spans="2:16" x14ac:dyDescent="0.25">
      <c r="B586" s="90">
        <v>13130000000</v>
      </c>
      <c r="C586" s="90">
        <v>-17.315602999999999</v>
      </c>
      <c r="D586" s="90">
        <v>-47.210113999999997</v>
      </c>
      <c r="E586" s="90">
        <v>-21.415220000000001</v>
      </c>
      <c r="F586" s="90">
        <v>-28.187522999999999</v>
      </c>
      <c r="L586" s="90">
        <v>13212000000</v>
      </c>
      <c r="M586" s="90">
        <v>-4.3630056000000002</v>
      </c>
      <c r="N586" s="90">
        <v>-45.311852000000002</v>
      </c>
      <c r="O586" s="90">
        <v>-27.527424</v>
      </c>
      <c r="P586" s="90">
        <v>-20.903679</v>
      </c>
    </row>
    <row r="587" spans="2:16" x14ac:dyDescent="0.25">
      <c r="B587" s="90">
        <v>13200000000</v>
      </c>
      <c r="C587" s="90">
        <v>-17.397998999999999</v>
      </c>
      <c r="D587" s="90">
        <v>-46.903778000000003</v>
      </c>
      <c r="E587" s="90">
        <v>-20.993791999999999</v>
      </c>
      <c r="F587" s="90">
        <v>-28.402372</v>
      </c>
      <c r="L587" s="90">
        <v>13280000000</v>
      </c>
      <c r="M587" s="90">
        <v>-4.1468610999999997</v>
      </c>
      <c r="N587" s="90">
        <v>-45.237121999999999</v>
      </c>
      <c r="O587" s="90">
        <v>-27.655536999999999</v>
      </c>
      <c r="P587" s="90">
        <v>-20.436931999999999</v>
      </c>
    </row>
    <row r="588" spans="2:16" x14ac:dyDescent="0.25">
      <c r="B588" s="90">
        <v>13270000000</v>
      </c>
      <c r="C588" s="90">
        <v>-17.686214</v>
      </c>
      <c r="D588" s="90">
        <v>-46.560707000000001</v>
      </c>
      <c r="E588" s="90">
        <v>-20.505065999999999</v>
      </c>
      <c r="F588" s="90">
        <v>-28.609943000000001</v>
      </c>
      <c r="L588" s="90">
        <v>13348000000</v>
      </c>
      <c r="M588" s="90">
        <v>-3.9794187999999999</v>
      </c>
      <c r="N588" s="90">
        <v>-45.110686999999999</v>
      </c>
      <c r="O588" s="90">
        <v>-27.857983000000001</v>
      </c>
      <c r="P588" s="90">
        <v>-19.986145</v>
      </c>
    </row>
    <row r="589" spans="2:16" x14ac:dyDescent="0.25">
      <c r="B589" s="90">
        <v>13340000000</v>
      </c>
      <c r="C589" s="90">
        <v>-18.00271</v>
      </c>
      <c r="D589" s="90">
        <v>-46.195762999999999</v>
      </c>
      <c r="E589" s="90">
        <v>-20.017868</v>
      </c>
      <c r="F589" s="90">
        <v>-28.809934999999999</v>
      </c>
      <c r="L589" s="90">
        <v>13416000000</v>
      </c>
      <c r="M589" s="90">
        <v>-3.8600127999999998</v>
      </c>
      <c r="N589" s="90">
        <v>-45.081631000000002</v>
      </c>
      <c r="O589" s="90">
        <v>-28.017441000000002</v>
      </c>
      <c r="P589" s="90">
        <v>-19.428833000000001</v>
      </c>
    </row>
    <row r="590" spans="2:16" x14ac:dyDescent="0.25">
      <c r="B590" s="90">
        <v>13410000000</v>
      </c>
      <c r="C590" s="90">
        <v>-18.122181000000001</v>
      </c>
      <c r="D590" s="90">
        <v>-45.811394</v>
      </c>
      <c r="E590" s="90">
        <v>-19.560108</v>
      </c>
      <c r="F590" s="90">
        <v>-29.010580000000001</v>
      </c>
      <c r="L590" s="90">
        <v>13484000000</v>
      </c>
      <c r="M590" s="90">
        <v>-3.7785058</v>
      </c>
      <c r="N590" s="90">
        <v>-45.076889000000001</v>
      </c>
      <c r="O590" s="90">
        <v>-28.713051</v>
      </c>
      <c r="P590" s="90">
        <v>-18.936914000000002</v>
      </c>
    </row>
    <row r="591" spans="2:16" x14ac:dyDescent="0.25">
      <c r="B591" s="90">
        <v>13480000000</v>
      </c>
      <c r="C591" s="90">
        <v>-18.221865000000001</v>
      </c>
      <c r="D591" s="90">
        <v>-45.435859999999998</v>
      </c>
      <c r="E591" s="90">
        <v>-19.101769999999998</v>
      </c>
      <c r="F591" s="90">
        <v>-29.209838999999999</v>
      </c>
      <c r="L591" s="90">
        <v>13552000000</v>
      </c>
      <c r="M591" s="90">
        <v>-3.6428978000000001</v>
      </c>
      <c r="N591" s="90">
        <v>-44.974426000000001</v>
      </c>
      <c r="O591" s="90">
        <v>-28.799810000000001</v>
      </c>
      <c r="P591" s="90">
        <v>-18.385002</v>
      </c>
    </row>
    <row r="592" spans="2:16" x14ac:dyDescent="0.25">
      <c r="B592" s="90">
        <v>13550000000</v>
      </c>
      <c r="C592" s="90">
        <v>-18.411335000000001</v>
      </c>
      <c r="D592" s="90">
        <v>-45.048285999999997</v>
      </c>
      <c r="E592" s="90">
        <v>-18.598731999999998</v>
      </c>
      <c r="F592" s="90">
        <v>-29.404242</v>
      </c>
      <c r="L592" s="90">
        <v>13620000000</v>
      </c>
      <c r="M592" s="90">
        <v>-3.5332370000000002</v>
      </c>
      <c r="N592" s="90">
        <v>-44.907027999999997</v>
      </c>
      <c r="O592" s="90">
        <v>-29.078741000000001</v>
      </c>
      <c r="P592" s="90">
        <v>-17.928453000000001</v>
      </c>
    </row>
    <row r="593" spans="2:16" x14ac:dyDescent="0.25">
      <c r="B593" s="90">
        <v>13620000000</v>
      </c>
      <c r="C593" s="90">
        <v>-18.557576999999998</v>
      </c>
      <c r="D593" s="90">
        <v>-44.624504000000002</v>
      </c>
      <c r="E593" s="90">
        <v>-18.067173</v>
      </c>
      <c r="F593" s="90">
        <v>-29.603024999999999</v>
      </c>
      <c r="L593" s="90">
        <v>13688000000</v>
      </c>
      <c r="M593" s="90">
        <v>-3.2033770000000001</v>
      </c>
      <c r="N593" s="90">
        <v>-44.877955999999998</v>
      </c>
      <c r="O593" s="90">
        <v>-29.368668</v>
      </c>
      <c r="P593" s="90">
        <v>-17.406507000000001</v>
      </c>
    </row>
    <row r="594" spans="2:16" x14ac:dyDescent="0.25">
      <c r="B594" s="90">
        <v>13690000000</v>
      </c>
      <c r="C594" s="90">
        <v>-18.510365</v>
      </c>
      <c r="D594" s="90">
        <v>-44.198841000000002</v>
      </c>
      <c r="E594" s="90">
        <v>-17.516362999999998</v>
      </c>
      <c r="F594" s="90">
        <v>-29.813559999999999</v>
      </c>
      <c r="L594" s="90">
        <v>13756000000</v>
      </c>
      <c r="M594" s="90">
        <v>-2.2298467</v>
      </c>
      <c r="N594" s="90">
        <v>-44.643349000000001</v>
      </c>
      <c r="O594" s="90">
        <v>-29.556093000000001</v>
      </c>
      <c r="P594" s="90">
        <v>-16.870934999999999</v>
      </c>
    </row>
    <row r="595" spans="2:16" x14ac:dyDescent="0.25">
      <c r="B595" s="90">
        <v>13760000000</v>
      </c>
      <c r="C595" s="90">
        <v>-18.564769999999999</v>
      </c>
      <c r="D595" s="90">
        <v>-43.815849</v>
      </c>
      <c r="E595" s="90">
        <v>-16.933069</v>
      </c>
      <c r="F595" s="90">
        <v>-30.038933</v>
      </c>
      <c r="L595" s="90">
        <v>13824000000</v>
      </c>
      <c r="M595" s="90">
        <v>-2.1829572000000002</v>
      </c>
      <c r="N595" s="90">
        <v>-44.310595999999997</v>
      </c>
      <c r="O595" s="90">
        <v>-29.701359</v>
      </c>
      <c r="P595" s="90">
        <v>-16.379421000000001</v>
      </c>
    </row>
    <row r="596" spans="2:16" x14ac:dyDescent="0.25">
      <c r="B596" s="90">
        <v>13830000000</v>
      </c>
      <c r="C596" s="90">
        <v>-18.411324</v>
      </c>
      <c r="D596" s="90">
        <v>-43.385952000000003</v>
      </c>
      <c r="E596" s="90">
        <v>-16.319378</v>
      </c>
      <c r="F596" s="90">
        <v>-30.283391999999999</v>
      </c>
      <c r="L596" s="90">
        <v>13892000000</v>
      </c>
      <c r="M596" s="90">
        <v>-2.2455379999999998</v>
      </c>
      <c r="N596" s="90">
        <v>-44.108932000000003</v>
      </c>
      <c r="O596" s="90">
        <v>-29.530232999999999</v>
      </c>
      <c r="P596" s="90">
        <v>-15.819115</v>
      </c>
    </row>
    <row r="597" spans="2:16" x14ac:dyDescent="0.25">
      <c r="B597" s="90">
        <v>13900000000</v>
      </c>
      <c r="C597" s="90">
        <v>-18.079466</v>
      </c>
      <c r="D597" s="90">
        <v>-42.993656000000001</v>
      </c>
      <c r="E597" s="90">
        <v>-15.714</v>
      </c>
      <c r="F597" s="90">
        <v>-30.556915</v>
      </c>
      <c r="L597" s="90">
        <v>13960000000</v>
      </c>
      <c r="M597" s="90">
        <v>-2.3116132999999999</v>
      </c>
      <c r="N597" s="90">
        <v>-43.683273</v>
      </c>
      <c r="O597" s="90">
        <v>-29.796085000000001</v>
      </c>
      <c r="P597" s="90">
        <v>-15.226542999999999</v>
      </c>
    </row>
    <row r="598" spans="2:16" x14ac:dyDescent="0.25">
      <c r="B598" s="90">
        <v>13970000000</v>
      </c>
      <c r="C598" s="90">
        <v>-17.489308999999999</v>
      </c>
      <c r="D598" s="90">
        <v>-42.671764000000003</v>
      </c>
      <c r="E598" s="90">
        <v>-15.168175</v>
      </c>
      <c r="F598" s="90">
        <v>-30.874063</v>
      </c>
      <c r="L598" s="90">
        <v>14028000000</v>
      </c>
      <c r="M598" s="90">
        <v>-2.3200455</v>
      </c>
      <c r="N598" s="90">
        <v>-43.150379000000001</v>
      </c>
      <c r="O598" s="90">
        <v>-30.087679000000001</v>
      </c>
      <c r="P598" s="90">
        <v>-14.737558999999999</v>
      </c>
    </row>
    <row r="599" spans="2:16" x14ac:dyDescent="0.25">
      <c r="B599" s="90">
        <v>14040000000</v>
      </c>
      <c r="C599" s="90">
        <v>-16.857094</v>
      </c>
      <c r="D599" s="90">
        <v>-42.341599000000002</v>
      </c>
      <c r="E599" s="90">
        <v>-14.625384</v>
      </c>
      <c r="F599" s="90">
        <v>-31.250406000000002</v>
      </c>
      <c r="L599" s="90">
        <v>14096000000</v>
      </c>
      <c r="M599" s="90">
        <v>-3.1188991000000001</v>
      </c>
      <c r="N599" s="90">
        <v>-42.528880999999998</v>
      </c>
      <c r="O599" s="90">
        <v>-30.296952999999998</v>
      </c>
      <c r="P599" s="90">
        <v>-14.244104999999999</v>
      </c>
    </row>
    <row r="600" spans="2:16" x14ac:dyDescent="0.25">
      <c r="B600" s="90">
        <v>14110000000</v>
      </c>
      <c r="C600" s="90">
        <v>-16.194683000000001</v>
      </c>
      <c r="D600" s="90">
        <v>-42.068401000000001</v>
      </c>
      <c r="E600" s="90">
        <v>-14.116892999999999</v>
      </c>
      <c r="F600" s="90">
        <v>-31.699514000000001</v>
      </c>
      <c r="L600" s="90">
        <v>14164000000</v>
      </c>
      <c r="M600" s="90">
        <v>-3.0059689999999999</v>
      </c>
      <c r="N600" s="90">
        <v>-42.046740999999997</v>
      </c>
      <c r="O600" s="90">
        <v>-30.748697</v>
      </c>
      <c r="P600" s="90">
        <v>-13.797746999999999</v>
      </c>
    </row>
    <row r="601" spans="2:16" x14ac:dyDescent="0.25">
      <c r="B601" s="90">
        <v>14180000000</v>
      </c>
      <c r="C601" s="90">
        <v>-15.611304000000001</v>
      </c>
      <c r="D601" s="90">
        <v>-41.845837000000003</v>
      </c>
      <c r="E601" s="90">
        <v>-13.646107000000001</v>
      </c>
      <c r="F601" s="90">
        <v>-32.238098000000001</v>
      </c>
      <c r="L601" s="90">
        <v>14232000000</v>
      </c>
      <c r="M601" s="90">
        <v>-3.1692293</v>
      </c>
      <c r="N601" s="90">
        <v>-41.587673000000002</v>
      </c>
      <c r="O601" s="90">
        <v>-32.135246000000002</v>
      </c>
      <c r="P601" s="90">
        <v>-13.503197</v>
      </c>
    </row>
    <row r="602" spans="2:16" x14ac:dyDescent="0.25">
      <c r="B602" s="90">
        <v>14250000000</v>
      </c>
      <c r="C602" s="90">
        <v>-15.134315000000001</v>
      </c>
      <c r="D602" s="90">
        <v>-41.683284999999998</v>
      </c>
      <c r="E602" s="90">
        <v>-13.23264</v>
      </c>
      <c r="F602" s="90">
        <v>-32.888939000000001</v>
      </c>
      <c r="L602" s="90">
        <v>14300000000</v>
      </c>
      <c r="M602" s="90">
        <v>-2.8977586999999998</v>
      </c>
      <c r="N602" s="90">
        <v>-41.138297999999999</v>
      </c>
      <c r="O602" s="90">
        <v>-32.689673999999997</v>
      </c>
      <c r="P602" s="90">
        <v>-13.179848</v>
      </c>
    </row>
    <row r="603" spans="2:16" x14ac:dyDescent="0.25">
      <c r="B603" s="90">
        <v>14320000000</v>
      </c>
      <c r="C603" s="90">
        <v>-14.808149</v>
      </c>
      <c r="D603" s="90">
        <v>-41.566302999999998</v>
      </c>
      <c r="E603" s="90">
        <v>-12.87772</v>
      </c>
      <c r="F603" s="90">
        <v>-33.657798999999997</v>
      </c>
      <c r="L603" s="90">
        <v>14368000000</v>
      </c>
      <c r="M603" s="90">
        <v>-3.2342936999999998</v>
      </c>
      <c r="N603" s="90">
        <v>-40.949696000000003</v>
      </c>
      <c r="O603" s="90">
        <v>-33.54665</v>
      </c>
      <c r="P603" s="90">
        <v>-12.849765</v>
      </c>
    </row>
    <row r="604" spans="2:16" x14ac:dyDescent="0.25">
      <c r="B604" s="90">
        <v>14390000000</v>
      </c>
      <c r="C604" s="90">
        <v>-14.668214000000001</v>
      </c>
      <c r="D604" s="90">
        <v>-41.553699000000002</v>
      </c>
      <c r="E604" s="90">
        <v>-12.61342</v>
      </c>
      <c r="F604" s="90">
        <v>-34.547038999999998</v>
      </c>
      <c r="L604" s="90">
        <v>14436000000</v>
      </c>
      <c r="M604" s="90">
        <v>-3.2849822</v>
      </c>
      <c r="N604" s="90">
        <v>-41.097233000000003</v>
      </c>
      <c r="O604" s="90">
        <v>-34.906844999999997</v>
      </c>
      <c r="P604" s="90">
        <v>-12.872453999999999</v>
      </c>
    </row>
    <row r="605" spans="2:16" x14ac:dyDescent="0.25">
      <c r="B605" s="90">
        <v>14460000000</v>
      </c>
      <c r="C605" s="90">
        <v>-14.728472</v>
      </c>
      <c r="D605" s="90">
        <v>-41.605282000000003</v>
      </c>
      <c r="E605" s="90">
        <v>-12.443028</v>
      </c>
      <c r="F605" s="90">
        <v>-35.569206000000001</v>
      </c>
      <c r="L605" s="90">
        <v>14504000000</v>
      </c>
      <c r="M605" s="90">
        <v>-3.5047834</v>
      </c>
      <c r="N605" s="90">
        <v>-41.336632000000002</v>
      </c>
      <c r="O605" s="90">
        <v>-36.072780999999999</v>
      </c>
      <c r="P605" s="90">
        <v>-12.663577999999999</v>
      </c>
    </row>
    <row r="606" spans="2:16" x14ac:dyDescent="0.25">
      <c r="B606" s="90">
        <v>14530000000</v>
      </c>
      <c r="C606" s="90">
        <v>-15.082331999999999</v>
      </c>
      <c r="D606" s="90">
        <v>-41.830635000000001</v>
      </c>
      <c r="E606" s="90">
        <v>-12.403371</v>
      </c>
      <c r="F606" s="90">
        <v>-36.737583000000001</v>
      </c>
      <c r="L606" s="90">
        <v>14572000000</v>
      </c>
      <c r="M606" s="90">
        <v>-3.3910623000000002</v>
      </c>
      <c r="N606" s="90">
        <v>-41.400447999999997</v>
      </c>
      <c r="O606" s="90">
        <v>-37.048636999999999</v>
      </c>
      <c r="P606" s="90">
        <v>-12.767970999999999</v>
      </c>
    </row>
    <row r="607" spans="2:16" x14ac:dyDescent="0.25">
      <c r="B607" s="90">
        <v>14600000000</v>
      </c>
      <c r="C607" s="90">
        <v>-15.749098</v>
      </c>
      <c r="D607" s="90">
        <v>-42.222304999999999</v>
      </c>
      <c r="E607" s="90">
        <v>-12.48706</v>
      </c>
      <c r="F607" s="90">
        <v>-38.081035999999997</v>
      </c>
      <c r="L607" s="90">
        <v>14640000000</v>
      </c>
      <c r="M607" s="90">
        <v>-3.812748</v>
      </c>
      <c r="N607" s="90">
        <v>-42.059269</v>
      </c>
      <c r="O607" s="90">
        <v>-38.728648999999997</v>
      </c>
      <c r="P607" s="90">
        <v>-13.009779999999999</v>
      </c>
    </row>
    <row r="608" spans="2:16" x14ac:dyDescent="0.25">
      <c r="B608" s="90">
        <v>14670000000</v>
      </c>
      <c r="C608" s="90">
        <v>-16.785435</v>
      </c>
      <c r="D608" s="90">
        <v>-42.858806999999999</v>
      </c>
      <c r="E608" s="90">
        <v>-12.70368</v>
      </c>
      <c r="F608" s="90">
        <v>-39.641768999999996</v>
      </c>
      <c r="L608" s="90">
        <v>14708000000</v>
      </c>
      <c r="M608" s="90">
        <v>-3.7945403999999998</v>
      </c>
      <c r="N608" s="90">
        <v>-42.593997999999999</v>
      </c>
      <c r="O608" s="90">
        <v>-40.306975999999999</v>
      </c>
      <c r="P608" s="90">
        <v>-13.290243</v>
      </c>
    </row>
    <row r="609" spans="2:16" x14ac:dyDescent="0.25">
      <c r="B609" s="90">
        <v>14740000000</v>
      </c>
      <c r="C609" s="90">
        <v>-18.132522999999999</v>
      </c>
      <c r="D609" s="90">
        <v>-43.775452000000001</v>
      </c>
      <c r="E609" s="90">
        <v>-13.051736</v>
      </c>
      <c r="F609" s="90">
        <v>-41.501125000000002</v>
      </c>
      <c r="L609" s="90">
        <v>14776000000</v>
      </c>
      <c r="M609" s="90">
        <v>-4.0106754000000002</v>
      </c>
      <c r="N609" s="90">
        <v>-43.600043999999997</v>
      </c>
      <c r="O609" s="90">
        <v>-42.173878000000002</v>
      </c>
      <c r="P609" s="90">
        <v>-13.593223</v>
      </c>
    </row>
    <row r="610" spans="2:16" x14ac:dyDescent="0.25">
      <c r="B610" s="90">
        <v>14810000000</v>
      </c>
      <c r="C610" s="90">
        <v>-19.474701</v>
      </c>
      <c r="D610" s="90">
        <v>-45.00806</v>
      </c>
      <c r="E610" s="90">
        <v>-13.512171</v>
      </c>
      <c r="F610" s="90">
        <v>-43.612667000000002</v>
      </c>
      <c r="L610" s="90">
        <v>14844000000</v>
      </c>
      <c r="M610" s="90">
        <v>-4.1620603000000003</v>
      </c>
      <c r="N610" s="90">
        <v>-44.813549000000002</v>
      </c>
      <c r="O610" s="90">
        <v>-44.268008999999999</v>
      </c>
      <c r="P610" s="90">
        <v>-14.290179999999999</v>
      </c>
    </row>
    <row r="611" spans="2:16" x14ac:dyDescent="0.25">
      <c r="B611" s="90">
        <v>14880000000</v>
      </c>
      <c r="C611" s="90">
        <v>-20.315304000000001</v>
      </c>
      <c r="D611" s="90">
        <v>-46.616413000000001</v>
      </c>
      <c r="E611" s="90">
        <v>-14.072171000000001</v>
      </c>
      <c r="F611" s="90">
        <v>-45.390006999999997</v>
      </c>
      <c r="L611" s="90">
        <v>14912000000</v>
      </c>
      <c r="M611" s="90">
        <v>-4.4218267999999998</v>
      </c>
      <c r="N611" s="90">
        <v>-46.712584999999997</v>
      </c>
      <c r="O611" s="90">
        <v>-45.719920999999999</v>
      </c>
      <c r="P611" s="90">
        <v>-14.686912</v>
      </c>
    </row>
    <row r="612" spans="2:16" x14ac:dyDescent="0.25">
      <c r="B612" s="90">
        <v>14950000000</v>
      </c>
      <c r="C612" s="90">
        <v>-20.409811000000001</v>
      </c>
      <c r="D612" s="90">
        <v>-48.691890999999998</v>
      </c>
      <c r="E612" s="90">
        <v>-14.719166</v>
      </c>
      <c r="F612" s="90">
        <v>-46.161513999999997</v>
      </c>
      <c r="L612" s="90">
        <v>14980000000</v>
      </c>
      <c r="M612" s="90">
        <v>-4.6074133000000002</v>
      </c>
      <c r="N612" s="90">
        <v>-48.944363000000003</v>
      </c>
      <c r="O612" s="90">
        <v>-45.922606999999999</v>
      </c>
      <c r="P612" s="90">
        <v>-15.296592</v>
      </c>
    </row>
    <row r="613" spans="2:16" x14ac:dyDescent="0.25">
      <c r="B613" s="90">
        <v>15020000000</v>
      </c>
      <c r="C613" s="90">
        <v>-19.674215</v>
      </c>
      <c r="D613" s="90">
        <v>-51.390121000000001</v>
      </c>
      <c r="E613" s="90">
        <v>-15.46069</v>
      </c>
      <c r="F613" s="90">
        <v>-45.827030000000001</v>
      </c>
      <c r="L613" s="90">
        <v>15048000000</v>
      </c>
      <c r="M613" s="90">
        <v>-4.9647693999999998</v>
      </c>
      <c r="N613" s="90">
        <v>-52.040157000000001</v>
      </c>
      <c r="O613" s="90">
        <v>-45.338551000000002</v>
      </c>
      <c r="P613" s="90">
        <v>-16.175512000000001</v>
      </c>
    </row>
    <row r="614" spans="2:16" x14ac:dyDescent="0.25">
      <c r="B614" s="90">
        <v>15090000000</v>
      </c>
      <c r="C614" s="90">
        <v>-18.247496000000002</v>
      </c>
      <c r="D614" s="90">
        <v>-53.871254</v>
      </c>
      <c r="E614" s="90">
        <v>-16.288353000000001</v>
      </c>
      <c r="F614" s="90">
        <v>-44.377560000000003</v>
      </c>
      <c r="L614" s="90">
        <v>15116000000</v>
      </c>
      <c r="M614" s="90">
        <v>-5.2415136999999996</v>
      </c>
      <c r="N614" s="90">
        <v>-54.282097</v>
      </c>
      <c r="O614" s="90">
        <v>-43.412936999999999</v>
      </c>
      <c r="P614" s="90">
        <v>-16.933368999999999</v>
      </c>
    </row>
    <row r="615" spans="2:16" x14ac:dyDescent="0.25">
      <c r="B615" s="90">
        <v>15160000000</v>
      </c>
      <c r="C615" s="90">
        <v>-16.407924999999999</v>
      </c>
      <c r="D615" s="90">
        <v>-55.352603999999999</v>
      </c>
      <c r="E615" s="90">
        <v>-17.198784</v>
      </c>
      <c r="F615" s="90">
        <v>-41.937244</v>
      </c>
      <c r="L615" s="90">
        <v>15184000000</v>
      </c>
      <c r="M615" s="90">
        <v>-5.4598765</v>
      </c>
      <c r="N615" s="90">
        <v>-55.690291999999999</v>
      </c>
      <c r="O615" s="90">
        <v>-40.642746000000002</v>
      </c>
      <c r="P615" s="90">
        <v>-17.850203</v>
      </c>
    </row>
    <row r="616" spans="2:16" x14ac:dyDescent="0.25">
      <c r="B616" s="90">
        <v>15230000000</v>
      </c>
      <c r="C616" s="90">
        <v>-14.638786</v>
      </c>
      <c r="D616" s="90">
        <v>-55.667439000000002</v>
      </c>
      <c r="E616" s="90">
        <v>-18.201843</v>
      </c>
      <c r="F616" s="90">
        <v>-39.096992</v>
      </c>
      <c r="L616" s="90">
        <v>15252000000</v>
      </c>
      <c r="M616" s="90">
        <v>-5.7536868999999999</v>
      </c>
      <c r="N616" s="90">
        <v>-55.901179999999997</v>
      </c>
      <c r="O616" s="90">
        <v>-37.957577000000001</v>
      </c>
      <c r="P616" s="90">
        <v>-18.90324</v>
      </c>
    </row>
    <row r="617" spans="2:16" x14ac:dyDescent="0.25">
      <c r="B617" s="90">
        <v>15300000000</v>
      </c>
      <c r="C617" s="90">
        <v>-13.135097999999999</v>
      </c>
      <c r="D617" s="90">
        <v>-54.819805000000002</v>
      </c>
      <c r="E617" s="90">
        <v>-19.306616000000002</v>
      </c>
      <c r="F617" s="90">
        <v>-36.533774999999999</v>
      </c>
      <c r="L617" s="90">
        <v>15320000000</v>
      </c>
      <c r="M617" s="90">
        <v>-5.9691796000000004</v>
      </c>
      <c r="N617" s="90">
        <v>-55.288241999999997</v>
      </c>
      <c r="O617" s="90">
        <v>-35.444485</v>
      </c>
      <c r="P617" s="90">
        <v>-19.976215</v>
      </c>
    </row>
    <row r="618" spans="2:16" x14ac:dyDescent="0.25">
      <c r="B618" s="90">
        <v>15370000000</v>
      </c>
      <c r="C618" s="90">
        <v>-11.930654000000001</v>
      </c>
      <c r="D618" s="90">
        <v>-52.700657</v>
      </c>
      <c r="E618" s="90">
        <v>-20.505495</v>
      </c>
      <c r="F618" s="90">
        <v>-34.351680999999999</v>
      </c>
      <c r="L618" s="90">
        <v>15388000000</v>
      </c>
      <c r="M618" s="90">
        <v>-6.2868962000000002</v>
      </c>
      <c r="N618" s="90">
        <v>-53.283062000000001</v>
      </c>
      <c r="O618" s="90">
        <v>-33.294074999999999</v>
      </c>
      <c r="P618" s="90">
        <v>-21.079609000000001</v>
      </c>
    </row>
    <row r="619" spans="2:16" x14ac:dyDescent="0.25">
      <c r="B619" s="90">
        <v>15440000000</v>
      </c>
      <c r="C619" s="90">
        <v>-10.966481</v>
      </c>
      <c r="D619" s="90">
        <v>-50.139656000000002</v>
      </c>
      <c r="E619" s="90">
        <v>-21.795425000000002</v>
      </c>
      <c r="F619" s="90">
        <v>-32.518841000000002</v>
      </c>
      <c r="L619" s="90">
        <v>15456000000</v>
      </c>
      <c r="M619" s="90">
        <v>-6.7379327</v>
      </c>
      <c r="N619" s="90">
        <v>-51.176150999999997</v>
      </c>
      <c r="O619" s="90">
        <v>-31.605854000000001</v>
      </c>
      <c r="P619" s="90">
        <v>-22.387492999999999</v>
      </c>
    </row>
    <row r="620" spans="2:16" x14ac:dyDescent="0.25">
      <c r="B620" s="90">
        <v>15510000000</v>
      </c>
      <c r="C620" s="90">
        <v>-10.190787</v>
      </c>
      <c r="D620" s="90">
        <v>-47.908259999999999</v>
      </c>
      <c r="E620" s="90">
        <v>-23.182342999999999</v>
      </c>
      <c r="F620" s="90">
        <v>-30.950022000000001</v>
      </c>
      <c r="L620" s="90">
        <v>15524000000</v>
      </c>
      <c r="M620" s="90">
        <v>-7.2589854999999996</v>
      </c>
      <c r="N620" s="90">
        <v>-49.201523000000002</v>
      </c>
      <c r="O620" s="90">
        <v>-30.243015</v>
      </c>
      <c r="P620" s="90">
        <v>-23.591909000000001</v>
      </c>
    </row>
    <row r="621" spans="2:16" x14ac:dyDescent="0.25">
      <c r="B621" s="90">
        <v>15580000000</v>
      </c>
      <c r="C621" s="90">
        <v>-9.5721617000000006</v>
      </c>
      <c r="D621" s="90">
        <v>-46.051014000000002</v>
      </c>
      <c r="E621" s="90">
        <v>-24.644714</v>
      </c>
      <c r="F621" s="90">
        <v>-29.646453999999999</v>
      </c>
      <c r="L621" s="90">
        <v>15592000000</v>
      </c>
      <c r="M621" s="90">
        <v>-7.7119454999999997</v>
      </c>
      <c r="N621" s="90">
        <v>-47.400188</v>
      </c>
      <c r="O621" s="90">
        <v>-29.030913999999999</v>
      </c>
      <c r="P621" s="90">
        <v>-25.057924</v>
      </c>
    </row>
    <row r="622" spans="2:16" x14ac:dyDescent="0.25">
      <c r="B622" s="90">
        <v>15650000000</v>
      </c>
      <c r="C622" s="90">
        <v>-9.0746870000000008</v>
      </c>
      <c r="D622" s="90">
        <v>-44.450882</v>
      </c>
      <c r="E622" s="90">
        <v>-26.157833</v>
      </c>
      <c r="F622" s="90">
        <v>-28.561623000000001</v>
      </c>
      <c r="L622" s="90">
        <v>15660000000</v>
      </c>
      <c r="M622" s="90">
        <v>-8.2114019000000003</v>
      </c>
      <c r="N622" s="90">
        <v>-45.476211999999997</v>
      </c>
      <c r="O622" s="90">
        <v>-28.107737</v>
      </c>
      <c r="P622" s="90">
        <v>-26.493801000000001</v>
      </c>
    </row>
    <row r="623" spans="2:16" x14ac:dyDescent="0.25">
      <c r="B623" s="90">
        <v>15720000000</v>
      </c>
      <c r="C623" s="90">
        <v>-8.6676330999999998</v>
      </c>
      <c r="D623" s="90">
        <v>-43.026592000000001</v>
      </c>
      <c r="E623" s="90">
        <v>-27.681560999999999</v>
      </c>
      <c r="F623" s="90">
        <v>-27.644134999999999</v>
      </c>
      <c r="L623" s="90">
        <v>15728000000</v>
      </c>
      <c r="M623" s="90">
        <v>-8.6054162999999999</v>
      </c>
      <c r="N623" s="90">
        <v>-43.699492999999997</v>
      </c>
      <c r="O623" s="90">
        <v>-27.194416</v>
      </c>
      <c r="P623" s="90">
        <v>-27.947319</v>
      </c>
    </row>
    <row r="624" spans="2:16" x14ac:dyDescent="0.25">
      <c r="B624" s="90">
        <v>15790000000</v>
      </c>
      <c r="C624" s="90">
        <v>-8.3405150999999993</v>
      </c>
      <c r="D624" s="90">
        <v>-41.748524000000003</v>
      </c>
      <c r="E624" s="90">
        <v>-29.148069</v>
      </c>
      <c r="F624" s="90">
        <v>-26.829070999999999</v>
      </c>
      <c r="L624" s="90">
        <v>15796000000</v>
      </c>
      <c r="M624" s="90">
        <v>-8.8881291999999998</v>
      </c>
      <c r="N624" s="90">
        <v>-42.167782000000003</v>
      </c>
      <c r="O624" s="90">
        <v>-26.366184000000001</v>
      </c>
      <c r="P624" s="90">
        <v>-29.324318000000002</v>
      </c>
    </row>
    <row r="625" spans="2:16" x14ac:dyDescent="0.25">
      <c r="B625" s="90">
        <v>15860000000</v>
      </c>
      <c r="C625" s="90">
        <v>-8.0797919999999994</v>
      </c>
      <c r="D625" s="90">
        <v>-40.573231</v>
      </c>
      <c r="E625" s="90">
        <v>-30.469873</v>
      </c>
      <c r="F625" s="90">
        <v>-26.093575000000001</v>
      </c>
      <c r="L625" s="90">
        <v>15864000000</v>
      </c>
      <c r="M625" s="90">
        <v>-9.0093192999999996</v>
      </c>
      <c r="N625" s="90">
        <v>-40.825062000000003</v>
      </c>
      <c r="O625" s="90">
        <v>-25.664061</v>
      </c>
      <c r="P625" s="90">
        <v>-30.628506000000002</v>
      </c>
    </row>
    <row r="626" spans="2:16" x14ac:dyDescent="0.25">
      <c r="B626" s="90">
        <v>15930000000</v>
      </c>
      <c r="C626" s="90">
        <v>-7.8982986999999998</v>
      </c>
      <c r="D626" s="90">
        <v>-39.691032</v>
      </c>
      <c r="E626" s="90">
        <v>-31.476130999999999</v>
      </c>
      <c r="F626" s="90">
        <v>-25.530123</v>
      </c>
      <c r="L626" s="90">
        <v>15932000000</v>
      </c>
      <c r="M626" s="90">
        <v>-9.0688294999999997</v>
      </c>
      <c r="N626" s="90">
        <v>-39.885323</v>
      </c>
      <c r="O626" s="90">
        <v>-25.087337000000002</v>
      </c>
      <c r="P626" s="90">
        <v>-31.558979000000001</v>
      </c>
    </row>
    <row r="627" spans="2:16" x14ac:dyDescent="0.25">
      <c r="B627" s="90">
        <v>16000000000</v>
      </c>
      <c r="C627" s="90">
        <v>-7.7771853999999996</v>
      </c>
      <c r="D627" s="90">
        <v>-39.069298000000003</v>
      </c>
      <c r="E627" s="90">
        <v>-32.171309999999998</v>
      </c>
      <c r="F627" s="90">
        <v>-25.120730999999999</v>
      </c>
      <c r="L627" s="90">
        <v>16000000000</v>
      </c>
      <c r="M627" s="90">
        <v>-9.1128788000000007</v>
      </c>
      <c r="N627" s="90">
        <v>-39.222144999999998</v>
      </c>
      <c r="O627" s="90">
        <v>-24.699611999999998</v>
      </c>
      <c r="P627" s="90">
        <v>-32.231701000000001</v>
      </c>
    </row>
    <row r="628" spans="2:16" x14ac:dyDescent="0.25">
      <c r="B628" s="90" t="s">
        <v>21</v>
      </c>
      <c r="C628" s="90"/>
      <c r="D628" s="90"/>
      <c r="E628" s="90"/>
      <c r="F628" s="90"/>
      <c r="L628" s="90" t="s">
        <v>21</v>
      </c>
      <c r="M628" s="90"/>
      <c r="N628" s="90"/>
      <c r="O628" s="90"/>
      <c r="P628" s="9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05"/>
  <sheetViews>
    <sheetView workbookViewId="0">
      <selection activeCell="R1" sqref="R1"/>
    </sheetView>
  </sheetViews>
  <sheetFormatPr defaultRowHeight="15" x14ac:dyDescent="0.25"/>
  <cols>
    <col min="1" max="1" width="13.7109375" style="40" customWidth="1"/>
    <col min="2" max="2" width="11" style="25" bestFit="1" customWidth="1"/>
    <col min="3" max="3" width="2" style="26" customWidth="1"/>
    <col min="4" max="4" width="12.7109375" style="28" bestFit="1" customWidth="1"/>
    <col min="5" max="5" width="2" style="26" customWidth="1"/>
    <col min="6" max="6" width="8.28515625" style="25" bestFit="1" customWidth="1"/>
    <col min="7" max="7" width="2" style="26" customWidth="1"/>
    <col min="8" max="8" width="7.7109375" style="27" bestFit="1" customWidth="1"/>
    <col min="9" max="9" width="2" style="26" customWidth="1"/>
    <col min="10" max="10" width="7.5703125" style="25" bestFit="1" customWidth="1"/>
    <col min="11" max="11" width="13.7109375" style="40" customWidth="1"/>
    <col min="12" max="12" width="11" style="25" bestFit="1" customWidth="1"/>
    <col min="13" max="13" width="2" style="26" customWidth="1"/>
    <col min="14" max="14" width="7.28515625" style="25" bestFit="1" customWidth="1"/>
    <col min="15" max="15" width="2" style="26" customWidth="1"/>
    <col min="16" max="16" width="8.28515625" style="25" bestFit="1" customWidth="1"/>
    <col min="17" max="17" width="2" style="26" customWidth="1"/>
    <col min="18" max="18" width="7.5703125" style="27" bestFit="1" customWidth="1"/>
    <col min="19" max="19" width="2" style="26" customWidth="1"/>
    <col min="20" max="20" width="7.42578125" style="25" bestFit="1" customWidth="1"/>
    <col min="21" max="21" width="2" style="26" customWidth="1"/>
    <col min="23" max="16384" width="9.140625" style="3"/>
  </cols>
  <sheetData>
    <row r="1" spans="1:23" x14ac:dyDescent="0.25">
      <c r="B1" s="25" t="s">
        <v>0</v>
      </c>
      <c r="D1" s="42" t="str">
        <f>'CL &amp; Data'!C426</f>
        <v>LO Return Loss Log Mag(dB)</v>
      </c>
      <c r="E1" s="45"/>
      <c r="F1" s="42" t="str">
        <f>'CL &amp; Data'!D426</f>
        <v>LO-RF Isolation Log Mag(dB)</v>
      </c>
      <c r="G1" s="45"/>
      <c r="H1" s="42" t="str">
        <f>'CL &amp; Data'!E426</f>
        <v>LO-IF Isolation Log Mag(dB)</v>
      </c>
      <c r="I1" s="45"/>
      <c r="J1" s="42" t="str">
        <f>'CL &amp; Data'!F426</f>
        <v>RF-IF Isolation Log Mag(dB)</v>
      </c>
      <c r="L1" s="25" t="s">
        <v>0</v>
      </c>
      <c r="N1" s="44" t="str">
        <f>'CL &amp; Data'!M426</f>
        <v>LO Return Loss Log Mag(dB)</v>
      </c>
      <c r="O1" s="46"/>
      <c r="P1" s="44" t="str">
        <f>'CL &amp; Data'!N426</f>
        <v>LO-RF Isolation Log Mag(dB)</v>
      </c>
      <c r="Q1" s="46"/>
      <c r="R1" s="44" t="str">
        <f>'CL &amp; Data'!O426</f>
        <v>LO-IF Isolation Log Mag(dB)</v>
      </c>
      <c r="S1" s="46"/>
      <c r="T1" s="44" t="str">
        <f>'CL &amp; Data'!P426</f>
        <v>RF-IF Isolation Log Mag(dB)</v>
      </c>
    </row>
    <row r="2" spans="1:23" x14ac:dyDescent="0.25">
      <c r="A2" s="39" t="s">
        <v>106</v>
      </c>
      <c r="H2" s="25"/>
      <c r="K2" s="39" t="s">
        <v>107</v>
      </c>
      <c r="R2" s="25"/>
    </row>
    <row r="3" spans="1:23" s="22" customFormat="1" x14ac:dyDescent="0.25">
      <c r="A3" s="40"/>
      <c r="B3" s="29" t="s">
        <v>13</v>
      </c>
      <c r="C3" s="30"/>
      <c r="D3" s="29">
        <f>AVERAGE(D20:D148)</f>
        <v>-10.743595434883716</v>
      </c>
      <c r="E3" s="30"/>
      <c r="F3" s="29">
        <f>AVERAGE(F20:F148)</f>
        <v>-57.977828844961216</v>
      </c>
      <c r="G3" s="30"/>
      <c r="H3" s="29">
        <f>AVERAGE(H20:H148)</f>
        <v>-23.782427992248067</v>
      </c>
      <c r="I3" s="30"/>
      <c r="J3" s="29">
        <f>AVERAGE(J20:J148)</f>
        <v>-40.30800284496123</v>
      </c>
      <c r="K3" s="40"/>
      <c r="L3" s="29" t="s">
        <v>13</v>
      </c>
      <c r="M3" s="30"/>
      <c r="N3" s="29">
        <f>AVERAGE(N20:N148)</f>
        <v>-12.349596569767444</v>
      </c>
      <c r="O3" s="30"/>
      <c r="P3" s="29">
        <f>AVERAGE(P20:P148)</f>
        <v>-55.15280276744182</v>
      </c>
      <c r="Q3" s="30"/>
      <c r="R3" s="29">
        <f>AVERAGE(R20:R148)</f>
        <v>-40.070586178294562</v>
      </c>
      <c r="S3" s="30"/>
      <c r="T3" s="29">
        <f>AVERAGE(T20:T148)</f>
        <v>-23.490178248062026</v>
      </c>
      <c r="U3" s="30"/>
    </row>
    <row r="4" spans="1:23" x14ac:dyDescent="0.25">
      <c r="A4" s="51" t="s">
        <v>115</v>
      </c>
      <c r="H4" s="25"/>
      <c r="K4" s="51" t="s">
        <v>115</v>
      </c>
      <c r="R4" s="25"/>
    </row>
    <row r="5" spans="1:23" x14ac:dyDescent="0.25">
      <c r="A5" s="51" t="s">
        <v>202</v>
      </c>
      <c r="B5" s="6">
        <f>'CL &amp; Data'!B427/1000000000</f>
        <v>2</v>
      </c>
      <c r="D5" s="6">
        <f>'CL &amp; Data'!C427</f>
        <v>-5.7297111000000003</v>
      </c>
      <c r="F5" s="6">
        <f>'CL &amp; Data'!D427</f>
        <v>-45.824486</v>
      </c>
      <c r="H5" s="6">
        <f>'CL &amp; Data'!E427</f>
        <v>-44.534775000000003</v>
      </c>
      <c r="J5" s="6">
        <f>'CL &amp; Data'!F427</f>
        <v>-33.554057999999998</v>
      </c>
      <c r="K5" s="51" t="s">
        <v>202</v>
      </c>
      <c r="L5" s="6">
        <f>'CL &amp; Data'!L427/1000000000</f>
        <v>2.4</v>
      </c>
      <c r="N5" s="6">
        <f>'CL &amp; Data'!M427</f>
        <v>-4.9431009000000001</v>
      </c>
      <c r="P5" s="6">
        <f>'CL &amp; Data'!N427</f>
        <v>-48.982230999999999</v>
      </c>
      <c r="R5" s="6">
        <f>'CL &amp; Data'!O427</f>
        <v>-32.413218999999998</v>
      </c>
      <c r="T5" s="6">
        <f>'CL &amp; Data'!P427</f>
        <v>-38.768726000000001</v>
      </c>
    </row>
    <row r="6" spans="1:23" x14ac:dyDescent="0.25">
      <c r="A6" s="51" t="s">
        <v>203</v>
      </c>
      <c r="B6" s="6">
        <f>'CL &amp; Data'!B428/1000000000</f>
        <v>2.0699999999999998</v>
      </c>
      <c r="D6" s="6">
        <f>'CL &amp; Data'!C428</f>
        <v>-5.8566513000000002</v>
      </c>
      <c r="F6" s="6">
        <f>'CL &amp; Data'!D428</f>
        <v>-46.716034000000001</v>
      </c>
      <c r="H6" s="6">
        <f>'CL &amp; Data'!E428</f>
        <v>-43.864505999999999</v>
      </c>
      <c r="J6" s="6">
        <f>'CL &amp; Data'!F428</f>
        <v>-33.348571999999997</v>
      </c>
      <c r="K6" s="51" t="s">
        <v>203</v>
      </c>
      <c r="L6" s="6">
        <f>'CL &amp; Data'!L428/1000000000</f>
        <v>2.468</v>
      </c>
      <c r="N6" s="6">
        <f>'CL &amp; Data'!M428</f>
        <v>-5.0734363</v>
      </c>
      <c r="P6" s="6">
        <f>'CL &amp; Data'!N428</f>
        <v>-50.030712000000001</v>
      </c>
      <c r="R6" s="6">
        <f>'CL &amp; Data'!O428</f>
        <v>-32.291739999999997</v>
      </c>
      <c r="T6" s="6">
        <f>'CL &amp; Data'!P428</f>
        <v>-38.124232999999997</v>
      </c>
    </row>
    <row r="7" spans="1:23" x14ac:dyDescent="0.25">
      <c r="B7" s="6">
        <f>'CL &amp; Data'!B429/1000000000</f>
        <v>2.14</v>
      </c>
      <c r="D7" s="6">
        <f>'CL &amp; Data'!C429</f>
        <v>-6.0421395000000002</v>
      </c>
      <c r="F7" s="6">
        <f>'CL &amp; Data'!D429</f>
        <v>-47.848365999999999</v>
      </c>
      <c r="H7" s="6">
        <f>'CL &amp; Data'!E429</f>
        <v>-42.926437</v>
      </c>
      <c r="J7" s="6">
        <f>'CL &amp; Data'!F429</f>
        <v>-33.256717999999999</v>
      </c>
      <c r="L7" s="6">
        <f>'CL &amp; Data'!L429/1000000000</f>
        <v>2.536</v>
      </c>
      <c r="N7" s="6">
        <f>'CL &amp; Data'!M429</f>
        <v>-5.3383006999999996</v>
      </c>
      <c r="P7" s="6">
        <f>'CL &amp; Data'!N429</f>
        <v>-51.639156</v>
      </c>
      <c r="R7" s="6">
        <f>'CL &amp; Data'!O429</f>
        <v>-32.280403</v>
      </c>
      <c r="T7" s="6">
        <f>'CL &amp; Data'!P429</f>
        <v>-37.327765999999997</v>
      </c>
    </row>
    <row r="8" spans="1:23" x14ac:dyDescent="0.25">
      <c r="B8" s="6">
        <f>'CL &amp; Data'!B430/1000000000</f>
        <v>2.21</v>
      </c>
      <c r="D8" s="6">
        <f>'CL &amp; Data'!C430</f>
        <v>-6.2502855999999998</v>
      </c>
      <c r="F8" s="6">
        <f>'CL &amp; Data'!D430</f>
        <v>-49.434176999999998</v>
      </c>
      <c r="H8" s="6">
        <f>'CL &amp; Data'!E430</f>
        <v>-41.826946</v>
      </c>
      <c r="J8" s="6">
        <f>'CL &amp; Data'!F430</f>
        <v>-32.993347</v>
      </c>
      <c r="L8" s="6">
        <f>'CL &amp; Data'!L430/1000000000</f>
        <v>2.6040000000000001</v>
      </c>
      <c r="N8" s="6">
        <f>'CL &amp; Data'!M430</f>
        <v>-5.6510943999999999</v>
      </c>
      <c r="P8" s="6">
        <f>'CL &amp; Data'!N430</f>
        <v>-53.562466000000001</v>
      </c>
      <c r="R8" s="6">
        <f>'CL &amp; Data'!O430</f>
        <v>-32.271194000000001</v>
      </c>
      <c r="T8" s="6">
        <f>'CL &amp; Data'!P430</f>
        <v>-36.065201000000002</v>
      </c>
      <c r="W8" s="32"/>
    </row>
    <row r="9" spans="1:23" x14ac:dyDescent="0.25">
      <c r="B9" s="6">
        <f>'CL &amp; Data'!B431/1000000000</f>
        <v>2.2799999999999998</v>
      </c>
      <c r="D9" s="6">
        <f>'CL &amp; Data'!C431</f>
        <v>-6.4119543999999999</v>
      </c>
      <c r="F9" s="6">
        <f>'CL &amp; Data'!D431</f>
        <v>-50.907471000000001</v>
      </c>
      <c r="H9" s="6">
        <f>'CL &amp; Data'!E431</f>
        <v>-41.418273999999997</v>
      </c>
      <c r="J9" s="6">
        <f>'CL &amp; Data'!F431</f>
        <v>-32.886294999999997</v>
      </c>
      <c r="L9" s="6">
        <f>'CL &amp; Data'!L431/1000000000</f>
        <v>2.6720000000000002</v>
      </c>
      <c r="N9" s="6">
        <f>'CL &amp; Data'!M431</f>
        <v>-5.8846597999999997</v>
      </c>
      <c r="P9" s="6">
        <f>'CL &amp; Data'!N431</f>
        <v>-55.541961999999998</v>
      </c>
      <c r="R9" s="6">
        <f>'CL &amp; Data'!O431</f>
        <v>-32.196658999999997</v>
      </c>
      <c r="T9" s="6">
        <f>'CL &amp; Data'!P431</f>
        <v>-34.944232999999997</v>
      </c>
    </row>
    <row r="10" spans="1:23" x14ac:dyDescent="0.25">
      <c r="B10" s="6">
        <f>'CL &amp; Data'!B432/1000000000</f>
        <v>2.35</v>
      </c>
      <c r="D10" s="6">
        <f>'CL &amp; Data'!C432</f>
        <v>-6.5934172000000002</v>
      </c>
      <c r="F10" s="6">
        <f>'CL &amp; Data'!D432</f>
        <v>-52.065894999999998</v>
      </c>
      <c r="H10" s="6">
        <f>'CL &amp; Data'!E432</f>
        <v>-40.288066999999998</v>
      </c>
      <c r="J10" s="6">
        <f>'CL &amp; Data'!F432</f>
        <v>-32.754218999999999</v>
      </c>
      <c r="L10" s="6">
        <f>'CL &amp; Data'!L432/1000000000</f>
        <v>2.74</v>
      </c>
      <c r="N10" s="6">
        <f>'CL &amp; Data'!M432</f>
        <v>-6.0997991999999996</v>
      </c>
      <c r="P10" s="6">
        <f>'CL &amp; Data'!N432</f>
        <v>-57.835738999999997</v>
      </c>
      <c r="R10" s="6">
        <f>'CL &amp; Data'!O432</f>
        <v>-32.111033999999997</v>
      </c>
      <c r="T10" s="6">
        <f>'CL &amp; Data'!P432</f>
        <v>-33.875560999999998</v>
      </c>
    </row>
    <row r="11" spans="1:23" x14ac:dyDescent="0.25">
      <c r="B11" s="6">
        <f>'CL &amp; Data'!B433/1000000000</f>
        <v>2.42</v>
      </c>
      <c r="D11" s="6">
        <f>'CL &amp; Data'!C433</f>
        <v>-6.7894715999999997</v>
      </c>
      <c r="F11" s="6">
        <f>'CL &amp; Data'!D433</f>
        <v>-53.412796</v>
      </c>
      <c r="H11" s="6">
        <f>'CL &amp; Data'!E433</f>
        <v>-39.306049000000002</v>
      </c>
      <c r="J11" s="6">
        <f>'CL &amp; Data'!F433</f>
        <v>-32.620258</v>
      </c>
      <c r="L11" s="6">
        <f>'CL &amp; Data'!L433/1000000000</f>
        <v>2.8079999999999998</v>
      </c>
      <c r="N11" s="6">
        <f>'CL &amp; Data'!M433</f>
        <v>-6.4784069000000004</v>
      </c>
      <c r="P11" s="6">
        <f>'CL &amp; Data'!N433</f>
        <v>-59.721333000000001</v>
      </c>
      <c r="R11" s="6">
        <f>'CL &amp; Data'!O433</f>
        <v>-32.286434</v>
      </c>
      <c r="T11" s="6">
        <f>'CL &amp; Data'!P433</f>
        <v>-33.067611999999997</v>
      </c>
    </row>
    <row r="12" spans="1:23" x14ac:dyDescent="0.25">
      <c r="B12" s="6">
        <f>'CL &amp; Data'!B434/1000000000</f>
        <v>2.4900000000000002</v>
      </c>
      <c r="D12" s="6">
        <f>'CL &amp; Data'!C434</f>
        <v>-6.9093021999999999</v>
      </c>
      <c r="F12" s="6">
        <f>'CL &amp; Data'!D434</f>
        <v>-54.865299</v>
      </c>
      <c r="H12" s="6">
        <f>'CL &amp; Data'!E434</f>
        <v>-38.613028999999997</v>
      </c>
      <c r="J12" s="6">
        <f>'CL &amp; Data'!F434</f>
        <v>-32.512416999999999</v>
      </c>
      <c r="L12" s="6">
        <f>'CL &amp; Data'!L434/1000000000</f>
        <v>2.8759999999999999</v>
      </c>
      <c r="N12" s="6">
        <f>'CL &amp; Data'!M434</f>
        <v>-6.6974362999999997</v>
      </c>
      <c r="P12" s="6">
        <f>'CL &amp; Data'!N434</f>
        <v>-61.457191000000002</v>
      </c>
      <c r="R12" s="6">
        <f>'CL &amp; Data'!O434</f>
        <v>-32.332980999999997</v>
      </c>
      <c r="T12" s="6">
        <f>'CL &amp; Data'!P434</f>
        <v>-32.123192000000003</v>
      </c>
    </row>
    <row r="13" spans="1:23" x14ac:dyDescent="0.25">
      <c r="B13" s="6">
        <f>'CL &amp; Data'!B435/1000000000</f>
        <v>2.56</v>
      </c>
      <c r="D13" s="6">
        <f>'CL &amp; Data'!C435</f>
        <v>-7.0462141000000003</v>
      </c>
      <c r="F13" s="6">
        <f>'CL &amp; Data'!D435</f>
        <v>-56.068623000000002</v>
      </c>
      <c r="H13" s="6">
        <f>'CL &amp; Data'!E435</f>
        <v>-37.816966999999998</v>
      </c>
      <c r="J13" s="6">
        <f>'CL &amp; Data'!F435</f>
        <v>-32.624881999999999</v>
      </c>
      <c r="L13" s="6">
        <f>'CL &amp; Data'!L435/1000000000</f>
        <v>2.944</v>
      </c>
      <c r="N13" s="6">
        <f>'CL &amp; Data'!M435</f>
        <v>-6.9163699000000003</v>
      </c>
      <c r="P13" s="6">
        <f>'CL &amp; Data'!N435</f>
        <v>-62.431168</v>
      </c>
      <c r="R13" s="6">
        <f>'CL &amp; Data'!O435</f>
        <v>-32.449264999999997</v>
      </c>
      <c r="T13" s="6">
        <f>'CL &amp; Data'!P435</f>
        <v>-31.369326000000001</v>
      </c>
    </row>
    <row r="14" spans="1:23" x14ac:dyDescent="0.25">
      <c r="B14" s="6">
        <f>'CL &amp; Data'!B436/1000000000</f>
        <v>2.63</v>
      </c>
      <c r="D14" s="6">
        <f>'CL &amp; Data'!C436</f>
        <v>-7.2393340999999998</v>
      </c>
      <c r="F14" s="6">
        <f>'CL &amp; Data'!D436</f>
        <v>-57.064521999999997</v>
      </c>
      <c r="H14" s="6">
        <f>'CL &amp; Data'!E436</f>
        <v>-36.660198000000001</v>
      </c>
      <c r="J14" s="6">
        <f>'CL &amp; Data'!F436</f>
        <v>-32.816668999999997</v>
      </c>
      <c r="L14" s="6">
        <f>'CL &amp; Data'!L436/1000000000</f>
        <v>3.012</v>
      </c>
      <c r="N14" s="6">
        <f>'CL &amp; Data'!M436</f>
        <v>-7.1720990999999996</v>
      </c>
      <c r="P14" s="6">
        <f>'CL &amp; Data'!N436</f>
        <v>-63.115437</v>
      </c>
      <c r="R14" s="6">
        <f>'CL &amp; Data'!O436</f>
        <v>-32.737782000000003</v>
      </c>
      <c r="T14" s="6">
        <f>'CL &amp; Data'!P436</f>
        <v>-30.364367000000001</v>
      </c>
    </row>
    <row r="15" spans="1:23" x14ac:dyDescent="0.25">
      <c r="B15" s="6">
        <f>'CL &amp; Data'!B437/1000000000</f>
        <v>2.7</v>
      </c>
      <c r="D15" s="6">
        <f>'CL &amp; Data'!C437</f>
        <v>-7.3973627000000004</v>
      </c>
      <c r="F15" s="6">
        <f>'CL &amp; Data'!D437</f>
        <v>-58.287998000000002</v>
      </c>
      <c r="H15" s="6">
        <f>'CL &amp; Data'!E437</f>
        <v>-35.640301000000001</v>
      </c>
      <c r="J15" s="6">
        <f>'CL &amp; Data'!F437</f>
        <v>-32.777866000000003</v>
      </c>
      <c r="L15" s="6">
        <f>'CL &amp; Data'!L437/1000000000</f>
        <v>3.08</v>
      </c>
      <c r="N15" s="6">
        <f>'CL &amp; Data'!M437</f>
        <v>-7.4838715000000002</v>
      </c>
      <c r="P15" s="6">
        <f>'CL &amp; Data'!N437</f>
        <v>-62.246056000000003</v>
      </c>
      <c r="R15" s="6">
        <f>'CL &amp; Data'!O437</f>
        <v>-33.062710000000003</v>
      </c>
      <c r="T15" s="6">
        <f>'CL &amp; Data'!P437</f>
        <v>-29.814505</v>
      </c>
    </row>
    <row r="16" spans="1:23" x14ac:dyDescent="0.25">
      <c r="B16" s="6">
        <f>'CL &amp; Data'!B438/1000000000</f>
        <v>2.77</v>
      </c>
      <c r="D16" s="6">
        <f>'CL &amp; Data'!C438</f>
        <v>-7.4583105999999999</v>
      </c>
      <c r="F16" s="6">
        <f>'CL &amp; Data'!D438</f>
        <v>-59.364578000000002</v>
      </c>
      <c r="H16" s="6">
        <f>'CL &amp; Data'!E438</f>
        <v>-34.924388999999998</v>
      </c>
      <c r="J16" s="6">
        <f>'CL &amp; Data'!F438</f>
        <v>-32.962425000000003</v>
      </c>
      <c r="L16" s="6">
        <f>'CL &amp; Data'!L438/1000000000</f>
        <v>3.1480000000000001</v>
      </c>
      <c r="N16" s="6">
        <f>'CL &amp; Data'!M438</f>
        <v>-7.6893392</v>
      </c>
      <c r="P16" s="6">
        <f>'CL &amp; Data'!N438</f>
        <v>-61.294037000000003</v>
      </c>
      <c r="R16" s="6">
        <f>'CL &amp; Data'!O438</f>
        <v>-33.410088000000002</v>
      </c>
      <c r="T16" s="6">
        <f>'CL &amp; Data'!P438</f>
        <v>-29.248066000000001</v>
      </c>
    </row>
    <row r="17" spans="2:20" x14ac:dyDescent="0.25">
      <c r="B17" s="6">
        <f>'CL &amp; Data'!B439/1000000000</f>
        <v>2.84</v>
      </c>
      <c r="D17" s="6">
        <f>'CL &amp; Data'!C439</f>
        <v>-7.6030226000000001</v>
      </c>
      <c r="F17" s="6">
        <f>'CL &amp; Data'!D439</f>
        <v>-60.286006999999998</v>
      </c>
      <c r="H17" s="6">
        <f>'CL &amp; Data'!E439</f>
        <v>-33.893059000000001</v>
      </c>
      <c r="J17" s="6">
        <f>'CL &amp; Data'!F439</f>
        <v>-33.083678999999997</v>
      </c>
      <c r="L17" s="6">
        <f>'CL &amp; Data'!L439/1000000000</f>
        <v>3.2160000000000002</v>
      </c>
      <c r="N17" s="6">
        <f>'CL &amp; Data'!M439</f>
        <v>-7.9772223999999996</v>
      </c>
      <c r="P17" s="6">
        <f>'CL &amp; Data'!N439</f>
        <v>-59.835098000000002</v>
      </c>
      <c r="R17" s="6">
        <f>'CL &amp; Data'!O439</f>
        <v>-33.790359000000002</v>
      </c>
      <c r="T17" s="6">
        <f>'CL &amp; Data'!P439</f>
        <v>-28.8629</v>
      </c>
    </row>
    <row r="18" spans="2:20" x14ac:dyDescent="0.25">
      <c r="B18" s="6">
        <f>'CL &amp; Data'!B440/1000000000</f>
        <v>2.91</v>
      </c>
      <c r="D18" s="6">
        <f>'CL &amp; Data'!C440</f>
        <v>-7.7132896999999998</v>
      </c>
      <c r="F18" s="6">
        <f>'CL &amp; Data'!D440</f>
        <v>-61.116363999999997</v>
      </c>
      <c r="H18" s="6">
        <f>'CL &amp; Data'!E440</f>
        <v>-33.025536000000002</v>
      </c>
      <c r="J18" s="6">
        <f>'CL &amp; Data'!F440</f>
        <v>-33.281131999999999</v>
      </c>
      <c r="L18" s="6">
        <f>'CL &amp; Data'!L440/1000000000</f>
        <v>3.2839999999999998</v>
      </c>
      <c r="N18" s="6">
        <f>'CL &amp; Data'!M440</f>
        <v>-8.2748889999999999</v>
      </c>
      <c r="P18" s="6">
        <f>'CL &amp; Data'!N440</f>
        <v>-58.546196000000002</v>
      </c>
      <c r="R18" s="6">
        <f>'CL &amp; Data'!O440</f>
        <v>-34.234451</v>
      </c>
      <c r="T18" s="6">
        <f>'CL &amp; Data'!P440</f>
        <v>-28.617542</v>
      </c>
    </row>
    <row r="19" spans="2:20" x14ac:dyDescent="0.25">
      <c r="B19" s="6">
        <f>'CL &amp; Data'!B441/1000000000</f>
        <v>2.98</v>
      </c>
      <c r="D19" s="6">
        <f>'CL &amp; Data'!C441</f>
        <v>-7.7805910000000003</v>
      </c>
      <c r="F19" s="6">
        <f>'CL &amp; Data'!D441</f>
        <v>-62.117668000000002</v>
      </c>
      <c r="H19" s="6">
        <f>'CL &amp; Data'!E441</f>
        <v>-32.278595000000003</v>
      </c>
      <c r="J19" s="6">
        <f>'CL &amp; Data'!F441</f>
        <v>-33.458236999999997</v>
      </c>
      <c r="L19" s="6">
        <f>'CL &amp; Data'!L441/1000000000</f>
        <v>3.3519999999999999</v>
      </c>
      <c r="N19" s="6">
        <f>'CL &amp; Data'!M441</f>
        <v>-8.5477246999999998</v>
      </c>
      <c r="P19" s="6">
        <f>'CL &amp; Data'!N441</f>
        <v>-57.081211000000003</v>
      </c>
      <c r="R19" s="6">
        <f>'CL &amp; Data'!O441</f>
        <v>-34.608727000000002</v>
      </c>
      <c r="T19" s="6">
        <f>'CL &amp; Data'!P441</f>
        <v>-28.552720999999998</v>
      </c>
    </row>
    <row r="20" spans="2:20" x14ac:dyDescent="0.25">
      <c r="B20" s="6">
        <f>'CL &amp; Data'!B442/1000000000</f>
        <v>3.05</v>
      </c>
      <c r="D20" s="6">
        <f>'CL &amp; Data'!C442</f>
        <v>-7.8412676000000001</v>
      </c>
      <c r="F20" s="6">
        <f>'CL &amp; Data'!D442</f>
        <v>-63.006293999999997</v>
      </c>
      <c r="H20" s="6">
        <f>'CL &amp; Data'!E442</f>
        <v>-31.616454999999998</v>
      </c>
      <c r="J20" s="6">
        <f>'CL &amp; Data'!F442</f>
        <v>-34.065365</v>
      </c>
      <c r="L20" s="6">
        <f>'CL &amp; Data'!L442/1000000000</f>
        <v>3.42</v>
      </c>
      <c r="N20" s="6">
        <f>'CL &amp; Data'!M442</f>
        <v>-8.8031243999999997</v>
      </c>
      <c r="P20" s="6">
        <f>'CL &amp; Data'!N442</f>
        <v>-56.514541999999999</v>
      </c>
      <c r="R20" s="6">
        <f>'CL &amp; Data'!O442</f>
        <v>-35.078785000000003</v>
      </c>
      <c r="T20" s="6">
        <f>'CL &amp; Data'!P442</f>
        <v>-28.166689000000002</v>
      </c>
    </row>
    <row r="21" spans="2:20" x14ac:dyDescent="0.25">
      <c r="B21" s="6">
        <f>'CL &amp; Data'!B443/1000000000</f>
        <v>3.12</v>
      </c>
      <c r="D21" s="6">
        <f>'CL &amp; Data'!C443</f>
        <v>-7.9384432</v>
      </c>
      <c r="F21" s="6">
        <f>'CL &amp; Data'!D443</f>
        <v>-63.835365000000003</v>
      </c>
      <c r="H21" s="6">
        <f>'CL &amp; Data'!E443</f>
        <v>-30.841595000000002</v>
      </c>
      <c r="J21" s="6">
        <f>'CL &amp; Data'!F443</f>
        <v>-34.272410999999998</v>
      </c>
      <c r="L21" s="6">
        <f>'CL &amp; Data'!L443/1000000000</f>
        <v>3.488</v>
      </c>
      <c r="N21" s="6">
        <f>'CL &amp; Data'!M443</f>
        <v>-9.1407766000000006</v>
      </c>
      <c r="P21" s="6">
        <f>'CL &amp; Data'!N443</f>
        <v>-55.972228999999999</v>
      </c>
      <c r="R21" s="6">
        <f>'CL &amp; Data'!O443</f>
        <v>-35.504188999999997</v>
      </c>
      <c r="T21" s="6">
        <f>'CL &amp; Data'!P443</f>
        <v>-27.753848999999999</v>
      </c>
    </row>
    <row r="22" spans="2:20" x14ac:dyDescent="0.25">
      <c r="B22" s="6">
        <f>'CL &amp; Data'!B444/1000000000</f>
        <v>3.19</v>
      </c>
      <c r="D22" s="6">
        <f>'CL &amp; Data'!C444</f>
        <v>-7.9946380000000001</v>
      </c>
      <c r="F22" s="6">
        <f>'CL &amp; Data'!D444</f>
        <v>-64.623192000000003</v>
      </c>
      <c r="H22" s="6">
        <f>'CL &amp; Data'!E444</f>
        <v>-30.209139</v>
      </c>
      <c r="J22" s="6">
        <f>'CL &amp; Data'!F444</f>
        <v>-34.517333999999998</v>
      </c>
      <c r="L22" s="6">
        <f>'CL &amp; Data'!L444/1000000000</f>
        <v>3.556</v>
      </c>
      <c r="N22" s="6">
        <f>'CL &amp; Data'!M444</f>
        <v>-9.4283465999999994</v>
      </c>
      <c r="P22" s="6">
        <f>'CL &amp; Data'!N444</f>
        <v>-55.606934000000003</v>
      </c>
      <c r="R22" s="6">
        <f>'CL &amp; Data'!O444</f>
        <v>-35.936905000000003</v>
      </c>
      <c r="T22" s="6">
        <f>'CL &amp; Data'!P444</f>
        <v>-27.310009000000001</v>
      </c>
    </row>
    <row r="23" spans="2:20" x14ac:dyDescent="0.25">
      <c r="B23" s="6">
        <f>'CL &amp; Data'!B445/1000000000</f>
        <v>3.26</v>
      </c>
      <c r="D23" s="6">
        <f>'CL &amp; Data'!C445</f>
        <v>-7.9910293000000001</v>
      </c>
      <c r="F23" s="6">
        <f>'CL &amp; Data'!D445</f>
        <v>-65.071297000000001</v>
      </c>
      <c r="H23" s="6">
        <f>'CL &amp; Data'!E445</f>
        <v>-29.675854000000001</v>
      </c>
      <c r="J23" s="6">
        <f>'CL &amp; Data'!F445</f>
        <v>-34.719253999999999</v>
      </c>
      <c r="L23" s="6">
        <f>'CL &amp; Data'!L445/1000000000</f>
        <v>3.6240000000000001</v>
      </c>
      <c r="N23" s="6">
        <f>'CL &amp; Data'!M445</f>
        <v>-9.7046337000000005</v>
      </c>
      <c r="P23" s="6">
        <f>'CL &amp; Data'!N445</f>
        <v>-55.724232000000001</v>
      </c>
      <c r="R23" s="6">
        <f>'CL &amp; Data'!O445</f>
        <v>-36.393630999999999</v>
      </c>
      <c r="T23" s="6">
        <f>'CL &amp; Data'!P445</f>
        <v>-26.973883000000001</v>
      </c>
    </row>
    <row r="24" spans="2:20" x14ac:dyDescent="0.25">
      <c r="B24" s="6">
        <f>'CL &amp; Data'!B446/1000000000</f>
        <v>3.33</v>
      </c>
      <c r="D24" s="6">
        <f>'CL &amp; Data'!C446</f>
        <v>-8.0498981000000001</v>
      </c>
      <c r="F24" s="6">
        <f>'CL &amp; Data'!D446</f>
        <v>-65.321090999999996</v>
      </c>
      <c r="H24" s="6">
        <f>'CL &amp; Data'!E446</f>
        <v>-29.120756</v>
      </c>
      <c r="J24" s="6">
        <f>'CL &amp; Data'!F446</f>
        <v>-34.958159999999999</v>
      </c>
      <c r="L24" s="6">
        <f>'CL &amp; Data'!L446/1000000000</f>
        <v>3.6920000000000002</v>
      </c>
      <c r="N24" s="6">
        <f>'CL &amp; Data'!M446</f>
        <v>-9.9633512</v>
      </c>
      <c r="P24" s="6">
        <f>'CL &amp; Data'!N446</f>
        <v>-55.836018000000003</v>
      </c>
      <c r="R24" s="6">
        <f>'CL &amp; Data'!O446</f>
        <v>-36.846755999999999</v>
      </c>
      <c r="T24" s="6">
        <f>'CL &amp; Data'!P446</f>
        <v>-26.625530000000001</v>
      </c>
    </row>
    <row r="25" spans="2:20" x14ac:dyDescent="0.25">
      <c r="B25" s="6">
        <f>'CL &amp; Data'!B447/1000000000</f>
        <v>3.4</v>
      </c>
      <c r="D25" s="6">
        <f>'CL &amp; Data'!C447</f>
        <v>-8.0956992999999997</v>
      </c>
      <c r="F25" s="6">
        <f>'CL &amp; Data'!D447</f>
        <v>-65.533134000000004</v>
      </c>
      <c r="H25" s="6">
        <f>'CL &amp; Data'!E447</f>
        <v>-28.622610000000002</v>
      </c>
      <c r="J25" s="6">
        <f>'CL &amp; Data'!F447</f>
        <v>-35.004992999999999</v>
      </c>
      <c r="L25" s="6">
        <f>'CL &amp; Data'!L447/1000000000</f>
        <v>3.76</v>
      </c>
      <c r="N25" s="6">
        <f>'CL &amp; Data'!M447</f>
        <v>-10.183871</v>
      </c>
      <c r="P25" s="6">
        <f>'CL &amp; Data'!N447</f>
        <v>-56.066681000000003</v>
      </c>
      <c r="R25" s="6">
        <f>'CL &amp; Data'!O447</f>
        <v>-37.378399000000002</v>
      </c>
      <c r="T25" s="6">
        <f>'CL &amp; Data'!P447</f>
        <v>-26.385918</v>
      </c>
    </row>
    <row r="26" spans="2:20" x14ac:dyDescent="0.25">
      <c r="B26" s="6">
        <f>'CL &amp; Data'!B448/1000000000</f>
        <v>3.47</v>
      </c>
      <c r="D26" s="6">
        <f>'CL &amp; Data'!C448</f>
        <v>-8.1391372999999998</v>
      </c>
      <c r="F26" s="6">
        <f>'CL &amp; Data'!D448</f>
        <v>-65.699180999999996</v>
      </c>
      <c r="H26" s="6">
        <f>'CL &amp; Data'!E448</f>
        <v>-28.188858</v>
      </c>
      <c r="J26" s="6">
        <f>'CL &amp; Data'!F448</f>
        <v>-35.431838999999997</v>
      </c>
      <c r="L26" s="6">
        <f>'CL &amp; Data'!L448/1000000000</f>
        <v>3.8279999999999998</v>
      </c>
      <c r="N26" s="6">
        <f>'CL &amp; Data'!M448</f>
        <v>-10.304937000000001</v>
      </c>
      <c r="P26" s="6">
        <f>'CL &amp; Data'!N448</f>
        <v>-56.315651000000003</v>
      </c>
      <c r="R26" s="6">
        <f>'CL &amp; Data'!O448</f>
        <v>-37.858479000000003</v>
      </c>
      <c r="T26" s="6">
        <f>'CL &amp; Data'!P448</f>
        <v>-26.092638000000001</v>
      </c>
    </row>
    <row r="27" spans="2:20" x14ac:dyDescent="0.25">
      <c r="B27" s="6">
        <f>'CL &amp; Data'!B449/1000000000</f>
        <v>3.54</v>
      </c>
      <c r="D27" s="6">
        <f>'CL &amp; Data'!C449</f>
        <v>-8.1710662999999997</v>
      </c>
      <c r="F27" s="6">
        <f>'CL &amp; Data'!D449</f>
        <v>-66.022827000000007</v>
      </c>
      <c r="H27" s="6">
        <f>'CL &amp; Data'!E449</f>
        <v>-27.808512</v>
      </c>
      <c r="J27" s="6">
        <f>'CL &amp; Data'!F449</f>
        <v>-35.907195999999999</v>
      </c>
      <c r="L27" s="6">
        <f>'CL &amp; Data'!L449/1000000000</f>
        <v>3.8959999999999999</v>
      </c>
      <c r="N27" s="6">
        <f>'CL &amp; Data'!M449</f>
        <v>-10.473557</v>
      </c>
      <c r="P27" s="6">
        <f>'CL &amp; Data'!N449</f>
        <v>-56.347309000000003</v>
      </c>
      <c r="R27" s="6">
        <f>'CL &amp; Data'!O449</f>
        <v>-38.441467000000003</v>
      </c>
      <c r="T27" s="6">
        <f>'CL &amp; Data'!P449</f>
        <v>-25.860123000000002</v>
      </c>
    </row>
    <row r="28" spans="2:20" x14ac:dyDescent="0.25">
      <c r="B28" s="6">
        <f>'CL &amp; Data'!B450/1000000000</f>
        <v>3.61</v>
      </c>
      <c r="D28" s="6">
        <f>'CL &amp; Data'!C450</f>
        <v>-8.2680235</v>
      </c>
      <c r="F28" s="6">
        <f>'CL &amp; Data'!D450</f>
        <v>-66.964614999999995</v>
      </c>
      <c r="H28" s="6">
        <f>'CL &amp; Data'!E450</f>
        <v>-27.375330000000002</v>
      </c>
      <c r="J28" s="6">
        <f>'CL &amp; Data'!F450</f>
        <v>-36.366756000000002</v>
      </c>
      <c r="L28" s="6">
        <f>'CL &amp; Data'!L450/1000000000</f>
        <v>3.964</v>
      </c>
      <c r="N28" s="6">
        <f>'CL &amp; Data'!M450</f>
        <v>-10.630096</v>
      </c>
      <c r="P28" s="6">
        <f>'CL &amp; Data'!N450</f>
        <v>-56.366928000000001</v>
      </c>
      <c r="R28" s="6">
        <f>'CL &amp; Data'!O450</f>
        <v>-38.996524999999998</v>
      </c>
      <c r="T28" s="6">
        <f>'CL &amp; Data'!P450</f>
        <v>-25.650030000000001</v>
      </c>
    </row>
    <row r="29" spans="2:20" x14ac:dyDescent="0.25">
      <c r="B29" s="6">
        <f>'CL &amp; Data'!B451/1000000000</f>
        <v>3.68</v>
      </c>
      <c r="D29" s="6">
        <f>'CL &amp; Data'!C451</f>
        <v>-8.3292836999999995</v>
      </c>
      <c r="F29" s="6">
        <f>'CL &amp; Data'!D451</f>
        <v>-68.065796000000006</v>
      </c>
      <c r="H29" s="6">
        <f>'CL &amp; Data'!E451</f>
        <v>-27.011790999999999</v>
      </c>
      <c r="J29" s="6">
        <f>'CL &amp; Data'!F451</f>
        <v>-36.837681000000003</v>
      </c>
      <c r="L29" s="6">
        <f>'CL &amp; Data'!L451/1000000000</f>
        <v>4.032</v>
      </c>
      <c r="N29" s="6">
        <f>'CL &amp; Data'!M451</f>
        <v>-10.65643</v>
      </c>
      <c r="P29" s="6">
        <f>'CL &amp; Data'!N451</f>
        <v>-56.368609999999997</v>
      </c>
      <c r="R29" s="6">
        <f>'CL &amp; Data'!O451</f>
        <v>-39.562721000000003</v>
      </c>
      <c r="T29" s="6">
        <f>'CL &amp; Data'!P451</f>
        <v>-25.509336000000001</v>
      </c>
    </row>
    <row r="30" spans="2:20" x14ac:dyDescent="0.25">
      <c r="B30" s="6">
        <f>'CL &amp; Data'!B452/1000000000</f>
        <v>3.75</v>
      </c>
      <c r="D30" s="6">
        <f>'CL &amp; Data'!C452</f>
        <v>-8.3403606000000003</v>
      </c>
      <c r="F30" s="6">
        <f>'CL &amp; Data'!D452</f>
        <v>-69.013228999999995</v>
      </c>
      <c r="H30" s="6">
        <f>'CL &amp; Data'!E452</f>
        <v>-26.719645</v>
      </c>
      <c r="J30" s="6">
        <f>'CL &amp; Data'!F452</f>
        <v>-37.303635</v>
      </c>
      <c r="L30" s="6">
        <f>'CL &amp; Data'!L452/1000000000</f>
        <v>4.0999999999999996</v>
      </c>
      <c r="N30" s="6">
        <f>'CL &amp; Data'!M452</f>
        <v>-10.676273</v>
      </c>
      <c r="P30" s="6">
        <f>'CL &amp; Data'!N452</f>
        <v>-56.305897000000002</v>
      </c>
      <c r="R30" s="6">
        <f>'CL &amp; Data'!O452</f>
        <v>-40.121448999999998</v>
      </c>
      <c r="T30" s="6">
        <f>'CL &amp; Data'!P452</f>
        <v>-25.333492</v>
      </c>
    </row>
    <row r="31" spans="2:20" x14ac:dyDescent="0.25">
      <c r="B31" s="6">
        <f>'CL &amp; Data'!B453/1000000000</f>
        <v>3.82</v>
      </c>
      <c r="D31" s="6">
        <f>'CL &amp; Data'!C453</f>
        <v>-8.3822040999999992</v>
      </c>
      <c r="F31" s="6">
        <f>'CL &amp; Data'!D453</f>
        <v>-69.553946999999994</v>
      </c>
      <c r="H31" s="6">
        <f>'CL &amp; Data'!E453</f>
        <v>-26.423414000000001</v>
      </c>
      <c r="J31" s="6">
        <f>'CL &amp; Data'!F453</f>
        <v>-37.833694000000001</v>
      </c>
      <c r="L31" s="6">
        <f>'CL &amp; Data'!L453/1000000000</f>
        <v>4.1680000000000001</v>
      </c>
      <c r="N31" s="6">
        <f>'CL &amp; Data'!M453</f>
        <v>-10.841801999999999</v>
      </c>
      <c r="P31" s="6">
        <f>'CL &amp; Data'!N453</f>
        <v>-56.154246999999998</v>
      </c>
      <c r="R31" s="6">
        <f>'CL &amp; Data'!O453</f>
        <v>-40.679493000000001</v>
      </c>
      <c r="T31" s="6">
        <f>'CL &amp; Data'!P453</f>
        <v>-25.163675000000001</v>
      </c>
    </row>
    <row r="32" spans="2:20" x14ac:dyDescent="0.25">
      <c r="B32" s="6">
        <f>'CL &amp; Data'!B454/1000000000</f>
        <v>3.89</v>
      </c>
      <c r="D32" s="6">
        <f>'CL &amp; Data'!C454</f>
        <v>-8.4161433999999993</v>
      </c>
      <c r="F32" s="6">
        <f>'CL &amp; Data'!D454</f>
        <v>-69.186867000000007</v>
      </c>
      <c r="H32" s="6">
        <f>'CL &amp; Data'!E454</f>
        <v>-26.192923</v>
      </c>
      <c r="J32" s="6">
        <f>'CL &amp; Data'!F454</f>
        <v>-38.340927000000001</v>
      </c>
      <c r="L32" s="6">
        <f>'CL &amp; Data'!L454/1000000000</f>
        <v>4.2359999999999998</v>
      </c>
      <c r="N32" s="6">
        <f>'CL &amp; Data'!M454</f>
        <v>-10.991421000000001</v>
      </c>
      <c r="P32" s="6">
        <f>'CL &amp; Data'!N454</f>
        <v>-56.045788000000002</v>
      </c>
      <c r="R32" s="6">
        <f>'CL &amp; Data'!O454</f>
        <v>-41.169578999999999</v>
      </c>
      <c r="T32" s="6">
        <f>'CL &amp; Data'!P454</f>
        <v>-24.995270000000001</v>
      </c>
    </row>
    <row r="33" spans="2:20" x14ac:dyDescent="0.25">
      <c r="B33" s="6">
        <f>'CL &amp; Data'!B455/1000000000</f>
        <v>3.96</v>
      </c>
      <c r="D33" s="6">
        <f>'CL &amp; Data'!C455</f>
        <v>-8.4289093000000008</v>
      </c>
      <c r="F33" s="6">
        <f>'CL &amp; Data'!D455</f>
        <v>-68.081856000000002</v>
      </c>
      <c r="H33" s="6">
        <f>'CL &amp; Data'!E455</f>
        <v>-25.995923999999999</v>
      </c>
      <c r="J33" s="6">
        <f>'CL &amp; Data'!F455</f>
        <v>-38.891640000000002</v>
      </c>
      <c r="L33" s="6">
        <f>'CL &amp; Data'!L455/1000000000</f>
        <v>4.3040000000000003</v>
      </c>
      <c r="N33" s="6">
        <f>'CL &amp; Data'!M455</f>
        <v>-11.007311</v>
      </c>
      <c r="P33" s="6">
        <f>'CL &amp; Data'!N455</f>
        <v>-55.654339</v>
      </c>
      <c r="R33" s="6">
        <f>'CL &amp; Data'!O455</f>
        <v>-41.685318000000002</v>
      </c>
      <c r="T33" s="6">
        <f>'CL &amp; Data'!P455</f>
        <v>-24.883503000000001</v>
      </c>
    </row>
    <row r="34" spans="2:20" x14ac:dyDescent="0.25">
      <c r="B34" s="6">
        <f>'CL &amp; Data'!B456/1000000000</f>
        <v>4.03</v>
      </c>
      <c r="D34" s="6">
        <f>'CL &amp; Data'!C456</f>
        <v>-8.4273080999999994</v>
      </c>
      <c r="F34" s="6">
        <f>'CL &amp; Data'!D456</f>
        <v>-66.932441999999995</v>
      </c>
      <c r="H34" s="6">
        <f>'CL &amp; Data'!E456</f>
        <v>-25.836102</v>
      </c>
      <c r="J34" s="6">
        <f>'CL &amp; Data'!F456</f>
        <v>-39.453789</v>
      </c>
      <c r="L34" s="6">
        <f>'CL &amp; Data'!L456/1000000000</f>
        <v>4.3719999999999999</v>
      </c>
      <c r="N34" s="6">
        <f>'CL &amp; Data'!M456</f>
        <v>-11.210197000000001</v>
      </c>
      <c r="P34" s="6">
        <f>'CL &amp; Data'!N456</f>
        <v>-55.299816</v>
      </c>
      <c r="R34" s="6">
        <f>'CL &amp; Data'!O456</f>
        <v>-42.132632999999998</v>
      </c>
      <c r="T34" s="6">
        <f>'CL &amp; Data'!P456</f>
        <v>-24.656175999999999</v>
      </c>
    </row>
    <row r="35" spans="2:20" x14ac:dyDescent="0.25">
      <c r="B35" s="6">
        <f>'CL &amp; Data'!B457/1000000000</f>
        <v>4.0999999999999996</v>
      </c>
      <c r="D35" s="6">
        <f>'CL &amp; Data'!C457</f>
        <v>-8.4738463999999993</v>
      </c>
      <c r="F35" s="6">
        <f>'CL &amp; Data'!D457</f>
        <v>-65.693329000000006</v>
      </c>
      <c r="H35" s="6">
        <f>'CL &amp; Data'!E457</f>
        <v>-25.636049</v>
      </c>
      <c r="J35" s="6">
        <f>'CL &amp; Data'!F457</f>
        <v>-40.028233</v>
      </c>
      <c r="L35" s="6">
        <f>'CL &amp; Data'!L457/1000000000</f>
        <v>4.4400000000000004</v>
      </c>
      <c r="N35" s="6">
        <f>'CL &amp; Data'!M457</f>
        <v>-11.429751</v>
      </c>
      <c r="P35" s="6">
        <f>'CL &amp; Data'!N457</f>
        <v>-54.910091000000001</v>
      </c>
      <c r="R35" s="6">
        <f>'CL &amp; Data'!O457</f>
        <v>-42.492130000000003</v>
      </c>
      <c r="T35" s="6">
        <f>'CL &amp; Data'!P457</f>
        <v>-24.459655999999999</v>
      </c>
    </row>
    <row r="36" spans="2:20" x14ac:dyDescent="0.25">
      <c r="B36" s="6">
        <f>'CL &amp; Data'!B458/1000000000</f>
        <v>4.17</v>
      </c>
      <c r="D36" s="6">
        <f>'CL &amp; Data'!C458</f>
        <v>-8.5018186999999994</v>
      </c>
      <c r="F36" s="6">
        <f>'CL &amp; Data'!D458</f>
        <v>-64.854018999999994</v>
      </c>
      <c r="H36" s="6">
        <f>'CL &amp; Data'!E458</f>
        <v>-25.466024000000001</v>
      </c>
      <c r="J36" s="6">
        <f>'CL &amp; Data'!F458</f>
        <v>-40.589035000000003</v>
      </c>
      <c r="L36" s="6">
        <f>'CL &amp; Data'!L458/1000000000</f>
        <v>4.508</v>
      </c>
      <c r="N36" s="6">
        <f>'CL &amp; Data'!M458</f>
        <v>-11.643469</v>
      </c>
      <c r="P36" s="6">
        <f>'CL &amp; Data'!N458</f>
        <v>-54.610458000000001</v>
      </c>
      <c r="R36" s="6">
        <f>'CL &amp; Data'!O458</f>
        <v>-42.929276000000002</v>
      </c>
      <c r="T36" s="6">
        <f>'CL &amp; Data'!P458</f>
        <v>-24.327750999999999</v>
      </c>
    </row>
    <row r="37" spans="2:20" x14ac:dyDescent="0.25">
      <c r="B37" s="6">
        <f>'CL &amp; Data'!B459/1000000000</f>
        <v>4.24</v>
      </c>
      <c r="D37" s="6">
        <f>'CL &amp; Data'!C459</f>
        <v>-8.4983214999999994</v>
      </c>
      <c r="F37" s="6">
        <f>'CL &amp; Data'!D459</f>
        <v>-64.713943</v>
      </c>
      <c r="H37" s="6">
        <f>'CL &amp; Data'!E459</f>
        <v>-25.312061</v>
      </c>
      <c r="J37" s="6">
        <f>'CL &amp; Data'!F459</f>
        <v>-41.075893000000001</v>
      </c>
      <c r="L37" s="6">
        <f>'CL &amp; Data'!L459/1000000000</f>
        <v>4.5759999999999996</v>
      </c>
      <c r="N37" s="6">
        <f>'CL &amp; Data'!M459</f>
        <v>-11.776154</v>
      </c>
      <c r="P37" s="6">
        <f>'CL &amp; Data'!N459</f>
        <v>-54.475521000000001</v>
      </c>
      <c r="R37" s="6">
        <f>'CL &amp; Data'!O459</f>
        <v>-43.303913000000001</v>
      </c>
      <c r="T37" s="6">
        <f>'CL &amp; Data'!P459</f>
        <v>-24.243752000000001</v>
      </c>
    </row>
    <row r="38" spans="2:20" x14ac:dyDescent="0.25">
      <c r="B38" s="6">
        <f>'CL &amp; Data'!B460/1000000000</f>
        <v>4.3099999999999996</v>
      </c>
      <c r="D38" s="6">
        <f>'CL &amp; Data'!C460</f>
        <v>-8.5466347000000003</v>
      </c>
      <c r="F38" s="6">
        <f>'CL &amp; Data'!D460</f>
        <v>-65.102385999999996</v>
      </c>
      <c r="H38" s="6">
        <f>'CL &amp; Data'!E460</f>
        <v>-25.134943</v>
      </c>
      <c r="J38" s="6">
        <f>'CL &amp; Data'!F460</f>
        <v>-41.565491000000002</v>
      </c>
      <c r="L38" s="6">
        <f>'CL &amp; Data'!L460/1000000000</f>
        <v>4.6440000000000001</v>
      </c>
      <c r="N38" s="6">
        <f>'CL &amp; Data'!M460</f>
        <v>-12.20603</v>
      </c>
      <c r="P38" s="6">
        <f>'CL &amp; Data'!N460</f>
        <v>-54.520035</v>
      </c>
      <c r="R38" s="6">
        <f>'CL &amp; Data'!O460</f>
        <v>-43.545237999999998</v>
      </c>
      <c r="T38" s="6">
        <f>'CL &amp; Data'!P460</f>
        <v>-23.941044000000002</v>
      </c>
    </row>
    <row r="39" spans="2:20" x14ac:dyDescent="0.25">
      <c r="B39" s="6">
        <f>'CL &amp; Data'!B461/1000000000</f>
        <v>4.38</v>
      </c>
      <c r="D39" s="6">
        <f>'CL &amp; Data'!C461</f>
        <v>-8.5869713000000001</v>
      </c>
      <c r="F39" s="6">
        <f>'CL &amp; Data'!D461</f>
        <v>-65.162543999999997</v>
      </c>
      <c r="H39" s="6">
        <f>'CL &amp; Data'!E461</f>
        <v>-24.986338</v>
      </c>
      <c r="J39" s="6">
        <f>'CL &amp; Data'!F461</f>
        <v>-42.013069000000002</v>
      </c>
      <c r="L39" s="6">
        <f>'CL &amp; Data'!L461/1000000000</f>
        <v>4.7119999999999997</v>
      </c>
      <c r="N39" s="6">
        <f>'CL &amp; Data'!M461</f>
        <v>-12.579283</v>
      </c>
      <c r="P39" s="6">
        <f>'CL &amp; Data'!N461</f>
        <v>-54.826507999999997</v>
      </c>
      <c r="R39" s="6">
        <f>'CL &amp; Data'!O461</f>
        <v>-44.185459000000002</v>
      </c>
      <c r="T39" s="6">
        <f>'CL &amp; Data'!P461</f>
        <v>-24.209849999999999</v>
      </c>
    </row>
    <row r="40" spans="2:20" x14ac:dyDescent="0.25">
      <c r="B40" s="6">
        <f>'CL &amp; Data'!B462/1000000000</f>
        <v>4.45</v>
      </c>
      <c r="D40" s="6">
        <f>'CL &amp; Data'!C462</f>
        <v>-8.6600360999999992</v>
      </c>
      <c r="F40" s="6">
        <f>'CL &amp; Data'!D462</f>
        <v>-65.214470000000006</v>
      </c>
      <c r="H40" s="6">
        <f>'CL &amp; Data'!E462</f>
        <v>-24.829737000000002</v>
      </c>
      <c r="J40" s="6">
        <f>'CL &amp; Data'!F462</f>
        <v>-42.455734</v>
      </c>
      <c r="L40" s="6">
        <f>'CL &amp; Data'!L462/1000000000</f>
        <v>4.78</v>
      </c>
      <c r="N40" s="6">
        <f>'CL &amp; Data'!M462</f>
        <v>-13.026745999999999</v>
      </c>
      <c r="P40" s="6">
        <f>'CL &amp; Data'!N462</f>
        <v>-55.193477999999999</v>
      </c>
      <c r="R40" s="6">
        <f>'CL &amp; Data'!O462</f>
        <v>-44.661456999999999</v>
      </c>
      <c r="T40" s="6">
        <f>'CL &amp; Data'!P462</f>
        <v>-24.202902000000002</v>
      </c>
    </row>
    <row r="41" spans="2:20" x14ac:dyDescent="0.25">
      <c r="B41" s="6">
        <f>'CL &amp; Data'!B463/1000000000</f>
        <v>4.5199999999999996</v>
      </c>
      <c r="D41" s="6">
        <f>'CL &amp; Data'!C463</f>
        <v>-8.7102822999999994</v>
      </c>
      <c r="F41" s="6">
        <f>'CL &amp; Data'!D463</f>
        <v>-64.973228000000006</v>
      </c>
      <c r="H41" s="6">
        <f>'CL &amp; Data'!E463</f>
        <v>-24.65015</v>
      </c>
      <c r="J41" s="6">
        <f>'CL &amp; Data'!F463</f>
        <v>-42.909621999999999</v>
      </c>
      <c r="L41" s="6">
        <f>'CL &amp; Data'!L463/1000000000</f>
        <v>4.8479999999999999</v>
      </c>
      <c r="N41" s="6">
        <f>'CL &amp; Data'!M463</f>
        <v>-13.483043</v>
      </c>
      <c r="P41" s="6">
        <f>'CL &amp; Data'!N463</f>
        <v>-55.701526999999999</v>
      </c>
      <c r="R41" s="6">
        <f>'CL &amp; Data'!O463</f>
        <v>-45.101177</v>
      </c>
      <c r="T41" s="6">
        <f>'CL &amp; Data'!P463</f>
        <v>-24.181608000000001</v>
      </c>
    </row>
    <row r="42" spans="2:20" x14ac:dyDescent="0.25">
      <c r="B42" s="6">
        <f>'CL &amp; Data'!B464/1000000000</f>
        <v>4.59</v>
      </c>
      <c r="D42" s="6">
        <f>'CL &amp; Data'!C464</f>
        <v>-8.8089142000000002</v>
      </c>
      <c r="F42" s="6">
        <f>'CL &amp; Data'!D464</f>
        <v>-64.324104000000005</v>
      </c>
      <c r="H42" s="6">
        <f>'CL &amp; Data'!E464</f>
        <v>-24.473821999999998</v>
      </c>
      <c r="J42" s="6">
        <f>'CL &amp; Data'!F464</f>
        <v>-43.382686999999997</v>
      </c>
      <c r="L42" s="6">
        <f>'CL &amp; Data'!L464/1000000000</f>
        <v>4.9160000000000004</v>
      </c>
      <c r="N42" s="6">
        <f>'CL &amp; Data'!M464</f>
        <v>-14.150446000000001</v>
      </c>
      <c r="P42" s="6">
        <f>'CL &amp; Data'!N464</f>
        <v>-56.558571000000001</v>
      </c>
      <c r="R42" s="6">
        <f>'CL &amp; Data'!O464</f>
        <v>-45.723934</v>
      </c>
      <c r="T42" s="6">
        <f>'CL &amp; Data'!P464</f>
        <v>-24.274937000000001</v>
      </c>
    </row>
    <row r="43" spans="2:20" x14ac:dyDescent="0.25">
      <c r="B43" s="6">
        <f>'CL &amp; Data'!B465/1000000000</f>
        <v>4.66</v>
      </c>
      <c r="D43" s="6">
        <f>'CL &amp; Data'!C465</f>
        <v>-8.8666420000000006</v>
      </c>
      <c r="F43" s="6">
        <f>'CL &amp; Data'!D465</f>
        <v>-63.307819000000002</v>
      </c>
      <c r="H43" s="6">
        <f>'CL &amp; Data'!E465</f>
        <v>-24.369837</v>
      </c>
      <c r="J43" s="6">
        <f>'CL &amp; Data'!F465</f>
        <v>-43.821528999999998</v>
      </c>
      <c r="L43" s="6">
        <f>'CL &amp; Data'!L465/1000000000</f>
        <v>4.984</v>
      </c>
      <c r="N43" s="6">
        <f>'CL &amp; Data'!M465</f>
        <v>-14.73197</v>
      </c>
      <c r="P43" s="6">
        <f>'CL &amp; Data'!N465</f>
        <v>-57.617595999999999</v>
      </c>
      <c r="R43" s="6">
        <f>'CL &amp; Data'!O465</f>
        <v>-46.222580000000001</v>
      </c>
      <c r="T43" s="6">
        <f>'CL &amp; Data'!P465</f>
        <v>-24.343723000000001</v>
      </c>
    </row>
    <row r="44" spans="2:20" x14ac:dyDescent="0.25">
      <c r="B44" s="6">
        <f>'CL &amp; Data'!B466/1000000000</f>
        <v>4.7300000000000004</v>
      </c>
      <c r="D44" s="6">
        <f>'CL &amp; Data'!C466</f>
        <v>-8.8889932999999992</v>
      </c>
      <c r="F44" s="6">
        <f>'CL &amp; Data'!D466</f>
        <v>-62.214283000000002</v>
      </c>
      <c r="H44" s="6">
        <f>'CL &amp; Data'!E466</f>
        <v>-24.270614999999999</v>
      </c>
      <c r="J44" s="6">
        <f>'CL &amp; Data'!F466</f>
        <v>-44.269978000000002</v>
      </c>
      <c r="L44" s="6">
        <f>'CL &amp; Data'!L466/1000000000</f>
        <v>5.0519999999999996</v>
      </c>
      <c r="N44" s="6">
        <f>'CL &amp; Data'!M466</f>
        <v>-15.204898999999999</v>
      </c>
      <c r="P44" s="6">
        <f>'CL &amp; Data'!N466</f>
        <v>-58.320942000000002</v>
      </c>
      <c r="R44" s="6">
        <f>'CL &amp; Data'!O466</f>
        <v>-46.635531999999998</v>
      </c>
      <c r="T44" s="6">
        <f>'CL &amp; Data'!P466</f>
        <v>-24.189385999999999</v>
      </c>
    </row>
    <row r="45" spans="2:20" x14ac:dyDescent="0.25">
      <c r="B45" s="6">
        <f>'CL &amp; Data'!B467/1000000000</f>
        <v>4.8</v>
      </c>
      <c r="D45" s="6">
        <f>'CL &amp; Data'!C467</f>
        <v>-8.8702126000000003</v>
      </c>
      <c r="F45" s="6">
        <f>'CL &amp; Data'!D467</f>
        <v>-61.248322000000002</v>
      </c>
      <c r="H45" s="6">
        <f>'CL &amp; Data'!E467</f>
        <v>-24.225646999999999</v>
      </c>
      <c r="J45" s="6">
        <f>'CL &amp; Data'!F467</f>
        <v>-44.782471000000001</v>
      </c>
      <c r="L45" s="6">
        <f>'CL &amp; Data'!L467/1000000000</f>
        <v>5.12</v>
      </c>
      <c r="N45" s="6">
        <f>'CL &amp; Data'!M467</f>
        <v>-15.531174</v>
      </c>
      <c r="P45" s="6">
        <f>'CL &amp; Data'!N467</f>
        <v>-58.985290999999997</v>
      </c>
      <c r="R45" s="6">
        <f>'CL &amp; Data'!O467</f>
        <v>-46.865875000000003</v>
      </c>
      <c r="T45" s="6">
        <f>'CL &amp; Data'!P467</f>
        <v>-24.016501999999999</v>
      </c>
    </row>
    <row r="46" spans="2:20" x14ac:dyDescent="0.25">
      <c r="B46" s="6">
        <f>'CL &amp; Data'!B468/1000000000</f>
        <v>4.87</v>
      </c>
      <c r="D46" s="6">
        <f>'CL &amp; Data'!C468</f>
        <v>-8.8633632999999996</v>
      </c>
      <c r="F46" s="6">
        <f>'CL &amp; Data'!D468</f>
        <v>-60.537781000000003</v>
      </c>
      <c r="H46" s="6">
        <f>'CL &amp; Data'!E468</f>
        <v>-24.191977000000001</v>
      </c>
      <c r="J46" s="6">
        <f>'CL &amp; Data'!F468</f>
        <v>-45.298381999999997</v>
      </c>
      <c r="L46" s="6">
        <f>'CL &amp; Data'!L468/1000000000</f>
        <v>5.1879999999999997</v>
      </c>
      <c r="N46" s="6">
        <f>'CL &amp; Data'!M468</f>
        <v>-15.549256</v>
      </c>
      <c r="P46" s="6">
        <f>'CL &amp; Data'!N468</f>
        <v>-59.507671000000002</v>
      </c>
      <c r="R46" s="6">
        <f>'CL &amp; Data'!O468</f>
        <v>-47.173648999999997</v>
      </c>
      <c r="T46" s="6">
        <f>'CL &amp; Data'!P468</f>
        <v>-24.082432000000001</v>
      </c>
    </row>
    <row r="47" spans="2:20" x14ac:dyDescent="0.25">
      <c r="B47" s="6">
        <f>'CL &amp; Data'!B469/1000000000</f>
        <v>4.9400000000000004</v>
      </c>
      <c r="D47" s="6">
        <f>'CL &amp; Data'!C469</f>
        <v>-8.8208827999999997</v>
      </c>
      <c r="F47" s="6">
        <f>'CL &amp; Data'!D469</f>
        <v>-59.937427999999997</v>
      </c>
      <c r="H47" s="6">
        <f>'CL &amp; Data'!E469</f>
        <v>-24.218146999999998</v>
      </c>
      <c r="J47" s="6">
        <f>'CL &amp; Data'!F469</f>
        <v>-45.834575999999998</v>
      </c>
      <c r="L47" s="6">
        <f>'CL &amp; Data'!L469/1000000000</f>
        <v>5.2560000000000002</v>
      </c>
      <c r="N47" s="6">
        <f>'CL &amp; Data'!M469</f>
        <v>-15.310669000000001</v>
      </c>
      <c r="P47" s="6">
        <f>'CL &amp; Data'!N469</f>
        <v>-59.615516999999997</v>
      </c>
      <c r="R47" s="6">
        <f>'CL &amp; Data'!O469</f>
        <v>-47.282330000000002</v>
      </c>
      <c r="T47" s="6">
        <f>'CL &amp; Data'!P469</f>
        <v>-23.967081</v>
      </c>
    </row>
    <row r="48" spans="2:20" x14ac:dyDescent="0.25">
      <c r="B48" s="6">
        <f>'CL &amp; Data'!B470/1000000000</f>
        <v>5.01</v>
      </c>
      <c r="D48" s="6">
        <f>'CL &amp; Data'!C470</f>
        <v>-8.7858523999999996</v>
      </c>
      <c r="F48" s="6">
        <f>'CL &amp; Data'!D470</f>
        <v>-59.062336000000002</v>
      </c>
      <c r="H48" s="6">
        <f>'CL &amp; Data'!E470</f>
        <v>-24.141047</v>
      </c>
      <c r="J48" s="6">
        <f>'CL &amp; Data'!F470</f>
        <v>-46.345112</v>
      </c>
      <c r="L48" s="6">
        <f>'CL &amp; Data'!L470/1000000000</f>
        <v>5.3239999999999998</v>
      </c>
      <c r="N48" s="6">
        <f>'CL &amp; Data'!M470</f>
        <v>-14.947164000000001</v>
      </c>
      <c r="P48" s="6">
        <f>'CL &amp; Data'!N470</f>
        <v>-59.483131</v>
      </c>
      <c r="R48" s="6">
        <f>'CL &amp; Data'!O470</f>
        <v>-47.609141999999999</v>
      </c>
      <c r="T48" s="6">
        <f>'CL &amp; Data'!P470</f>
        <v>-24.064867</v>
      </c>
    </row>
    <row r="49" spans="2:20" x14ac:dyDescent="0.25">
      <c r="B49" s="6">
        <f>'CL &amp; Data'!B471/1000000000</f>
        <v>5.08</v>
      </c>
      <c r="D49" s="6">
        <f>'CL &amp; Data'!C471</f>
        <v>-8.7741422999999994</v>
      </c>
      <c r="F49" s="6">
        <f>'CL &amp; Data'!D471</f>
        <v>-58.071026000000003</v>
      </c>
      <c r="H49" s="6">
        <f>'CL &amp; Data'!E471</f>
        <v>-24.103945</v>
      </c>
      <c r="J49" s="6">
        <f>'CL &amp; Data'!F471</f>
        <v>-46.799773999999999</v>
      </c>
      <c r="L49" s="6">
        <f>'CL &amp; Data'!L471/1000000000</f>
        <v>5.3920000000000003</v>
      </c>
      <c r="N49" s="6">
        <f>'CL &amp; Data'!M471</f>
        <v>-14.558254</v>
      </c>
      <c r="P49" s="6">
        <f>'CL &amp; Data'!N471</f>
        <v>-59.286788999999999</v>
      </c>
      <c r="R49" s="6">
        <f>'CL &amp; Data'!O471</f>
        <v>-47.502780999999999</v>
      </c>
      <c r="T49" s="6">
        <f>'CL &amp; Data'!P471</f>
        <v>-23.803068</v>
      </c>
    </row>
    <row r="50" spans="2:20" x14ac:dyDescent="0.25">
      <c r="B50" s="6">
        <f>'CL &amp; Data'!B472/1000000000</f>
        <v>5.15</v>
      </c>
      <c r="D50" s="6">
        <f>'CL &amp; Data'!C472</f>
        <v>-8.7723826999999996</v>
      </c>
      <c r="F50" s="6">
        <f>'CL &amp; Data'!D472</f>
        <v>-56.945037999999997</v>
      </c>
      <c r="H50" s="6">
        <f>'CL &amp; Data'!E472</f>
        <v>-24.050421</v>
      </c>
      <c r="J50" s="6">
        <f>'CL &amp; Data'!F472</f>
        <v>-47.119267000000001</v>
      </c>
      <c r="L50" s="6">
        <f>'CL &amp; Data'!L472/1000000000</f>
        <v>5.46</v>
      </c>
      <c r="N50" s="6">
        <f>'CL &amp; Data'!M472</f>
        <v>-14.129782000000001</v>
      </c>
      <c r="P50" s="6">
        <f>'CL &amp; Data'!N472</f>
        <v>-59.125262999999997</v>
      </c>
      <c r="R50" s="6">
        <f>'CL &amp; Data'!O472</f>
        <v>-47.639491999999997</v>
      </c>
      <c r="T50" s="6">
        <f>'CL &amp; Data'!P472</f>
        <v>-23.803415000000001</v>
      </c>
    </row>
    <row r="51" spans="2:20" x14ac:dyDescent="0.25">
      <c r="B51" s="6">
        <f>'CL &amp; Data'!B473/1000000000</f>
        <v>5.22</v>
      </c>
      <c r="D51" s="6">
        <f>'CL &amp; Data'!C473</f>
        <v>-8.7996034999999999</v>
      </c>
      <c r="F51" s="6">
        <f>'CL &amp; Data'!D473</f>
        <v>-55.751182999999997</v>
      </c>
      <c r="H51" s="6">
        <f>'CL &amp; Data'!E473</f>
        <v>-23.982958</v>
      </c>
      <c r="J51" s="6">
        <f>'CL &amp; Data'!F473</f>
        <v>-47.307644000000003</v>
      </c>
      <c r="L51" s="6">
        <f>'CL &amp; Data'!L473/1000000000</f>
        <v>5.5279999999999996</v>
      </c>
      <c r="N51" s="6">
        <f>'CL &amp; Data'!M473</f>
        <v>-13.805545</v>
      </c>
      <c r="P51" s="6">
        <f>'CL &amp; Data'!N473</f>
        <v>-58.703502999999998</v>
      </c>
      <c r="R51" s="6">
        <f>'CL &amp; Data'!O473</f>
        <v>-47.785907999999999</v>
      </c>
      <c r="T51" s="6">
        <f>'CL &amp; Data'!P473</f>
        <v>-23.692205000000001</v>
      </c>
    </row>
    <row r="52" spans="2:20" x14ac:dyDescent="0.25">
      <c r="B52" s="6">
        <f>'CL &amp; Data'!B474/1000000000</f>
        <v>5.29</v>
      </c>
      <c r="D52" s="6">
        <f>'CL &amp; Data'!C474</f>
        <v>-8.8801269999999999</v>
      </c>
      <c r="F52" s="6">
        <f>'CL &amp; Data'!D474</f>
        <v>-54.644126999999997</v>
      </c>
      <c r="H52" s="6">
        <f>'CL &amp; Data'!E474</f>
        <v>-23.802579999999999</v>
      </c>
      <c r="J52" s="6">
        <f>'CL &amp; Data'!F474</f>
        <v>-47.420623999999997</v>
      </c>
      <c r="L52" s="6">
        <f>'CL &amp; Data'!L474/1000000000</f>
        <v>5.5960000000000001</v>
      </c>
      <c r="N52" s="6">
        <f>'CL &amp; Data'!M474</f>
        <v>-13.500534</v>
      </c>
      <c r="P52" s="6">
        <f>'CL &amp; Data'!N474</f>
        <v>-58.265034</v>
      </c>
      <c r="R52" s="6">
        <f>'CL &amp; Data'!O474</f>
        <v>-47.546405999999998</v>
      </c>
      <c r="T52" s="6">
        <f>'CL &amp; Data'!P474</f>
        <v>-23.257542000000001</v>
      </c>
    </row>
    <row r="53" spans="2:20" x14ac:dyDescent="0.25">
      <c r="B53" s="6">
        <f>'CL &amp; Data'!B475/1000000000</f>
        <v>5.36</v>
      </c>
      <c r="D53" s="6">
        <f>'CL &amp; Data'!C475</f>
        <v>-8.9532766000000006</v>
      </c>
      <c r="F53" s="6">
        <f>'CL &amp; Data'!D475</f>
        <v>-54.111992000000001</v>
      </c>
      <c r="H53" s="6">
        <f>'CL &amp; Data'!E475</f>
        <v>-23.717133</v>
      </c>
      <c r="J53" s="6">
        <f>'CL &amp; Data'!F475</f>
        <v>-47.502583000000001</v>
      </c>
      <c r="L53" s="6">
        <f>'CL &amp; Data'!L475/1000000000</f>
        <v>5.6639999999999997</v>
      </c>
      <c r="N53" s="6">
        <f>'CL &amp; Data'!M475</f>
        <v>-13.117174</v>
      </c>
      <c r="P53" s="6">
        <f>'CL &amp; Data'!N475</f>
        <v>-57.903255000000001</v>
      </c>
      <c r="R53" s="6">
        <f>'CL &amp; Data'!O475</f>
        <v>-47.484802000000002</v>
      </c>
      <c r="T53" s="6">
        <f>'CL &amp; Data'!P475</f>
        <v>-23.036009</v>
      </c>
    </row>
    <row r="54" spans="2:20" x14ac:dyDescent="0.25">
      <c r="B54" s="6">
        <f>'CL &amp; Data'!B476/1000000000</f>
        <v>5.43</v>
      </c>
      <c r="D54" s="6">
        <f>'CL &amp; Data'!C476</f>
        <v>-9.0564318000000004</v>
      </c>
      <c r="F54" s="6">
        <f>'CL &amp; Data'!D476</f>
        <v>-53.902369999999998</v>
      </c>
      <c r="H54" s="6">
        <f>'CL &amp; Data'!E476</f>
        <v>-23.590191000000001</v>
      </c>
      <c r="J54" s="6">
        <f>'CL &amp; Data'!F476</f>
        <v>-47.544483</v>
      </c>
      <c r="L54" s="6">
        <f>'CL &amp; Data'!L476/1000000000</f>
        <v>5.7320000000000002</v>
      </c>
      <c r="N54" s="6">
        <f>'CL &amp; Data'!M476</f>
        <v>-12.828445</v>
      </c>
      <c r="P54" s="6">
        <f>'CL &amp; Data'!N476</f>
        <v>-57.702812000000002</v>
      </c>
      <c r="R54" s="6">
        <f>'CL &amp; Data'!O476</f>
        <v>-47.311233999999999</v>
      </c>
      <c r="T54" s="6">
        <f>'CL &amp; Data'!P476</f>
        <v>-22.725559000000001</v>
      </c>
    </row>
    <row r="55" spans="2:20" x14ac:dyDescent="0.25">
      <c r="B55" s="6">
        <f>'CL &amp; Data'!B477/1000000000</f>
        <v>5.5</v>
      </c>
      <c r="D55" s="6">
        <f>'CL &amp; Data'!C477</f>
        <v>-9.2251920999999992</v>
      </c>
      <c r="F55" s="6">
        <f>'CL &amp; Data'!D477</f>
        <v>-53.989628000000003</v>
      </c>
      <c r="H55" s="6">
        <f>'CL &amp; Data'!E477</f>
        <v>-23.363472000000002</v>
      </c>
      <c r="J55" s="6">
        <f>'CL &amp; Data'!F477</f>
        <v>-47.570408</v>
      </c>
      <c r="L55" s="6">
        <f>'CL &amp; Data'!L477/1000000000</f>
        <v>5.8</v>
      </c>
      <c r="N55" s="6">
        <f>'CL &amp; Data'!M477</f>
        <v>-12.513142</v>
      </c>
      <c r="P55" s="6">
        <f>'CL &amp; Data'!N477</f>
        <v>-57.759929999999997</v>
      </c>
      <c r="R55" s="6">
        <f>'CL &amp; Data'!O477</f>
        <v>-47.382548999999997</v>
      </c>
      <c r="T55" s="6">
        <f>'CL &amp; Data'!P477</f>
        <v>-22.611695999999998</v>
      </c>
    </row>
    <row r="56" spans="2:20" x14ac:dyDescent="0.25">
      <c r="B56" s="6">
        <f>'CL &amp; Data'!B478/1000000000</f>
        <v>5.57</v>
      </c>
      <c r="D56" s="6">
        <f>'CL &amp; Data'!C478</f>
        <v>-9.3940906999999996</v>
      </c>
      <c r="F56" s="6">
        <f>'CL &amp; Data'!D478</f>
        <v>-54.161208999999999</v>
      </c>
      <c r="H56" s="6">
        <f>'CL &amp; Data'!E478</f>
        <v>-23.174471</v>
      </c>
      <c r="J56" s="6">
        <f>'CL &amp; Data'!F478</f>
        <v>-47.607269000000002</v>
      </c>
      <c r="L56" s="6">
        <f>'CL &amp; Data'!L478/1000000000</f>
        <v>5.8680000000000003</v>
      </c>
      <c r="N56" s="6">
        <f>'CL &amp; Data'!M478</f>
        <v>-12.207929999999999</v>
      </c>
      <c r="P56" s="6">
        <f>'CL &amp; Data'!N478</f>
        <v>-57.882750999999999</v>
      </c>
      <c r="R56" s="6">
        <f>'CL &amp; Data'!O478</f>
        <v>-47.084293000000002</v>
      </c>
      <c r="T56" s="6">
        <f>'CL &amp; Data'!P478</f>
        <v>-22.195314</v>
      </c>
    </row>
    <row r="57" spans="2:20" x14ac:dyDescent="0.25">
      <c r="B57" s="6">
        <f>'CL &amp; Data'!B479/1000000000</f>
        <v>5.64</v>
      </c>
      <c r="D57" s="6">
        <f>'CL &amp; Data'!C479</f>
        <v>-9.564311</v>
      </c>
      <c r="F57" s="6">
        <f>'CL &amp; Data'!D479</f>
        <v>-54.433028999999998</v>
      </c>
      <c r="H57" s="6">
        <f>'CL &amp; Data'!E479</f>
        <v>-23.014489999999999</v>
      </c>
      <c r="J57" s="6">
        <f>'CL &amp; Data'!F479</f>
        <v>-47.653720999999997</v>
      </c>
      <c r="L57" s="6">
        <f>'CL &amp; Data'!L479/1000000000</f>
        <v>5.9359999999999999</v>
      </c>
      <c r="N57" s="6">
        <f>'CL &amp; Data'!M479</f>
        <v>-11.905775</v>
      </c>
      <c r="P57" s="6">
        <f>'CL &amp; Data'!N479</f>
        <v>-58.383678000000003</v>
      </c>
      <c r="R57" s="6">
        <f>'CL &amp; Data'!O479</f>
        <v>-47.199866999999998</v>
      </c>
      <c r="T57" s="6">
        <f>'CL &amp; Data'!P479</f>
        <v>-22.26379</v>
      </c>
    </row>
    <row r="58" spans="2:20" x14ac:dyDescent="0.25">
      <c r="B58" s="6">
        <f>'CL &amp; Data'!B480/1000000000</f>
        <v>5.71</v>
      </c>
      <c r="D58" s="6">
        <f>'CL &amp; Data'!C480</f>
        <v>-9.7578163</v>
      </c>
      <c r="F58" s="6">
        <f>'CL &amp; Data'!D480</f>
        <v>-54.683104999999998</v>
      </c>
      <c r="H58" s="6">
        <f>'CL &amp; Data'!E480</f>
        <v>-22.826741999999999</v>
      </c>
      <c r="J58" s="6">
        <f>'CL &amp; Data'!F480</f>
        <v>-47.641193000000001</v>
      </c>
      <c r="L58" s="6">
        <f>'CL &amp; Data'!L480/1000000000</f>
        <v>6.0039999999999996</v>
      </c>
      <c r="N58" s="6">
        <f>'CL &amp; Data'!M480</f>
        <v>-11.643228000000001</v>
      </c>
      <c r="P58" s="6">
        <f>'CL &amp; Data'!N480</f>
        <v>-58.702488000000002</v>
      </c>
      <c r="R58" s="6">
        <f>'CL &amp; Data'!O480</f>
        <v>-47.014481000000004</v>
      </c>
      <c r="T58" s="6">
        <f>'CL &amp; Data'!P480</f>
        <v>-22.040538999999999</v>
      </c>
    </row>
    <row r="59" spans="2:20" x14ac:dyDescent="0.25">
      <c r="B59" s="6">
        <f>'CL &amp; Data'!B481/1000000000</f>
        <v>5.78</v>
      </c>
      <c r="D59" s="6">
        <f>'CL &amp; Data'!C481</f>
        <v>-10.032152999999999</v>
      </c>
      <c r="F59" s="6">
        <f>'CL &amp; Data'!D481</f>
        <v>-54.946510000000004</v>
      </c>
      <c r="H59" s="6">
        <f>'CL &amp; Data'!E481</f>
        <v>-22.547263999999998</v>
      </c>
      <c r="J59" s="6">
        <f>'CL &amp; Data'!F481</f>
        <v>-47.601005999999998</v>
      </c>
      <c r="L59" s="6">
        <f>'CL &amp; Data'!L481/1000000000</f>
        <v>6.0720000000000001</v>
      </c>
      <c r="N59" s="6">
        <f>'CL &amp; Data'!M481</f>
        <v>-11.320282000000001</v>
      </c>
      <c r="P59" s="6">
        <f>'CL &amp; Data'!N481</f>
        <v>-58.937514999999998</v>
      </c>
      <c r="R59" s="6">
        <f>'CL &amp; Data'!O481</f>
        <v>-46.987648</v>
      </c>
      <c r="T59" s="6">
        <f>'CL &amp; Data'!P481</f>
        <v>-21.981152000000002</v>
      </c>
    </row>
    <row r="60" spans="2:20" x14ac:dyDescent="0.25">
      <c r="B60" s="6">
        <f>'CL &amp; Data'!B482/1000000000</f>
        <v>5.85</v>
      </c>
      <c r="D60" s="6">
        <f>'CL &amp; Data'!C482</f>
        <v>-10.233979</v>
      </c>
      <c r="F60" s="6">
        <f>'CL &amp; Data'!D482</f>
        <v>-55.007252000000001</v>
      </c>
      <c r="H60" s="6">
        <f>'CL &amp; Data'!E482</f>
        <v>-22.398636</v>
      </c>
      <c r="J60" s="6">
        <f>'CL &amp; Data'!F482</f>
        <v>-47.560600000000001</v>
      </c>
      <c r="L60" s="6">
        <f>'CL &amp; Data'!L482/1000000000</f>
        <v>6.14</v>
      </c>
      <c r="N60" s="6">
        <f>'CL &amp; Data'!M482</f>
        <v>-11.005795000000001</v>
      </c>
      <c r="P60" s="6">
        <f>'CL &amp; Data'!N482</f>
        <v>-59.277656999999998</v>
      </c>
      <c r="R60" s="6">
        <f>'CL &amp; Data'!O482</f>
        <v>-46.753284000000001</v>
      </c>
      <c r="T60" s="6">
        <f>'CL &amp; Data'!P482</f>
        <v>-21.751225000000002</v>
      </c>
    </row>
    <row r="61" spans="2:20" x14ac:dyDescent="0.25">
      <c r="B61" s="6">
        <f>'CL &amp; Data'!B483/1000000000</f>
        <v>5.92</v>
      </c>
      <c r="D61" s="6">
        <f>'CL &amp; Data'!C483</f>
        <v>-10.45293</v>
      </c>
      <c r="F61" s="6">
        <f>'CL &amp; Data'!D483</f>
        <v>-55.090877999999996</v>
      </c>
      <c r="H61" s="6">
        <f>'CL &amp; Data'!E483</f>
        <v>-22.25197</v>
      </c>
      <c r="J61" s="6">
        <f>'CL &amp; Data'!F483</f>
        <v>-47.484299</v>
      </c>
      <c r="L61" s="6">
        <f>'CL &amp; Data'!L483/1000000000</f>
        <v>6.2080000000000002</v>
      </c>
      <c r="N61" s="6">
        <f>'CL &amp; Data'!M483</f>
        <v>-10.722341999999999</v>
      </c>
      <c r="P61" s="6">
        <f>'CL &amp; Data'!N483</f>
        <v>-59.694592</v>
      </c>
      <c r="R61" s="6">
        <f>'CL &amp; Data'!O483</f>
        <v>-46.574249000000002</v>
      </c>
      <c r="T61" s="6">
        <f>'CL &amp; Data'!P483</f>
        <v>-21.660305000000001</v>
      </c>
    </row>
    <row r="62" spans="2:20" x14ac:dyDescent="0.25">
      <c r="B62" s="6">
        <f>'CL &amp; Data'!B484/1000000000</f>
        <v>5.99</v>
      </c>
      <c r="D62" s="6">
        <f>'CL &amp; Data'!C484</f>
        <v>-10.726727</v>
      </c>
      <c r="F62" s="6">
        <f>'CL &amp; Data'!D484</f>
        <v>-55.269852</v>
      </c>
      <c r="H62" s="6">
        <f>'CL &amp; Data'!E484</f>
        <v>-22.054068000000001</v>
      </c>
      <c r="J62" s="6">
        <f>'CL &amp; Data'!F484</f>
        <v>-47.329833999999998</v>
      </c>
      <c r="L62" s="6">
        <f>'CL &amp; Data'!L484/1000000000</f>
        <v>6.2759999999999998</v>
      </c>
      <c r="N62" s="6">
        <f>'CL &amp; Data'!M484</f>
        <v>-10.485464</v>
      </c>
      <c r="P62" s="6">
        <f>'CL &amp; Data'!N484</f>
        <v>-59.739773</v>
      </c>
      <c r="R62" s="6">
        <f>'CL &amp; Data'!O484</f>
        <v>-46.430560999999997</v>
      </c>
      <c r="T62" s="6">
        <f>'CL &amp; Data'!P484</f>
        <v>-21.515540999999999</v>
      </c>
    </row>
    <row r="63" spans="2:20" x14ac:dyDescent="0.25">
      <c r="B63" s="6">
        <f>'CL &amp; Data'!B485/1000000000</f>
        <v>6.06</v>
      </c>
      <c r="D63" s="6">
        <f>'CL &amp; Data'!C485</f>
        <v>-11.011483</v>
      </c>
      <c r="F63" s="6">
        <f>'CL &amp; Data'!D485</f>
        <v>-55.218082000000003</v>
      </c>
      <c r="H63" s="6">
        <f>'CL &amp; Data'!E485</f>
        <v>-21.857595</v>
      </c>
      <c r="J63" s="6">
        <f>'CL &amp; Data'!F485</f>
        <v>-47.172485000000002</v>
      </c>
      <c r="L63" s="6">
        <f>'CL &amp; Data'!L485/1000000000</f>
        <v>6.3440000000000003</v>
      </c>
      <c r="N63" s="6">
        <f>'CL &amp; Data'!M485</f>
        <v>-10.278184</v>
      </c>
      <c r="P63" s="6">
        <f>'CL &amp; Data'!N485</f>
        <v>-60.134861000000001</v>
      </c>
      <c r="R63" s="6">
        <f>'CL &amp; Data'!O485</f>
        <v>-46.247284000000001</v>
      </c>
      <c r="T63" s="6">
        <f>'CL &amp; Data'!P485</f>
        <v>-21.325424000000002</v>
      </c>
    </row>
    <row r="64" spans="2:20" x14ac:dyDescent="0.25">
      <c r="B64" s="6">
        <f>'CL &amp; Data'!B486/1000000000</f>
        <v>6.13</v>
      </c>
      <c r="D64" s="6">
        <f>'CL &amp; Data'!C486</f>
        <v>-11.223639</v>
      </c>
      <c r="F64" s="6">
        <f>'CL &amp; Data'!D486</f>
        <v>-55.015670999999998</v>
      </c>
      <c r="H64" s="6">
        <f>'CL &amp; Data'!E486</f>
        <v>-21.752714000000001</v>
      </c>
      <c r="J64" s="6">
        <f>'CL &amp; Data'!F486</f>
        <v>-47.042355000000001</v>
      </c>
      <c r="L64" s="6">
        <f>'CL &amp; Data'!L486/1000000000</f>
        <v>6.4119999999999999</v>
      </c>
      <c r="N64" s="6">
        <f>'CL &amp; Data'!M486</f>
        <v>-10.067337</v>
      </c>
      <c r="P64" s="6">
        <f>'CL &amp; Data'!N486</f>
        <v>-60.924129000000001</v>
      </c>
      <c r="R64" s="6">
        <f>'CL &amp; Data'!O486</f>
        <v>-46.157969999999999</v>
      </c>
      <c r="T64" s="6">
        <f>'CL &amp; Data'!P486</f>
        <v>-21.341273999999999</v>
      </c>
    </row>
    <row r="65" spans="2:20" x14ac:dyDescent="0.25">
      <c r="B65" s="6">
        <f>'CL &amp; Data'!B487/1000000000</f>
        <v>6.2</v>
      </c>
      <c r="D65" s="6">
        <f>'CL &amp; Data'!C487</f>
        <v>-11.448031</v>
      </c>
      <c r="F65" s="6">
        <f>'CL &amp; Data'!D487</f>
        <v>-54.854244000000001</v>
      </c>
      <c r="H65" s="6">
        <f>'CL &amp; Data'!E487</f>
        <v>-21.61224</v>
      </c>
      <c r="J65" s="6">
        <f>'CL &amp; Data'!F487</f>
        <v>-46.878478999999999</v>
      </c>
      <c r="L65" s="6">
        <f>'CL &amp; Data'!L487/1000000000</f>
        <v>6.48</v>
      </c>
      <c r="N65" s="6">
        <f>'CL &amp; Data'!M487</f>
        <v>-10.00821</v>
      </c>
      <c r="P65" s="6">
        <f>'CL &amp; Data'!N487</f>
        <v>-61.167831</v>
      </c>
      <c r="R65" s="6">
        <f>'CL &amp; Data'!O487</f>
        <v>-46.056313000000003</v>
      </c>
      <c r="T65" s="6">
        <f>'CL &amp; Data'!P487</f>
        <v>-21.255731999999998</v>
      </c>
    </row>
    <row r="66" spans="2:20" x14ac:dyDescent="0.25">
      <c r="B66" s="6">
        <f>'CL &amp; Data'!B488/1000000000</f>
        <v>6.27</v>
      </c>
      <c r="D66" s="6">
        <f>'CL &amp; Data'!C488</f>
        <v>-11.732578</v>
      </c>
      <c r="F66" s="6">
        <f>'CL &amp; Data'!D488</f>
        <v>-54.531123999999998</v>
      </c>
      <c r="H66" s="6">
        <f>'CL &amp; Data'!E488</f>
        <v>-21.420501999999999</v>
      </c>
      <c r="J66" s="6">
        <f>'CL &amp; Data'!F488</f>
        <v>-46.728133999999997</v>
      </c>
      <c r="L66" s="6">
        <f>'CL &amp; Data'!L488/1000000000</f>
        <v>6.548</v>
      </c>
      <c r="N66" s="6">
        <f>'CL &amp; Data'!M488</f>
        <v>-9.6054144000000008</v>
      </c>
      <c r="P66" s="6">
        <f>'CL &amp; Data'!N488</f>
        <v>-61.334933999999997</v>
      </c>
      <c r="R66" s="6">
        <f>'CL &amp; Data'!O488</f>
        <v>-45.827601999999999</v>
      </c>
      <c r="T66" s="6">
        <f>'CL &amp; Data'!P488</f>
        <v>-21.079298000000001</v>
      </c>
    </row>
    <row r="67" spans="2:20" x14ac:dyDescent="0.25">
      <c r="B67" s="6">
        <f>'CL &amp; Data'!B489/1000000000</f>
        <v>6.34</v>
      </c>
      <c r="D67" s="6">
        <f>'CL &amp; Data'!C489</f>
        <v>-11.923802999999999</v>
      </c>
      <c r="F67" s="6">
        <f>'CL &amp; Data'!D489</f>
        <v>-54.048901000000001</v>
      </c>
      <c r="H67" s="6">
        <f>'CL &amp; Data'!E489</f>
        <v>-21.311440000000001</v>
      </c>
      <c r="J67" s="6">
        <f>'CL &amp; Data'!F489</f>
        <v>-46.593597000000003</v>
      </c>
      <c r="L67" s="6">
        <f>'CL &amp; Data'!L489/1000000000</f>
        <v>6.6159999999999997</v>
      </c>
      <c r="N67" s="6">
        <f>'CL &amp; Data'!M489</f>
        <v>-9.4514914000000001</v>
      </c>
      <c r="P67" s="6">
        <f>'CL &amp; Data'!N489</f>
        <v>-61.726280000000003</v>
      </c>
      <c r="R67" s="6">
        <f>'CL &amp; Data'!O489</f>
        <v>-45.717789000000003</v>
      </c>
      <c r="T67" s="6">
        <f>'CL &amp; Data'!P489</f>
        <v>-21.038043999999999</v>
      </c>
    </row>
    <row r="68" spans="2:20" x14ac:dyDescent="0.25">
      <c r="B68" s="6">
        <f>'CL &amp; Data'!B490/1000000000</f>
        <v>6.41</v>
      </c>
      <c r="D68" s="6">
        <f>'CL &amp; Data'!C490</f>
        <v>-12.063248</v>
      </c>
      <c r="F68" s="6">
        <f>'CL &amp; Data'!D490</f>
        <v>-53.650257000000003</v>
      </c>
      <c r="H68" s="6">
        <f>'CL &amp; Data'!E490</f>
        <v>-21.224829</v>
      </c>
      <c r="J68" s="6">
        <f>'CL &amp; Data'!F490</f>
        <v>-46.509864999999998</v>
      </c>
      <c r="L68" s="6">
        <f>'CL &amp; Data'!L490/1000000000</f>
        <v>6.6840000000000002</v>
      </c>
      <c r="N68" s="6">
        <f>'CL &amp; Data'!M490</f>
        <v>-9.3726397000000006</v>
      </c>
      <c r="P68" s="6">
        <f>'CL &amp; Data'!N490</f>
        <v>-62.112476000000001</v>
      </c>
      <c r="R68" s="6">
        <f>'CL &amp; Data'!O490</f>
        <v>-45.530655000000003</v>
      </c>
      <c r="T68" s="6">
        <f>'CL &amp; Data'!P490</f>
        <v>-21.027263999999999</v>
      </c>
    </row>
    <row r="69" spans="2:20" x14ac:dyDescent="0.25">
      <c r="B69" s="6">
        <f>'CL &amp; Data'!B491/1000000000</f>
        <v>6.48</v>
      </c>
      <c r="D69" s="6">
        <f>'CL &amp; Data'!C491</f>
        <v>-12.260921</v>
      </c>
      <c r="F69" s="6">
        <f>'CL &amp; Data'!D491</f>
        <v>-53.366951</v>
      </c>
      <c r="H69" s="6">
        <f>'CL &amp; Data'!E491</f>
        <v>-21.094978000000001</v>
      </c>
      <c r="J69" s="6">
        <f>'CL &amp; Data'!F491</f>
        <v>-46.378478999999999</v>
      </c>
      <c r="L69" s="6">
        <f>'CL &amp; Data'!L491/1000000000</f>
        <v>6.7519999999999998</v>
      </c>
      <c r="N69" s="6">
        <f>'CL &amp; Data'!M491</f>
        <v>-9.3386879</v>
      </c>
      <c r="P69" s="6">
        <f>'CL &amp; Data'!N491</f>
        <v>-61.706485999999998</v>
      </c>
      <c r="R69" s="6">
        <f>'CL &amp; Data'!O491</f>
        <v>-45.517746000000002</v>
      </c>
      <c r="T69" s="6">
        <f>'CL &amp; Data'!P491</f>
        <v>-21.072991999999999</v>
      </c>
    </row>
    <row r="70" spans="2:20" x14ac:dyDescent="0.25">
      <c r="B70" s="6">
        <f>'CL &amp; Data'!B492/1000000000</f>
        <v>6.55</v>
      </c>
      <c r="D70" s="6">
        <f>'CL &amp; Data'!C492</f>
        <v>-12.455015</v>
      </c>
      <c r="F70" s="6">
        <f>'CL &amp; Data'!D492</f>
        <v>-52.959758999999998</v>
      </c>
      <c r="H70" s="6">
        <f>'CL &amp; Data'!E492</f>
        <v>-20.959225</v>
      </c>
      <c r="J70" s="6">
        <f>'CL &amp; Data'!F492</f>
        <v>-46.226284</v>
      </c>
      <c r="L70" s="6">
        <f>'CL &amp; Data'!L492/1000000000</f>
        <v>6.82</v>
      </c>
      <c r="N70" s="6">
        <f>'CL &amp; Data'!M492</f>
        <v>-9.1185264999999998</v>
      </c>
      <c r="P70" s="6">
        <f>'CL &amp; Data'!N492</f>
        <v>-61.888905000000001</v>
      </c>
      <c r="R70" s="6">
        <f>'CL &amp; Data'!O492</f>
        <v>-45.338371000000002</v>
      </c>
      <c r="T70" s="6">
        <f>'CL &amp; Data'!P492</f>
        <v>-20.985516000000001</v>
      </c>
    </row>
    <row r="71" spans="2:20" x14ac:dyDescent="0.25">
      <c r="B71" s="6">
        <f>'CL &amp; Data'!B493/1000000000</f>
        <v>6.62</v>
      </c>
      <c r="D71" s="6">
        <f>'CL &amp; Data'!C493</f>
        <v>-12.537682999999999</v>
      </c>
      <c r="F71" s="6">
        <f>'CL &amp; Data'!D493</f>
        <v>-52.573723000000001</v>
      </c>
      <c r="H71" s="6">
        <f>'CL &amp; Data'!E493</f>
        <v>-20.892385000000001</v>
      </c>
      <c r="J71" s="6">
        <f>'CL &amp; Data'!F493</f>
        <v>-46.123202999999997</v>
      </c>
      <c r="L71" s="6">
        <f>'CL &amp; Data'!L493/1000000000</f>
        <v>6.8879999999999999</v>
      </c>
      <c r="N71" s="6">
        <f>'CL &amp; Data'!M493</f>
        <v>-9.3903245999999996</v>
      </c>
      <c r="P71" s="6">
        <f>'CL &amp; Data'!N493</f>
        <v>-62.637711000000003</v>
      </c>
      <c r="R71" s="6">
        <f>'CL &amp; Data'!O493</f>
        <v>-45.425792999999999</v>
      </c>
      <c r="T71" s="6">
        <f>'CL &amp; Data'!P493</f>
        <v>-21.048655</v>
      </c>
    </row>
    <row r="72" spans="2:20" x14ac:dyDescent="0.25">
      <c r="B72" s="6">
        <f>'CL &amp; Data'!B494/1000000000</f>
        <v>6.69</v>
      </c>
      <c r="D72" s="6">
        <f>'CL &amp; Data'!C494</f>
        <v>-12.586510000000001</v>
      </c>
      <c r="F72" s="6">
        <f>'CL &amp; Data'!D494</f>
        <v>-52.278255000000001</v>
      </c>
      <c r="H72" s="6">
        <f>'CL &amp; Data'!E494</f>
        <v>-20.842690000000001</v>
      </c>
      <c r="J72" s="6">
        <f>'CL &amp; Data'!F494</f>
        <v>-46.014217000000002</v>
      </c>
      <c r="L72" s="6">
        <f>'CL &amp; Data'!L494/1000000000</f>
        <v>6.9560000000000004</v>
      </c>
      <c r="N72" s="6">
        <f>'CL &amp; Data'!M494</f>
        <v>-9.3703976000000004</v>
      </c>
      <c r="P72" s="6">
        <f>'CL &amp; Data'!N494</f>
        <v>-63.152270999999999</v>
      </c>
      <c r="R72" s="6">
        <f>'CL &amp; Data'!O494</f>
        <v>-45.250183</v>
      </c>
      <c r="T72" s="6">
        <f>'CL &amp; Data'!P494</f>
        <v>-20.883555999999999</v>
      </c>
    </row>
    <row r="73" spans="2:20" x14ac:dyDescent="0.25">
      <c r="B73" s="6">
        <f>'CL &amp; Data'!B495/1000000000</f>
        <v>6.76</v>
      </c>
      <c r="D73" s="6">
        <f>'CL &amp; Data'!C495</f>
        <v>-12.715388000000001</v>
      </c>
      <c r="F73" s="6">
        <f>'CL &amp; Data'!D495</f>
        <v>-51.850349000000001</v>
      </c>
      <c r="H73" s="6">
        <f>'CL &amp; Data'!E495</f>
        <v>-20.731898999999999</v>
      </c>
      <c r="J73" s="6">
        <f>'CL &amp; Data'!F495</f>
        <v>-45.819308999999997</v>
      </c>
      <c r="L73" s="6">
        <f>'CL &amp; Data'!L495/1000000000</f>
        <v>7.024</v>
      </c>
      <c r="N73" s="6">
        <f>'CL &amp; Data'!M495</f>
        <v>-9.3329085999999997</v>
      </c>
      <c r="P73" s="6">
        <f>'CL &amp; Data'!N495</f>
        <v>-63.676482999999998</v>
      </c>
      <c r="R73" s="6">
        <f>'CL &amp; Data'!O495</f>
        <v>-45.127968000000003</v>
      </c>
      <c r="T73" s="6">
        <f>'CL &amp; Data'!P495</f>
        <v>-20.607807000000001</v>
      </c>
    </row>
    <row r="74" spans="2:20" x14ac:dyDescent="0.25">
      <c r="B74" s="6">
        <f>'CL &amp; Data'!B496/1000000000</f>
        <v>6.83</v>
      </c>
      <c r="D74" s="6">
        <f>'CL &amp; Data'!C496</f>
        <v>-12.728189</v>
      </c>
      <c r="F74" s="6">
        <f>'CL &amp; Data'!D496</f>
        <v>-51.321781000000001</v>
      </c>
      <c r="H74" s="6">
        <f>'CL &amp; Data'!E496</f>
        <v>-20.695574000000001</v>
      </c>
      <c r="J74" s="6">
        <f>'CL &amp; Data'!F496</f>
        <v>-45.670765000000003</v>
      </c>
      <c r="L74" s="6">
        <f>'CL &amp; Data'!L496/1000000000</f>
        <v>7.0919999999999996</v>
      </c>
      <c r="N74" s="6">
        <f>'CL &amp; Data'!M496</f>
        <v>-9.3235282999999995</v>
      </c>
      <c r="P74" s="6">
        <f>'CL &amp; Data'!N496</f>
        <v>-65.408080999999996</v>
      </c>
      <c r="R74" s="6">
        <f>'CL &amp; Data'!O496</f>
        <v>-45.101188999999998</v>
      </c>
      <c r="T74" s="6">
        <f>'CL &amp; Data'!P496</f>
        <v>-20.436903000000001</v>
      </c>
    </row>
    <row r="75" spans="2:20" x14ac:dyDescent="0.25">
      <c r="B75" s="6">
        <f>'CL &amp; Data'!B497/1000000000</f>
        <v>6.9</v>
      </c>
      <c r="D75" s="6">
        <f>'CL &amp; Data'!C497</f>
        <v>-12.702185999999999</v>
      </c>
      <c r="F75" s="6">
        <f>'CL &amp; Data'!D497</f>
        <v>-50.727142000000001</v>
      </c>
      <c r="H75" s="6">
        <f>'CL &amp; Data'!E497</f>
        <v>-20.679476000000001</v>
      </c>
      <c r="J75" s="6">
        <f>'CL &amp; Data'!F497</f>
        <v>-45.608970999999997</v>
      </c>
      <c r="L75" s="6">
        <f>'CL &amp; Data'!L497/1000000000</f>
        <v>7.16</v>
      </c>
      <c r="N75" s="6">
        <f>'CL &amp; Data'!M497</f>
        <v>-9.3826981000000007</v>
      </c>
      <c r="P75" s="6">
        <f>'CL &amp; Data'!N497</f>
        <v>-66.830780000000004</v>
      </c>
      <c r="R75" s="6">
        <f>'CL &amp; Data'!O497</f>
        <v>-45.017662000000001</v>
      </c>
      <c r="T75" s="6">
        <f>'CL &amp; Data'!P497</f>
        <v>-20.399940000000001</v>
      </c>
    </row>
    <row r="76" spans="2:20" x14ac:dyDescent="0.25">
      <c r="B76" s="6">
        <f>'CL &amp; Data'!B498/1000000000</f>
        <v>6.97</v>
      </c>
      <c r="D76" s="6">
        <f>'CL &amp; Data'!C498</f>
        <v>-12.680078999999999</v>
      </c>
      <c r="F76" s="6">
        <f>'CL &amp; Data'!D498</f>
        <v>-50.307758</v>
      </c>
      <c r="H76" s="6">
        <f>'CL &amp; Data'!E498</f>
        <v>-20.645510000000002</v>
      </c>
      <c r="J76" s="6">
        <f>'CL &amp; Data'!F498</f>
        <v>-45.527560999999999</v>
      </c>
      <c r="L76" s="6">
        <f>'CL &amp; Data'!L498/1000000000</f>
        <v>7.2279999999999998</v>
      </c>
      <c r="N76" s="6">
        <f>'CL &amp; Data'!M498</f>
        <v>-9.2795334</v>
      </c>
      <c r="P76" s="6">
        <f>'CL &amp; Data'!N498</f>
        <v>-68.025649999999999</v>
      </c>
      <c r="R76" s="6">
        <f>'CL &amp; Data'!O498</f>
        <v>-45.204757999999998</v>
      </c>
      <c r="T76" s="6">
        <f>'CL &amp; Data'!P498</f>
        <v>-20.513939000000001</v>
      </c>
    </row>
    <row r="77" spans="2:20" x14ac:dyDescent="0.25">
      <c r="B77" s="6">
        <f>'CL &amp; Data'!B499/1000000000</f>
        <v>7.04</v>
      </c>
      <c r="D77" s="6">
        <f>'CL &amp; Data'!C499</f>
        <v>-12.714338</v>
      </c>
      <c r="F77" s="6">
        <f>'CL &amp; Data'!D499</f>
        <v>-50.307434000000001</v>
      </c>
      <c r="H77" s="6">
        <f>'CL &amp; Data'!E499</f>
        <v>-20.582539000000001</v>
      </c>
      <c r="J77" s="6">
        <f>'CL &amp; Data'!F499</f>
        <v>-45.420791999999999</v>
      </c>
      <c r="L77" s="6">
        <f>'CL &amp; Data'!L499/1000000000</f>
        <v>7.2960000000000003</v>
      </c>
      <c r="N77" s="6">
        <f>'CL &amp; Data'!M499</f>
        <v>-9.3587713000000008</v>
      </c>
      <c r="P77" s="6">
        <f>'CL &amp; Data'!N499</f>
        <v>-69.900825999999995</v>
      </c>
      <c r="R77" s="6">
        <f>'CL &amp; Data'!O499</f>
        <v>-45.153885000000002</v>
      </c>
      <c r="T77" s="6">
        <f>'CL &amp; Data'!P499</f>
        <v>-20.328828999999999</v>
      </c>
    </row>
    <row r="78" spans="2:20" x14ac:dyDescent="0.25">
      <c r="B78" s="6">
        <f>'CL &amp; Data'!B500/1000000000</f>
        <v>7.11</v>
      </c>
      <c r="D78" s="6">
        <f>'CL &amp; Data'!C500</f>
        <v>-12.632144</v>
      </c>
      <c r="F78" s="6">
        <f>'CL &amp; Data'!D500</f>
        <v>-50.977879000000001</v>
      </c>
      <c r="H78" s="6">
        <f>'CL &amp; Data'!E500</f>
        <v>-20.597788000000001</v>
      </c>
      <c r="J78" s="6">
        <f>'CL &amp; Data'!F500</f>
        <v>-45.429622999999999</v>
      </c>
      <c r="L78" s="6">
        <f>'CL &amp; Data'!L500/1000000000</f>
        <v>7.3639999999999999</v>
      </c>
      <c r="N78" s="6">
        <f>'CL &amp; Data'!M500</f>
        <v>-9.3269920000000006</v>
      </c>
      <c r="P78" s="6">
        <f>'CL &amp; Data'!N500</f>
        <v>-70.648026000000002</v>
      </c>
      <c r="R78" s="6">
        <f>'CL &amp; Data'!O500</f>
        <v>-45.406180999999997</v>
      </c>
      <c r="T78" s="6">
        <f>'CL &amp; Data'!P500</f>
        <v>-20.631267999999999</v>
      </c>
    </row>
    <row r="79" spans="2:20" x14ac:dyDescent="0.25">
      <c r="B79" s="6">
        <f>'CL &amp; Data'!B501/1000000000</f>
        <v>7.18</v>
      </c>
      <c r="D79" s="6">
        <f>'CL &amp; Data'!C501</f>
        <v>-12.50094</v>
      </c>
      <c r="F79" s="6">
        <f>'CL &amp; Data'!D501</f>
        <v>-52.334187</v>
      </c>
      <c r="H79" s="6">
        <f>'CL &amp; Data'!E501</f>
        <v>-20.636612</v>
      </c>
      <c r="J79" s="6">
        <f>'CL &amp; Data'!F501</f>
        <v>-45.511051000000002</v>
      </c>
      <c r="L79" s="6">
        <f>'CL &amp; Data'!L501/1000000000</f>
        <v>7.4320000000000004</v>
      </c>
      <c r="N79" s="6">
        <f>'CL &amp; Data'!M501</f>
        <v>-9.3003855000000009</v>
      </c>
      <c r="P79" s="6">
        <f>'CL &amp; Data'!N501</f>
        <v>-71.223785000000007</v>
      </c>
      <c r="R79" s="6">
        <f>'CL &amp; Data'!O501</f>
        <v>-45.211353000000003</v>
      </c>
      <c r="T79" s="6">
        <f>'CL &amp; Data'!P501</f>
        <v>-20.421555999999999</v>
      </c>
    </row>
    <row r="80" spans="2:20" x14ac:dyDescent="0.25">
      <c r="B80" s="6">
        <f>'CL &amp; Data'!B502/1000000000</f>
        <v>7.25</v>
      </c>
      <c r="D80" s="6">
        <f>'CL &amp; Data'!C502</f>
        <v>-12.426219</v>
      </c>
      <c r="F80" s="6">
        <f>'CL &amp; Data'!D502</f>
        <v>-54.530898999999998</v>
      </c>
      <c r="H80" s="6">
        <f>'CL &amp; Data'!E502</f>
        <v>-20.655863</v>
      </c>
      <c r="J80" s="6">
        <f>'CL &amp; Data'!F502</f>
        <v>-45.496760999999999</v>
      </c>
      <c r="L80" s="6">
        <f>'CL &amp; Data'!L502/1000000000</f>
        <v>7.5</v>
      </c>
      <c r="N80" s="6">
        <f>'CL &amp; Data'!M502</f>
        <v>-9.3513041000000001</v>
      </c>
      <c r="P80" s="6">
        <f>'CL &amp; Data'!N502</f>
        <v>-70.657936000000007</v>
      </c>
      <c r="R80" s="6">
        <f>'CL &amp; Data'!O502</f>
        <v>-45.380676000000001</v>
      </c>
      <c r="T80" s="6">
        <f>'CL &amp; Data'!P502</f>
        <v>-20.424396999999999</v>
      </c>
    </row>
    <row r="81" spans="2:20" x14ac:dyDescent="0.25">
      <c r="B81" s="6">
        <f>'CL &amp; Data'!B503/1000000000</f>
        <v>7.32</v>
      </c>
      <c r="D81" s="6">
        <f>'CL &amp; Data'!C503</f>
        <v>-12.359318999999999</v>
      </c>
      <c r="F81" s="6">
        <f>'CL &amp; Data'!D503</f>
        <v>-56.072735000000002</v>
      </c>
      <c r="H81" s="6">
        <f>'CL &amp; Data'!E503</f>
        <v>-20.682141999999999</v>
      </c>
      <c r="J81" s="6">
        <f>'CL &amp; Data'!F503</f>
        <v>-45.501392000000003</v>
      </c>
      <c r="L81" s="6">
        <f>'CL &amp; Data'!L503/1000000000</f>
        <v>7.5679999999999996</v>
      </c>
      <c r="N81" s="6">
        <f>'CL &amp; Data'!M503</f>
        <v>-9.4017724999999999</v>
      </c>
      <c r="P81" s="6">
        <f>'CL &amp; Data'!N503</f>
        <v>-70.031090000000006</v>
      </c>
      <c r="R81" s="6">
        <f>'CL &amp; Data'!O503</f>
        <v>-45.400036</v>
      </c>
      <c r="T81" s="6">
        <f>'CL &amp; Data'!P503</f>
        <v>-20.401713999999998</v>
      </c>
    </row>
    <row r="82" spans="2:20" x14ac:dyDescent="0.25">
      <c r="B82" s="6">
        <f>'CL &amp; Data'!B504/1000000000</f>
        <v>7.39</v>
      </c>
      <c r="D82" s="6">
        <f>'CL &amp; Data'!C504</f>
        <v>-12.189207</v>
      </c>
      <c r="F82" s="6">
        <f>'CL &amp; Data'!D504</f>
        <v>-56.961941000000003</v>
      </c>
      <c r="H82" s="6">
        <f>'CL &amp; Data'!E504</f>
        <v>-20.759260000000001</v>
      </c>
      <c r="J82" s="6">
        <f>'CL &amp; Data'!F504</f>
        <v>-45.604430999999998</v>
      </c>
      <c r="L82" s="6">
        <f>'CL &amp; Data'!L504/1000000000</f>
        <v>7.6360000000000001</v>
      </c>
      <c r="N82" s="6">
        <f>'CL &amp; Data'!M504</f>
        <v>-9.3819388999999997</v>
      </c>
      <c r="P82" s="6">
        <f>'CL &amp; Data'!N504</f>
        <v>-67.701110999999997</v>
      </c>
      <c r="R82" s="6">
        <f>'CL &amp; Data'!O504</f>
        <v>-45.547767999999998</v>
      </c>
      <c r="T82" s="6">
        <f>'CL &amp; Data'!P504</f>
        <v>-20.565096</v>
      </c>
    </row>
    <row r="83" spans="2:20" x14ac:dyDescent="0.25">
      <c r="B83" s="6">
        <f>'CL &amp; Data'!B505/1000000000</f>
        <v>7.46</v>
      </c>
      <c r="D83" s="6">
        <f>'CL &amp; Data'!C505</f>
        <v>-12.068046000000001</v>
      </c>
      <c r="F83" s="6">
        <f>'CL &amp; Data'!D505</f>
        <v>-57.322594000000002</v>
      </c>
      <c r="H83" s="6">
        <f>'CL &amp; Data'!E505</f>
        <v>-20.809885000000001</v>
      </c>
      <c r="J83" s="6">
        <f>'CL &amp; Data'!F505</f>
        <v>-45.727317999999997</v>
      </c>
      <c r="L83" s="6">
        <f>'CL &amp; Data'!L505/1000000000</f>
        <v>7.7039999999999997</v>
      </c>
      <c r="N83" s="6">
        <f>'CL &amp; Data'!M505</f>
        <v>-9.4166097999999998</v>
      </c>
      <c r="P83" s="6">
        <f>'CL &amp; Data'!N505</f>
        <v>-66.335632000000004</v>
      </c>
      <c r="R83" s="6">
        <f>'CL &amp; Data'!O505</f>
        <v>-45.791794000000003</v>
      </c>
      <c r="T83" s="6">
        <f>'CL &amp; Data'!P505</f>
        <v>-20.698084000000001</v>
      </c>
    </row>
    <row r="84" spans="2:20" x14ac:dyDescent="0.25">
      <c r="B84" s="6">
        <f>'CL &amp; Data'!B506/1000000000</f>
        <v>7.53</v>
      </c>
      <c r="D84" s="6">
        <f>'CL &amp; Data'!C506</f>
        <v>-11.993437999999999</v>
      </c>
      <c r="F84" s="6">
        <f>'CL &amp; Data'!D506</f>
        <v>-57.221581</v>
      </c>
      <c r="H84" s="6">
        <f>'CL &amp; Data'!E506</f>
        <v>-20.853232999999999</v>
      </c>
      <c r="J84" s="6">
        <f>'CL &amp; Data'!F506</f>
        <v>-45.735905000000002</v>
      </c>
      <c r="L84" s="6">
        <f>'CL &amp; Data'!L506/1000000000</f>
        <v>7.7720000000000002</v>
      </c>
      <c r="N84" s="6">
        <f>'CL &amp; Data'!M506</f>
        <v>-9.4850235000000005</v>
      </c>
      <c r="P84" s="6">
        <f>'CL &amp; Data'!N506</f>
        <v>-64.961883999999998</v>
      </c>
      <c r="R84" s="6">
        <f>'CL &amp; Data'!O506</f>
        <v>-45.925590999999997</v>
      </c>
      <c r="T84" s="6">
        <f>'CL &amp; Data'!P506</f>
        <v>-20.799664</v>
      </c>
    </row>
    <row r="85" spans="2:20" x14ac:dyDescent="0.25">
      <c r="B85" s="6">
        <f>'CL &amp; Data'!B507/1000000000</f>
        <v>7.6</v>
      </c>
      <c r="D85" s="6">
        <f>'CL &amp; Data'!C507</f>
        <v>-11.900546</v>
      </c>
      <c r="F85" s="6">
        <f>'CL &amp; Data'!D507</f>
        <v>-56.289870999999998</v>
      </c>
      <c r="H85" s="6">
        <f>'CL &amp; Data'!E507</f>
        <v>-20.924879000000001</v>
      </c>
      <c r="J85" s="6">
        <f>'CL &amp; Data'!F507</f>
        <v>-45.827750999999999</v>
      </c>
      <c r="L85" s="6">
        <f>'CL &amp; Data'!L507/1000000000</f>
        <v>7.84</v>
      </c>
      <c r="N85" s="6">
        <f>'CL &amp; Data'!M507</f>
        <v>-9.4182959000000004</v>
      </c>
      <c r="P85" s="6">
        <f>'CL &amp; Data'!N507</f>
        <v>-64.938698000000002</v>
      </c>
      <c r="R85" s="6">
        <f>'CL &amp; Data'!O507</f>
        <v>-46.039135000000002</v>
      </c>
      <c r="T85" s="6">
        <f>'CL &amp; Data'!P507</f>
        <v>-20.989317</v>
      </c>
    </row>
    <row r="86" spans="2:20" x14ac:dyDescent="0.25">
      <c r="B86" s="6">
        <f>'CL &amp; Data'!B508/1000000000</f>
        <v>7.67</v>
      </c>
      <c r="D86" s="6">
        <f>'CL &amp; Data'!C508</f>
        <v>-11.739628</v>
      </c>
      <c r="F86" s="6">
        <f>'CL &amp; Data'!D508</f>
        <v>-55.923225000000002</v>
      </c>
      <c r="H86" s="6">
        <f>'CL &amp; Data'!E508</f>
        <v>-21.029888</v>
      </c>
      <c r="J86" s="6">
        <f>'CL &amp; Data'!F508</f>
        <v>-45.989761000000001</v>
      </c>
      <c r="L86" s="6">
        <f>'CL &amp; Data'!L508/1000000000</f>
        <v>7.9080000000000004</v>
      </c>
      <c r="N86" s="6">
        <f>'CL &amp; Data'!M508</f>
        <v>-9.4610213999999999</v>
      </c>
      <c r="P86" s="6">
        <f>'CL &amp; Data'!N508</f>
        <v>-65.807486999999995</v>
      </c>
      <c r="R86" s="6">
        <f>'CL &amp; Data'!O508</f>
        <v>-45.984352000000001</v>
      </c>
      <c r="T86" s="6">
        <f>'CL &amp; Data'!P508</f>
        <v>-21.017771</v>
      </c>
    </row>
    <row r="87" spans="2:20" x14ac:dyDescent="0.25">
      <c r="B87" s="6">
        <f>'CL &amp; Data'!B509/1000000000</f>
        <v>7.74</v>
      </c>
      <c r="D87" s="6">
        <f>'CL &amp; Data'!C509</f>
        <v>-11.706854</v>
      </c>
      <c r="F87" s="6">
        <f>'CL &amp; Data'!D509</f>
        <v>-56.091178999999997</v>
      </c>
      <c r="H87" s="6">
        <f>'CL &amp; Data'!E509</f>
        <v>-21.109831</v>
      </c>
      <c r="J87" s="6">
        <f>'CL &amp; Data'!F509</f>
        <v>-46.084685999999998</v>
      </c>
      <c r="L87" s="6">
        <f>'CL &amp; Data'!L509/1000000000</f>
        <v>7.976</v>
      </c>
      <c r="N87" s="6">
        <f>'CL &amp; Data'!M509</f>
        <v>-9.4802836999999993</v>
      </c>
      <c r="P87" s="6">
        <f>'CL &amp; Data'!N509</f>
        <v>-65.346939000000006</v>
      </c>
      <c r="R87" s="6">
        <f>'CL &amp; Data'!O509</f>
        <v>-46.169392000000002</v>
      </c>
      <c r="T87" s="6">
        <f>'CL &amp; Data'!P509</f>
        <v>-21.270033000000002</v>
      </c>
    </row>
    <row r="88" spans="2:20" x14ac:dyDescent="0.25">
      <c r="B88" s="6">
        <f>'CL &amp; Data'!B510/1000000000</f>
        <v>7.81</v>
      </c>
      <c r="D88" s="6">
        <f>'CL &amp; Data'!C510</f>
        <v>-11.637662000000001</v>
      </c>
      <c r="F88" s="6">
        <f>'CL &amp; Data'!D510</f>
        <v>-56.376086999999998</v>
      </c>
      <c r="H88" s="6">
        <f>'CL &amp; Data'!E510</f>
        <v>-21.208957999999999</v>
      </c>
      <c r="J88" s="6">
        <f>'CL &amp; Data'!F510</f>
        <v>-46.102843999999997</v>
      </c>
      <c r="L88" s="6">
        <f>'CL &amp; Data'!L510/1000000000</f>
        <v>8.0440000000000005</v>
      </c>
      <c r="N88" s="6">
        <f>'CL &amp; Data'!M510</f>
        <v>-9.5254498000000005</v>
      </c>
      <c r="P88" s="6">
        <f>'CL &amp; Data'!N510</f>
        <v>-63.819996000000003</v>
      </c>
      <c r="R88" s="6">
        <f>'CL &amp; Data'!O510</f>
        <v>-45.875473</v>
      </c>
      <c r="T88" s="6">
        <f>'CL &amp; Data'!P510</f>
        <v>-21.235510000000001</v>
      </c>
    </row>
    <row r="89" spans="2:20" x14ac:dyDescent="0.25">
      <c r="B89" s="6">
        <f>'CL &amp; Data'!B511/1000000000</f>
        <v>7.88</v>
      </c>
      <c r="D89" s="6">
        <f>'CL &amp; Data'!C511</f>
        <v>-11.517687</v>
      </c>
      <c r="F89" s="6">
        <f>'CL &amp; Data'!D511</f>
        <v>-56.836047999999998</v>
      </c>
      <c r="H89" s="6">
        <f>'CL &amp; Data'!E511</f>
        <v>-21.324421000000001</v>
      </c>
      <c r="J89" s="6">
        <f>'CL &amp; Data'!F511</f>
        <v>-46.205437000000003</v>
      </c>
      <c r="L89" s="6">
        <f>'CL &amp; Data'!L511/1000000000</f>
        <v>8.1120000000000001</v>
      </c>
      <c r="N89" s="6">
        <f>'CL &amp; Data'!M511</f>
        <v>-9.5592574999999993</v>
      </c>
      <c r="P89" s="6">
        <f>'CL &amp; Data'!N511</f>
        <v>-60.589272000000001</v>
      </c>
      <c r="R89" s="6">
        <f>'CL &amp; Data'!O511</f>
        <v>-45.877437999999998</v>
      </c>
      <c r="T89" s="6">
        <f>'CL &amp; Data'!P511</f>
        <v>-21.510237</v>
      </c>
    </row>
    <row r="90" spans="2:20" x14ac:dyDescent="0.25">
      <c r="B90" s="6">
        <f>'CL &amp; Data'!B512/1000000000</f>
        <v>7.95</v>
      </c>
      <c r="D90" s="6">
        <f>'CL &amp; Data'!C512</f>
        <v>-11.331315999999999</v>
      </c>
      <c r="F90" s="6">
        <f>'CL &amp; Data'!D512</f>
        <v>-57.573138999999998</v>
      </c>
      <c r="H90" s="6">
        <f>'CL &amp; Data'!E512</f>
        <v>-21.438735999999999</v>
      </c>
      <c r="J90" s="6">
        <f>'CL &amp; Data'!F512</f>
        <v>-46.290782999999998</v>
      </c>
      <c r="L90" s="6">
        <f>'CL &amp; Data'!L512/1000000000</f>
        <v>8.18</v>
      </c>
      <c r="N90" s="6">
        <f>'CL &amp; Data'!M512</f>
        <v>-9.7572154999999992</v>
      </c>
      <c r="P90" s="6">
        <f>'CL &amp; Data'!N512</f>
        <v>-56.704369</v>
      </c>
      <c r="R90" s="6">
        <f>'CL &amp; Data'!O512</f>
        <v>-45.733131</v>
      </c>
      <c r="T90" s="6">
        <f>'CL &amp; Data'!P512</f>
        <v>-21.561954</v>
      </c>
    </row>
    <row r="91" spans="2:20" x14ac:dyDescent="0.25">
      <c r="B91" s="6">
        <f>'CL &amp; Data'!B513/1000000000</f>
        <v>8.02</v>
      </c>
      <c r="D91" s="6">
        <f>'CL &amp; Data'!C513</f>
        <v>-11.309165999999999</v>
      </c>
      <c r="F91" s="6">
        <f>'CL &amp; Data'!D513</f>
        <v>-58.232201000000003</v>
      </c>
      <c r="H91" s="6">
        <f>'CL &amp; Data'!E513</f>
        <v>-21.508118</v>
      </c>
      <c r="J91" s="6">
        <f>'CL &amp; Data'!F513</f>
        <v>-46.271706000000002</v>
      </c>
      <c r="L91" s="6">
        <f>'CL &amp; Data'!L513/1000000000</f>
        <v>8.2479999999999993</v>
      </c>
      <c r="N91" s="6">
        <f>'CL &amp; Data'!M513</f>
        <v>-9.8879871000000001</v>
      </c>
      <c r="P91" s="6">
        <f>'CL &amp; Data'!N513</f>
        <v>-51.880038999999996</v>
      </c>
      <c r="R91" s="6">
        <f>'CL &amp; Data'!O513</f>
        <v>-45.573425</v>
      </c>
      <c r="T91" s="6">
        <f>'CL &amp; Data'!P513</f>
        <v>-21.656464</v>
      </c>
    </row>
    <row r="92" spans="2:20" x14ac:dyDescent="0.25">
      <c r="B92" s="6">
        <f>'CL &amp; Data'!B514/1000000000</f>
        <v>8.09</v>
      </c>
      <c r="D92" s="6">
        <f>'CL &amp; Data'!C514</f>
        <v>-11.092817</v>
      </c>
      <c r="F92" s="6">
        <f>'CL &amp; Data'!D514</f>
        <v>-58.716450000000002</v>
      </c>
      <c r="H92" s="6">
        <f>'CL &amp; Data'!E514</f>
        <v>-21.607907999999998</v>
      </c>
      <c r="J92" s="6">
        <f>'CL &amp; Data'!F514</f>
        <v>-46.280665999999997</v>
      </c>
      <c r="L92" s="6">
        <f>'CL &amp; Data'!L514/1000000000</f>
        <v>8.3160000000000007</v>
      </c>
      <c r="N92" s="6">
        <f>'CL &amp; Data'!M514</f>
        <v>-10.039787</v>
      </c>
      <c r="P92" s="6">
        <f>'CL &amp; Data'!N514</f>
        <v>-49.092548000000001</v>
      </c>
      <c r="R92" s="6">
        <f>'CL &amp; Data'!O514</f>
        <v>-45.412864999999996</v>
      </c>
      <c r="T92" s="6">
        <f>'CL &amp; Data'!P514</f>
        <v>-21.792551</v>
      </c>
    </row>
    <row r="93" spans="2:20" x14ac:dyDescent="0.25">
      <c r="B93" s="6">
        <f>'CL &amp; Data'!B515/1000000000</f>
        <v>8.16</v>
      </c>
      <c r="D93" s="6">
        <f>'CL &amp; Data'!C515</f>
        <v>-10.863505999999999</v>
      </c>
      <c r="F93" s="6">
        <f>'CL &amp; Data'!D515</f>
        <v>-59.176383999999999</v>
      </c>
      <c r="H93" s="6">
        <f>'CL &amp; Data'!E515</f>
        <v>-21.691179000000002</v>
      </c>
      <c r="J93" s="6">
        <f>'CL &amp; Data'!F515</f>
        <v>-46.327702000000002</v>
      </c>
      <c r="L93" s="6">
        <f>'CL &amp; Data'!L515/1000000000</f>
        <v>8.3840000000000003</v>
      </c>
      <c r="N93" s="6">
        <f>'CL &amp; Data'!M515</f>
        <v>-10.193374</v>
      </c>
      <c r="P93" s="6">
        <f>'CL &amp; Data'!N515</f>
        <v>-46.875126000000002</v>
      </c>
      <c r="R93" s="6">
        <f>'CL &amp; Data'!O515</f>
        <v>-45.284678999999997</v>
      </c>
      <c r="T93" s="6">
        <f>'CL &amp; Data'!P515</f>
        <v>-21.851662000000001</v>
      </c>
    </row>
    <row r="94" spans="2:20" x14ac:dyDescent="0.25">
      <c r="B94" s="6">
        <f>'CL &amp; Data'!B516/1000000000</f>
        <v>8.23</v>
      </c>
      <c r="D94" s="6">
        <f>'CL &amp; Data'!C516</f>
        <v>-10.71256</v>
      </c>
      <c r="F94" s="6">
        <f>'CL &amp; Data'!D516</f>
        <v>-59.546168999999999</v>
      </c>
      <c r="H94" s="6">
        <f>'CL &amp; Data'!E516</f>
        <v>-21.743041999999999</v>
      </c>
      <c r="J94" s="6">
        <f>'CL &amp; Data'!F516</f>
        <v>-46.321896000000002</v>
      </c>
      <c r="L94" s="6">
        <f>'CL &amp; Data'!L516/1000000000</f>
        <v>8.452</v>
      </c>
      <c r="N94" s="6">
        <f>'CL &amp; Data'!M516</f>
        <v>-10.303823</v>
      </c>
      <c r="P94" s="6">
        <f>'CL &amp; Data'!N516</f>
        <v>-45.695552999999997</v>
      </c>
      <c r="R94" s="6">
        <f>'CL &amp; Data'!O516</f>
        <v>-45.168018000000004</v>
      </c>
      <c r="T94" s="6">
        <f>'CL &amp; Data'!P516</f>
        <v>-21.887014000000001</v>
      </c>
    </row>
    <row r="95" spans="2:20" x14ac:dyDescent="0.25">
      <c r="B95" s="6">
        <f>'CL &amp; Data'!B517/1000000000</f>
        <v>8.3000000000000007</v>
      </c>
      <c r="D95" s="6">
        <f>'CL &amp; Data'!C517</f>
        <v>-10.562810000000001</v>
      </c>
      <c r="F95" s="6">
        <f>'CL &amp; Data'!D517</f>
        <v>-59.875636999999998</v>
      </c>
      <c r="H95" s="6">
        <f>'CL &amp; Data'!E517</f>
        <v>-21.776609000000001</v>
      </c>
      <c r="J95" s="6">
        <f>'CL &amp; Data'!F517</f>
        <v>-46.276072999999997</v>
      </c>
      <c r="L95" s="6">
        <f>'CL &amp; Data'!L517/1000000000</f>
        <v>8.52</v>
      </c>
      <c r="N95" s="6">
        <f>'CL &amp; Data'!M517</f>
        <v>-10.338827999999999</v>
      </c>
      <c r="P95" s="6">
        <f>'CL &amp; Data'!N517</f>
        <v>-45.016475999999997</v>
      </c>
      <c r="R95" s="6">
        <f>'CL &amp; Data'!O517</f>
        <v>-45.049197999999997</v>
      </c>
      <c r="T95" s="6">
        <f>'CL &amp; Data'!P517</f>
        <v>-21.944002000000001</v>
      </c>
    </row>
    <row r="96" spans="2:20" x14ac:dyDescent="0.25">
      <c r="B96" s="6">
        <f>'CL &amp; Data'!B518/1000000000</f>
        <v>8.3699999999999992</v>
      </c>
      <c r="D96" s="6">
        <f>'CL &amp; Data'!C518</f>
        <v>-10.308128</v>
      </c>
      <c r="F96" s="6">
        <f>'CL &amp; Data'!D518</f>
        <v>-59.863342000000003</v>
      </c>
      <c r="H96" s="6">
        <f>'CL &amp; Data'!E518</f>
        <v>-21.840980999999999</v>
      </c>
      <c r="J96" s="6">
        <f>'CL &amp; Data'!F518</f>
        <v>-46.266280999999999</v>
      </c>
      <c r="L96" s="6">
        <f>'CL &amp; Data'!L518/1000000000</f>
        <v>8.5879999999999992</v>
      </c>
      <c r="N96" s="6">
        <f>'CL &amp; Data'!M518</f>
        <v>-10.372958000000001</v>
      </c>
      <c r="P96" s="6">
        <f>'CL &amp; Data'!N518</f>
        <v>-44.336933000000002</v>
      </c>
      <c r="R96" s="6">
        <f>'CL &amp; Data'!O518</f>
        <v>-44.995697</v>
      </c>
      <c r="T96" s="6">
        <f>'CL &amp; Data'!P518</f>
        <v>-21.989478999999999</v>
      </c>
    </row>
    <row r="97" spans="2:20" x14ac:dyDescent="0.25">
      <c r="B97" s="6">
        <f>'CL &amp; Data'!B519/1000000000</f>
        <v>8.44</v>
      </c>
      <c r="D97" s="6">
        <f>'CL &amp; Data'!C519</f>
        <v>-10.138593999999999</v>
      </c>
      <c r="F97" s="6">
        <f>'CL &amp; Data'!D519</f>
        <v>-59.440987</v>
      </c>
      <c r="H97" s="6">
        <f>'CL &amp; Data'!E519</f>
        <v>-21.865573999999999</v>
      </c>
      <c r="J97" s="6">
        <f>'CL &amp; Data'!F519</f>
        <v>-46.185436000000003</v>
      </c>
      <c r="L97" s="6">
        <f>'CL &amp; Data'!L519/1000000000</f>
        <v>8.6560000000000006</v>
      </c>
      <c r="N97" s="6">
        <f>'CL &amp; Data'!M519</f>
        <v>-10.361171000000001</v>
      </c>
      <c r="P97" s="6">
        <f>'CL &amp; Data'!N519</f>
        <v>-44.110160999999998</v>
      </c>
      <c r="R97" s="6">
        <f>'CL &amp; Data'!O519</f>
        <v>-44.816986</v>
      </c>
      <c r="T97" s="6">
        <f>'CL &amp; Data'!P519</f>
        <v>-21.929359000000002</v>
      </c>
    </row>
    <row r="98" spans="2:20" x14ac:dyDescent="0.25">
      <c r="B98" s="6">
        <f>'CL &amp; Data'!B520/1000000000</f>
        <v>8.51</v>
      </c>
      <c r="D98" s="6">
        <f>'CL &amp; Data'!C520</f>
        <v>-10.075754999999999</v>
      </c>
      <c r="F98" s="6">
        <f>'CL &amp; Data'!D520</f>
        <v>-58.895713999999998</v>
      </c>
      <c r="H98" s="6">
        <f>'CL &amp; Data'!E520</f>
        <v>-21.883275999999999</v>
      </c>
      <c r="J98" s="6">
        <f>'CL &amp; Data'!F520</f>
        <v>-46.038882999999998</v>
      </c>
      <c r="L98" s="6">
        <f>'CL &amp; Data'!L520/1000000000</f>
        <v>8.7240000000000002</v>
      </c>
      <c r="N98" s="6">
        <f>'CL &amp; Data'!M520</f>
        <v>-10.374554</v>
      </c>
      <c r="P98" s="6">
        <f>'CL &amp; Data'!N520</f>
        <v>-44.308159000000003</v>
      </c>
      <c r="R98" s="6">
        <f>'CL &amp; Data'!O520</f>
        <v>-44.663485999999999</v>
      </c>
      <c r="T98" s="6">
        <f>'CL &amp; Data'!P520</f>
        <v>-21.978857000000001</v>
      </c>
    </row>
    <row r="99" spans="2:20" x14ac:dyDescent="0.25">
      <c r="B99" s="6">
        <f>'CL &amp; Data'!B521/1000000000</f>
        <v>8.58</v>
      </c>
      <c r="D99" s="6">
        <f>'CL &amp; Data'!C521</f>
        <v>-9.8981943000000001</v>
      </c>
      <c r="F99" s="6">
        <f>'CL &amp; Data'!D521</f>
        <v>-58.924365999999999</v>
      </c>
      <c r="H99" s="6">
        <f>'CL &amp; Data'!E521</f>
        <v>-21.897482</v>
      </c>
      <c r="J99" s="6">
        <f>'CL &amp; Data'!F521</f>
        <v>-45.857857000000003</v>
      </c>
      <c r="L99" s="6">
        <f>'CL &amp; Data'!L521/1000000000</f>
        <v>8.7919999999999998</v>
      </c>
      <c r="N99" s="6">
        <f>'CL &amp; Data'!M521</f>
        <v>-10.392948000000001</v>
      </c>
      <c r="P99" s="6">
        <f>'CL &amp; Data'!N521</f>
        <v>-44.675240000000002</v>
      </c>
      <c r="R99" s="6">
        <f>'CL &amp; Data'!O521</f>
        <v>-44.162188999999998</v>
      </c>
      <c r="T99" s="6">
        <f>'CL &amp; Data'!P521</f>
        <v>-22.081151999999999</v>
      </c>
    </row>
    <row r="100" spans="2:20" x14ac:dyDescent="0.25">
      <c r="B100" s="6">
        <f>'CL &amp; Data'!B522/1000000000</f>
        <v>8.65</v>
      </c>
      <c r="D100" s="6">
        <f>'CL &amp; Data'!C522</f>
        <v>-9.7976723000000003</v>
      </c>
      <c r="F100" s="6">
        <f>'CL &amp; Data'!D522</f>
        <v>-59.092914999999998</v>
      </c>
      <c r="H100" s="6">
        <f>'CL &amp; Data'!E522</f>
        <v>-21.914739999999998</v>
      </c>
      <c r="J100" s="6">
        <f>'CL &amp; Data'!F522</f>
        <v>-45.572986999999998</v>
      </c>
      <c r="L100" s="6">
        <f>'CL &amp; Data'!L522/1000000000</f>
        <v>8.86</v>
      </c>
      <c r="N100" s="6">
        <f>'CL &amp; Data'!M522</f>
        <v>-10.384048999999999</v>
      </c>
      <c r="P100" s="6">
        <f>'CL &amp; Data'!N522</f>
        <v>-44.747208000000001</v>
      </c>
      <c r="R100" s="6">
        <f>'CL &amp; Data'!O522</f>
        <v>-43.626747000000002</v>
      </c>
      <c r="T100" s="6">
        <f>'CL &amp; Data'!P522</f>
        <v>-21.923199</v>
      </c>
    </row>
    <row r="101" spans="2:20" x14ac:dyDescent="0.25">
      <c r="B101" s="6">
        <f>'CL &amp; Data'!B523/1000000000</f>
        <v>8.7200000000000006</v>
      </c>
      <c r="D101" s="6">
        <f>'CL &amp; Data'!C523</f>
        <v>-9.7468451999999992</v>
      </c>
      <c r="F101" s="6">
        <f>'CL &amp; Data'!D523</f>
        <v>-61.459743000000003</v>
      </c>
      <c r="H101" s="6">
        <f>'CL &amp; Data'!E523</f>
        <v>-21.924372000000002</v>
      </c>
      <c r="J101" s="6">
        <f>'CL &amp; Data'!F523</f>
        <v>-45.160805000000003</v>
      </c>
      <c r="L101" s="6">
        <f>'CL &amp; Data'!L523/1000000000</f>
        <v>8.9280000000000008</v>
      </c>
      <c r="N101" s="6">
        <f>'CL &amp; Data'!M523</f>
        <v>-10.451394000000001</v>
      </c>
      <c r="P101" s="6">
        <f>'CL &amp; Data'!N523</f>
        <v>-44.832664000000001</v>
      </c>
      <c r="R101" s="6">
        <f>'CL &amp; Data'!O523</f>
        <v>-43.066913999999997</v>
      </c>
      <c r="T101" s="6">
        <f>'CL &amp; Data'!P523</f>
        <v>-21.906638999999998</v>
      </c>
    </row>
    <row r="102" spans="2:20" x14ac:dyDescent="0.25">
      <c r="B102" s="6">
        <f>'CL &amp; Data'!B524/1000000000</f>
        <v>8.7899999999999991</v>
      </c>
      <c r="D102" s="6">
        <f>'CL &amp; Data'!C524</f>
        <v>-9.7043733999999997</v>
      </c>
      <c r="F102" s="6">
        <f>'CL &amp; Data'!D524</f>
        <v>-63.422198999999999</v>
      </c>
      <c r="H102" s="6">
        <f>'CL &amp; Data'!E524</f>
        <v>-21.93535</v>
      </c>
      <c r="J102" s="6">
        <f>'CL &amp; Data'!F524</f>
        <v>-44.75882</v>
      </c>
      <c r="L102" s="6">
        <f>'CL &amp; Data'!L524/1000000000</f>
        <v>8.9960000000000004</v>
      </c>
      <c r="N102" s="6">
        <f>'CL &amp; Data'!M524</f>
        <v>-10.537162</v>
      </c>
      <c r="P102" s="6">
        <f>'CL &amp; Data'!N524</f>
        <v>-44.845219</v>
      </c>
      <c r="R102" s="6">
        <f>'CL &amp; Data'!O524</f>
        <v>-42.289188000000003</v>
      </c>
      <c r="T102" s="6">
        <f>'CL &amp; Data'!P524</f>
        <v>-21.778824</v>
      </c>
    </row>
    <row r="103" spans="2:20" x14ac:dyDescent="0.25">
      <c r="B103" s="6">
        <f>'CL &amp; Data'!B525/1000000000</f>
        <v>8.86</v>
      </c>
      <c r="D103" s="6">
        <f>'CL &amp; Data'!C525</f>
        <v>-9.5556067999999996</v>
      </c>
      <c r="F103" s="6">
        <f>'CL &amp; Data'!D525</f>
        <v>-64.550072</v>
      </c>
      <c r="H103" s="6">
        <f>'CL &amp; Data'!E525</f>
        <v>-21.963049000000002</v>
      </c>
      <c r="J103" s="6">
        <f>'CL &amp; Data'!F525</f>
        <v>-44.308506000000001</v>
      </c>
      <c r="L103" s="6">
        <f>'CL &amp; Data'!L525/1000000000</f>
        <v>9.0640000000000001</v>
      </c>
      <c r="N103" s="6">
        <f>'CL &amp; Data'!M525</f>
        <v>-10.555474999999999</v>
      </c>
      <c r="P103" s="6">
        <f>'CL &amp; Data'!N525</f>
        <v>-44.992874</v>
      </c>
      <c r="R103" s="6">
        <f>'CL &amp; Data'!O525</f>
        <v>-41.907558000000002</v>
      </c>
      <c r="T103" s="6">
        <f>'CL &amp; Data'!P525</f>
        <v>-21.88439</v>
      </c>
    </row>
    <row r="104" spans="2:20" x14ac:dyDescent="0.25">
      <c r="B104" s="6">
        <f>'CL &amp; Data'!B526/1000000000</f>
        <v>8.93</v>
      </c>
      <c r="D104" s="6">
        <f>'CL &amp; Data'!C526</f>
        <v>-9.5450554000000007</v>
      </c>
      <c r="F104" s="6">
        <f>'CL &amp; Data'!D526</f>
        <v>-64.785010999999997</v>
      </c>
      <c r="H104" s="6">
        <f>'CL &amp; Data'!E526</f>
        <v>-21.987691999999999</v>
      </c>
      <c r="J104" s="6">
        <f>'CL &amp; Data'!F526</f>
        <v>-43.728119</v>
      </c>
      <c r="L104" s="6">
        <f>'CL &amp; Data'!L526/1000000000</f>
        <v>9.1319999999999997</v>
      </c>
      <c r="N104" s="6">
        <f>'CL &amp; Data'!M526</f>
        <v>-10.529214</v>
      </c>
      <c r="P104" s="6">
        <f>'CL &amp; Data'!N526</f>
        <v>-45.096569000000002</v>
      </c>
      <c r="R104" s="6">
        <f>'CL &amp; Data'!O526</f>
        <v>-41.590622000000003</v>
      </c>
      <c r="T104" s="6">
        <f>'CL &amp; Data'!P526</f>
        <v>-21.747216999999999</v>
      </c>
    </row>
    <row r="105" spans="2:20" x14ac:dyDescent="0.25">
      <c r="B105" s="6">
        <f>'CL &amp; Data'!B527/1000000000</f>
        <v>9</v>
      </c>
      <c r="D105" s="6">
        <f>'CL &amp; Data'!C527</f>
        <v>-9.5745239000000009</v>
      </c>
      <c r="F105" s="6">
        <f>'CL &amp; Data'!D527</f>
        <v>-64.540924000000004</v>
      </c>
      <c r="H105" s="6">
        <f>'CL &amp; Data'!E527</f>
        <v>-22.036228000000001</v>
      </c>
      <c r="J105" s="6">
        <f>'CL &amp; Data'!F527</f>
        <v>-43.215637000000001</v>
      </c>
      <c r="L105" s="6">
        <f>'CL &amp; Data'!L527/1000000000</f>
        <v>9.1999999999999993</v>
      </c>
      <c r="N105" s="6">
        <f>'CL &amp; Data'!M527</f>
        <v>-10.586952999999999</v>
      </c>
      <c r="P105" s="6">
        <f>'CL &amp; Data'!N527</f>
        <v>-45.182105999999997</v>
      </c>
      <c r="R105" s="6">
        <f>'CL &amp; Data'!O527</f>
        <v>-41.122227000000002</v>
      </c>
      <c r="T105" s="6">
        <f>'CL &amp; Data'!P527</f>
        <v>-21.962638999999999</v>
      </c>
    </row>
    <row r="106" spans="2:20" x14ac:dyDescent="0.25">
      <c r="B106" s="6">
        <f>'CL &amp; Data'!B528/1000000000</f>
        <v>9.07</v>
      </c>
      <c r="D106" s="6">
        <f>'CL &amp; Data'!C528</f>
        <v>-9.4878798</v>
      </c>
      <c r="F106" s="6">
        <f>'CL &amp; Data'!D528</f>
        <v>-62.104495999999997</v>
      </c>
      <c r="H106" s="6">
        <f>'CL &amp; Data'!E528</f>
        <v>-22.078861</v>
      </c>
      <c r="J106" s="6">
        <f>'CL &amp; Data'!F528</f>
        <v>-42.787827</v>
      </c>
      <c r="L106" s="6">
        <f>'CL &amp; Data'!L528/1000000000</f>
        <v>9.2680000000000007</v>
      </c>
      <c r="N106" s="6">
        <f>'CL &amp; Data'!M528</f>
        <v>-10.589993</v>
      </c>
      <c r="P106" s="6">
        <f>'CL &amp; Data'!N528</f>
        <v>-45.637999999999998</v>
      </c>
      <c r="R106" s="6">
        <f>'CL &amp; Data'!O528</f>
        <v>-40.685642000000001</v>
      </c>
      <c r="T106" s="6">
        <f>'CL &amp; Data'!P528</f>
        <v>-22.058809</v>
      </c>
    </row>
    <row r="107" spans="2:20" x14ac:dyDescent="0.25">
      <c r="B107" s="6">
        <f>'CL &amp; Data'!B529/1000000000</f>
        <v>9.14</v>
      </c>
      <c r="D107" s="6">
        <f>'CL &amp; Data'!C529</f>
        <v>-9.3909941000000003</v>
      </c>
      <c r="F107" s="6">
        <f>'CL &amp; Data'!D529</f>
        <v>-60.117187999999999</v>
      </c>
      <c r="H107" s="6">
        <f>'CL &amp; Data'!E529</f>
        <v>-22.139551000000001</v>
      </c>
      <c r="J107" s="6">
        <f>'CL &amp; Data'!F529</f>
        <v>-42.289864000000001</v>
      </c>
      <c r="L107" s="6">
        <f>'CL &amp; Data'!L529/1000000000</f>
        <v>9.3360000000000003</v>
      </c>
      <c r="N107" s="6">
        <f>'CL &amp; Data'!M529</f>
        <v>-10.478735</v>
      </c>
      <c r="P107" s="6">
        <f>'CL &amp; Data'!N529</f>
        <v>-45.949089000000001</v>
      </c>
      <c r="R107" s="6">
        <f>'CL &amp; Data'!O529</f>
        <v>-40.532814000000002</v>
      </c>
      <c r="T107" s="6">
        <f>'CL &amp; Data'!P529</f>
        <v>-22.172937000000001</v>
      </c>
    </row>
    <row r="108" spans="2:20" x14ac:dyDescent="0.25">
      <c r="B108" s="6">
        <f>'CL &amp; Data'!B530/1000000000</f>
        <v>9.2100000000000009</v>
      </c>
      <c r="D108" s="6">
        <f>'CL &amp; Data'!C530</f>
        <v>-9.4504394999999999</v>
      </c>
      <c r="F108" s="6">
        <f>'CL &amp; Data'!D530</f>
        <v>-58.832382000000003</v>
      </c>
      <c r="H108" s="6">
        <f>'CL &amp; Data'!E530</f>
        <v>-22.213470000000001</v>
      </c>
      <c r="J108" s="6">
        <f>'CL &amp; Data'!F530</f>
        <v>-41.683224000000003</v>
      </c>
      <c r="L108" s="6">
        <f>'CL &amp; Data'!L530/1000000000</f>
        <v>9.4039999999999999</v>
      </c>
      <c r="N108" s="6">
        <f>'CL &amp; Data'!M530</f>
        <v>-10.509040000000001</v>
      </c>
      <c r="P108" s="6">
        <f>'CL &amp; Data'!N530</f>
        <v>-46.170208000000002</v>
      </c>
      <c r="R108" s="6">
        <f>'CL &amp; Data'!O530</f>
        <v>-39.783901</v>
      </c>
      <c r="T108" s="6">
        <f>'CL &amp; Data'!P530</f>
        <v>-22.221274999999999</v>
      </c>
    </row>
    <row r="109" spans="2:20" x14ac:dyDescent="0.25">
      <c r="B109" s="6">
        <f>'CL &amp; Data'!B531/1000000000</f>
        <v>9.2799999999999994</v>
      </c>
      <c r="D109" s="6">
        <f>'CL &amp; Data'!C531</f>
        <v>-9.4708099000000008</v>
      </c>
      <c r="F109" s="6">
        <f>'CL &amp; Data'!D531</f>
        <v>-57.483879000000002</v>
      </c>
      <c r="H109" s="6">
        <f>'CL &amp; Data'!E531</f>
        <v>-22.301178</v>
      </c>
      <c r="J109" s="6">
        <f>'CL &amp; Data'!F531</f>
        <v>-41.203963999999999</v>
      </c>
      <c r="L109" s="6">
        <f>'CL &amp; Data'!L531/1000000000</f>
        <v>9.4719999999999995</v>
      </c>
      <c r="N109" s="6">
        <f>'CL &amp; Data'!M531</f>
        <v>-10.653098999999999</v>
      </c>
      <c r="P109" s="6">
        <f>'CL &amp; Data'!N531</f>
        <v>-46.727195999999999</v>
      </c>
      <c r="R109" s="6">
        <f>'CL &amp; Data'!O531</f>
        <v>-39.194538000000001</v>
      </c>
      <c r="T109" s="6">
        <f>'CL &amp; Data'!P531</f>
        <v>-22.464770999999999</v>
      </c>
    </row>
    <row r="110" spans="2:20" x14ac:dyDescent="0.25">
      <c r="B110" s="6">
        <f>'CL &amp; Data'!B532/1000000000</f>
        <v>9.35</v>
      </c>
      <c r="D110" s="6">
        <f>'CL &amp; Data'!C532</f>
        <v>-9.2736625999999998</v>
      </c>
      <c r="F110" s="6">
        <f>'CL &amp; Data'!D532</f>
        <v>-56.586925999999998</v>
      </c>
      <c r="H110" s="6">
        <f>'CL &amp; Data'!E532</f>
        <v>-22.369703000000001</v>
      </c>
      <c r="J110" s="6">
        <f>'CL &amp; Data'!F532</f>
        <v>-40.768250000000002</v>
      </c>
      <c r="L110" s="6">
        <f>'CL &amp; Data'!L532/1000000000</f>
        <v>9.5399999999999991</v>
      </c>
      <c r="N110" s="6">
        <f>'CL &amp; Data'!M532</f>
        <v>-10.765803</v>
      </c>
      <c r="P110" s="6">
        <f>'CL &amp; Data'!N532</f>
        <v>-47.546272000000002</v>
      </c>
      <c r="R110" s="6">
        <f>'CL &amp; Data'!O532</f>
        <v>-38.809826000000001</v>
      </c>
      <c r="T110" s="6">
        <f>'CL &amp; Data'!P532</f>
        <v>-22.574777999999998</v>
      </c>
    </row>
    <row r="111" spans="2:20" x14ac:dyDescent="0.25">
      <c r="B111" s="6">
        <f>'CL &amp; Data'!B533/1000000000</f>
        <v>9.42</v>
      </c>
      <c r="D111" s="6">
        <f>'CL &amp; Data'!C533</f>
        <v>-9.2622737999999991</v>
      </c>
      <c r="F111" s="6">
        <f>'CL &amp; Data'!D533</f>
        <v>-55.770583999999999</v>
      </c>
      <c r="H111" s="6">
        <f>'CL &amp; Data'!E533</f>
        <v>-22.473807999999998</v>
      </c>
      <c r="J111" s="6">
        <f>'CL &amp; Data'!F533</f>
        <v>-40.180984000000002</v>
      </c>
      <c r="L111" s="6">
        <f>'CL &amp; Data'!L533/1000000000</f>
        <v>9.6080000000000005</v>
      </c>
      <c r="N111" s="6">
        <f>'CL &amp; Data'!M533</f>
        <v>-10.951741999999999</v>
      </c>
      <c r="P111" s="6">
        <f>'CL &amp; Data'!N533</f>
        <v>-47.887611</v>
      </c>
      <c r="R111" s="6">
        <f>'CL &amp; Data'!O533</f>
        <v>-38.248066000000001</v>
      </c>
      <c r="T111" s="6">
        <f>'CL &amp; Data'!P533</f>
        <v>-22.662016000000001</v>
      </c>
    </row>
    <row r="112" spans="2:20" x14ac:dyDescent="0.25">
      <c r="B112" s="6">
        <f>'CL &amp; Data'!B534/1000000000</f>
        <v>9.49</v>
      </c>
      <c r="D112" s="6">
        <f>'CL &amp; Data'!C534</f>
        <v>-9.4104718999999992</v>
      </c>
      <c r="F112" s="6">
        <f>'CL &amp; Data'!D534</f>
        <v>-55.035769999999999</v>
      </c>
      <c r="H112" s="6">
        <f>'CL &amp; Data'!E534</f>
        <v>-22.619016999999999</v>
      </c>
      <c r="J112" s="6">
        <f>'CL &amp; Data'!F534</f>
        <v>-39.572353</v>
      </c>
      <c r="L112" s="6">
        <f>'CL &amp; Data'!L534/1000000000</f>
        <v>9.6760000000000002</v>
      </c>
      <c r="N112" s="6">
        <f>'CL &amp; Data'!M534</f>
        <v>-11.341908</v>
      </c>
      <c r="P112" s="6">
        <f>'CL &amp; Data'!N534</f>
        <v>-48.485992000000003</v>
      </c>
      <c r="R112" s="6">
        <f>'CL &amp; Data'!O534</f>
        <v>-37.706772000000001</v>
      </c>
      <c r="T112" s="6">
        <f>'CL &amp; Data'!P534</f>
        <v>-22.972151</v>
      </c>
    </row>
    <row r="113" spans="2:20" x14ac:dyDescent="0.25">
      <c r="B113" s="6">
        <f>'CL &amp; Data'!B535/1000000000</f>
        <v>9.56</v>
      </c>
      <c r="D113" s="6">
        <f>'CL &amp; Data'!C535</f>
        <v>-9.3247070000000001</v>
      </c>
      <c r="F113" s="6">
        <f>'CL &amp; Data'!D535</f>
        <v>-54.587524000000002</v>
      </c>
      <c r="H113" s="6">
        <f>'CL &amp; Data'!E535</f>
        <v>-22.724899000000001</v>
      </c>
      <c r="J113" s="6">
        <f>'CL &amp; Data'!F535</f>
        <v>-39.104691000000003</v>
      </c>
      <c r="L113" s="6">
        <f>'CL &amp; Data'!L535/1000000000</f>
        <v>9.7439999999999998</v>
      </c>
      <c r="N113" s="6">
        <f>'CL &amp; Data'!M535</f>
        <v>-11.752193</v>
      </c>
      <c r="P113" s="6">
        <f>'CL &amp; Data'!N535</f>
        <v>-49.145209999999999</v>
      </c>
      <c r="R113" s="6">
        <f>'CL &amp; Data'!O535</f>
        <v>-37.406204000000002</v>
      </c>
      <c r="T113" s="6">
        <f>'CL &amp; Data'!P535</f>
        <v>-23.087399000000001</v>
      </c>
    </row>
    <row r="114" spans="2:20" x14ac:dyDescent="0.25">
      <c r="B114" s="6">
        <f>'CL &amp; Data'!B536/1000000000</f>
        <v>9.6300000000000008</v>
      </c>
      <c r="D114" s="6">
        <f>'CL &amp; Data'!C536</f>
        <v>-9.2345351999999998</v>
      </c>
      <c r="F114" s="6">
        <f>'CL &amp; Data'!D536</f>
        <v>-54.252281000000004</v>
      </c>
      <c r="H114" s="6">
        <f>'CL &amp; Data'!E536</f>
        <v>-22.851191</v>
      </c>
      <c r="J114" s="6">
        <f>'CL &amp; Data'!F536</f>
        <v>-38.554180000000002</v>
      </c>
      <c r="L114" s="6">
        <f>'CL &amp; Data'!L536/1000000000</f>
        <v>9.8119999999999994</v>
      </c>
      <c r="N114" s="6">
        <f>'CL &amp; Data'!M536</f>
        <v>-12.003949</v>
      </c>
      <c r="P114" s="6">
        <f>'CL &amp; Data'!N536</f>
        <v>-49.277282999999997</v>
      </c>
      <c r="R114" s="6">
        <f>'CL &amp; Data'!O536</f>
        <v>-37.115386999999998</v>
      </c>
      <c r="T114" s="6">
        <f>'CL &amp; Data'!P536</f>
        <v>-23.279237999999999</v>
      </c>
    </row>
    <row r="115" spans="2:20" x14ac:dyDescent="0.25">
      <c r="B115" s="6">
        <f>'CL &amp; Data'!B537/1000000000</f>
        <v>9.6999999999999993</v>
      </c>
      <c r="D115" s="6">
        <f>'CL &amp; Data'!C537</f>
        <v>-9.3693228000000008</v>
      </c>
      <c r="F115" s="6">
        <f>'CL &amp; Data'!D537</f>
        <v>-53.646239999999999</v>
      </c>
      <c r="H115" s="6">
        <f>'CL &amp; Data'!E537</f>
        <v>-23.025423</v>
      </c>
      <c r="J115" s="6">
        <f>'CL &amp; Data'!F537</f>
        <v>-37.928871000000001</v>
      </c>
      <c r="L115" s="6">
        <f>'CL &amp; Data'!L537/1000000000</f>
        <v>9.8800000000000008</v>
      </c>
      <c r="N115" s="6">
        <f>'CL &amp; Data'!M537</f>
        <v>-12.385899999999999</v>
      </c>
      <c r="P115" s="6">
        <f>'CL &amp; Data'!N537</f>
        <v>-49.144275999999998</v>
      </c>
      <c r="R115" s="6">
        <f>'CL &amp; Data'!O537</f>
        <v>-36.562004000000002</v>
      </c>
      <c r="T115" s="6">
        <f>'CL &amp; Data'!P537</f>
        <v>-23.540967999999999</v>
      </c>
    </row>
    <row r="116" spans="2:20" x14ac:dyDescent="0.25">
      <c r="B116" s="6">
        <f>'CL &amp; Data'!B538/1000000000</f>
        <v>9.77</v>
      </c>
      <c r="D116" s="6">
        <f>'CL &amp; Data'!C538</f>
        <v>-9.4553528</v>
      </c>
      <c r="F116" s="6">
        <f>'CL &amp; Data'!D538</f>
        <v>-53.323742000000003</v>
      </c>
      <c r="H116" s="6">
        <f>'CL &amp; Data'!E538</f>
        <v>-23.220806</v>
      </c>
      <c r="J116" s="6">
        <f>'CL &amp; Data'!F538</f>
        <v>-37.338062000000001</v>
      </c>
      <c r="L116" s="6">
        <f>'CL &amp; Data'!L538/1000000000</f>
        <v>9.9480000000000004</v>
      </c>
      <c r="N116" s="6">
        <f>'CL &amp; Data'!M538</f>
        <v>-12.658099999999999</v>
      </c>
      <c r="P116" s="6">
        <f>'CL &amp; Data'!N538</f>
        <v>-49.123032000000002</v>
      </c>
      <c r="R116" s="6">
        <f>'CL &amp; Data'!O538</f>
        <v>-36.162132</v>
      </c>
      <c r="T116" s="6">
        <f>'CL &amp; Data'!P538</f>
        <v>-23.785976000000002</v>
      </c>
    </row>
    <row r="117" spans="2:20" x14ac:dyDescent="0.25">
      <c r="B117" s="6">
        <f>'CL &amp; Data'!B539/1000000000</f>
        <v>9.84</v>
      </c>
      <c r="D117" s="6">
        <f>'CL &amp; Data'!C539</f>
        <v>-9.2656192999999991</v>
      </c>
      <c r="F117" s="6">
        <f>'CL &amp; Data'!D539</f>
        <v>-53.250335999999997</v>
      </c>
      <c r="H117" s="6">
        <f>'CL &amp; Data'!E539</f>
        <v>-23.351441999999999</v>
      </c>
      <c r="J117" s="6">
        <f>'CL &amp; Data'!F539</f>
        <v>-36.854576000000002</v>
      </c>
      <c r="L117" s="6">
        <f>'CL &amp; Data'!L539/1000000000</f>
        <v>10.016</v>
      </c>
      <c r="N117" s="6">
        <f>'CL &amp; Data'!M539</f>
        <v>-12.712583</v>
      </c>
      <c r="P117" s="6">
        <f>'CL &amp; Data'!N539</f>
        <v>-48.783374999999999</v>
      </c>
      <c r="R117" s="6">
        <f>'CL &amp; Data'!O539</f>
        <v>-35.531410000000001</v>
      </c>
      <c r="T117" s="6">
        <f>'CL &amp; Data'!P539</f>
        <v>-23.942184000000001</v>
      </c>
    </row>
    <row r="118" spans="2:20" x14ac:dyDescent="0.25">
      <c r="B118" s="6">
        <f>'CL &amp; Data'!B540/1000000000</f>
        <v>9.91</v>
      </c>
      <c r="D118" s="6">
        <f>'CL &amp; Data'!C540</f>
        <v>-9.1856842000000007</v>
      </c>
      <c r="F118" s="6">
        <f>'CL &amp; Data'!D540</f>
        <v>-53.202613999999997</v>
      </c>
      <c r="H118" s="6">
        <f>'CL &amp; Data'!E540</f>
        <v>-23.517776000000001</v>
      </c>
      <c r="J118" s="6">
        <f>'CL &amp; Data'!F540</f>
        <v>-36.287326999999998</v>
      </c>
      <c r="L118" s="6">
        <f>'CL &amp; Data'!L540/1000000000</f>
        <v>10.084</v>
      </c>
      <c r="N118" s="6">
        <f>'CL &amp; Data'!M540</f>
        <v>-12.574920000000001</v>
      </c>
      <c r="P118" s="6">
        <f>'CL &amp; Data'!N540</f>
        <v>-48.216244000000003</v>
      </c>
      <c r="R118" s="6">
        <f>'CL &amp; Data'!O540</f>
        <v>-34.737788999999999</v>
      </c>
      <c r="T118" s="6">
        <f>'CL &amp; Data'!P540</f>
        <v>-24.255248999999999</v>
      </c>
    </row>
    <row r="119" spans="2:20" x14ac:dyDescent="0.25">
      <c r="B119" s="6">
        <f>'CL &amp; Data'!B541/1000000000</f>
        <v>9.98</v>
      </c>
      <c r="D119" s="6">
        <f>'CL &amp; Data'!C541</f>
        <v>-9.2863997999999999</v>
      </c>
      <c r="F119" s="6">
        <f>'CL &amp; Data'!D541</f>
        <v>-53.109467000000002</v>
      </c>
      <c r="H119" s="6">
        <f>'CL &amp; Data'!E541</f>
        <v>-23.764105000000001</v>
      </c>
      <c r="J119" s="6">
        <f>'CL &amp; Data'!F541</f>
        <v>-35.742077000000002</v>
      </c>
      <c r="L119" s="6">
        <f>'CL &amp; Data'!L541/1000000000</f>
        <v>10.151999999999999</v>
      </c>
      <c r="N119" s="6">
        <f>'CL &amp; Data'!M541</f>
        <v>-12.710006999999999</v>
      </c>
      <c r="P119" s="6">
        <f>'CL &amp; Data'!N541</f>
        <v>-48.129058999999998</v>
      </c>
      <c r="R119" s="6">
        <f>'CL &amp; Data'!O541</f>
        <v>-34.001801</v>
      </c>
      <c r="T119" s="6">
        <f>'CL &amp; Data'!P541</f>
        <v>-24.479399000000001</v>
      </c>
    </row>
    <row r="120" spans="2:20" x14ac:dyDescent="0.25">
      <c r="B120" s="6">
        <f>'CL &amp; Data'!B542/1000000000</f>
        <v>10.050000000000001</v>
      </c>
      <c r="D120" s="6">
        <f>'CL &amp; Data'!C542</f>
        <v>-9.2891989000000006</v>
      </c>
      <c r="F120" s="6">
        <f>'CL &amp; Data'!D542</f>
        <v>-53.151451000000002</v>
      </c>
      <c r="H120" s="6">
        <f>'CL &amp; Data'!E542</f>
        <v>-23.989789999999999</v>
      </c>
      <c r="J120" s="6">
        <f>'CL &amp; Data'!F542</f>
        <v>-35.228664000000002</v>
      </c>
      <c r="L120" s="6">
        <f>'CL &amp; Data'!L542/1000000000</f>
        <v>10.220000000000001</v>
      </c>
      <c r="N120" s="6">
        <f>'CL &amp; Data'!M542</f>
        <v>-12.560231999999999</v>
      </c>
      <c r="P120" s="6">
        <f>'CL &amp; Data'!N542</f>
        <v>-48.161427000000003</v>
      </c>
      <c r="R120" s="6">
        <f>'CL &amp; Data'!O542</f>
        <v>-33.526062000000003</v>
      </c>
      <c r="T120" s="6">
        <f>'CL &amp; Data'!P542</f>
        <v>-24.685220999999999</v>
      </c>
    </row>
    <row r="121" spans="2:20" x14ac:dyDescent="0.25">
      <c r="B121" s="6">
        <f>'CL &amp; Data'!B543/1000000000</f>
        <v>10.119999999999999</v>
      </c>
      <c r="D121" s="6">
        <f>'CL &amp; Data'!C543</f>
        <v>-9.1670504000000008</v>
      </c>
      <c r="F121" s="6">
        <f>'CL &amp; Data'!D543</f>
        <v>-53.390129000000002</v>
      </c>
      <c r="H121" s="6">
        <f>'CL &amp; Data'!E543</f>
        <v>-24.190432000000001</v>
      </c>
      <c r="J121" s="6">
        <f>'CL &amp; Data'!F543</f>
        <v>-34.736355000000003</v>
      </c>
      <c r="L121" s="6">
        <f>'CL &amp; Data'!L543/1000000000</f>
        <v>10.288</v>
      </c>
      <c r="N121" s="6">
        <f>'CL &amp; Data'!M543</f>
        <v>-12.519738</v>
      </c>
      <c r="P121" s="6">
        <f>'CL &amp; Data'!N543</f>
        <v>-48.154437999999999</v>
      </c>
      <c r="R121" s="6">
        <f>'CL &amp; Data'!O543</f>
        <v>-33.014862000000001</v>
      </c>
      <c r="T121" s="6">
        <f>'CL &amp; Data'!P543</f>
        <v>-25.012087000000001</v>
      </c>
    </row>
    <row r="122" spans="2:20" x14ac:dyDescent="0.25">
      <c r="B122" s="6">
        <f>'CL &amp; Data'!B544/1000000000</f>
        <v>10.19</v>
      </c>
      <c r="D122" s="6">
        <f>'CL &amp; Data'!C544</f>
        <v>-9.3355321999999994</v>
      </c>
      <c r="F122" s="6">
        <f>'CL &amp; Data'!D544</f>
        <v>-53.505198999999998</v>
      </c>
      <c r="H122" s="6">
        <f>'CL &amp; Data'!E544</f>
        <v>-24.489801</v>
      </c>
      <c r="J122" s="6">
        <f>'CL &amp; Data'!F544</f>
        <v>-34.147708999999999</v>
      </c>
      <c r="L122" s="6">
        <f>'CL &amp; Data'!L544/1000000000</f>
        <v>10.356</v>
      </c>
      <c r="N122" s="6">
        <f>'CL &amp; Data'!M544</f>
        <v>-12.690719</v>
      </c>
      <c r="P122" s="6">
        <f>'CL &amp; Data'!N544</f>
        <v>-48.491427999999999</v>
      </c>
      <c r="R122" s="6">
        <f>'CL &amp; Data'!O544</f>
        <v>-32.581104000000003</v>
      </c>
      <c r="T122" s="6">
        <f>'CL &amp; Data'!P544</f>
        <v>-25.331543</v>
      </c>
    </row>
    <row r="123" spans="2:20" x14ac:dyDescent="0.25">
      <c r="B123" s="6">
        <f>'CL &amp; Data'!B545/1000000000</f>
        <v>10.26</v>
      </c>
      <c r="D123" s="6">
        <f>'CL &amp; Data'!C545</f>
        <v>-9.5776091000000001</v>
      </c>
      <c r="F123" s="6">
        <f>'CL &amp; Data'!D545</f>
        <v>-53.619087</v>
      </c>
      <c r="H123" s="6">
        <f>'CL &amp; Data'!E545</f>
        <v>-24.833677000000002</v>
      </c>
      <c r="J123" s="6">
        <f>'CL &amp; Data'!F545</f>
        <v>-33.606662999999998</v>
      </c>
      <c r="L123" s="6">
        <f>'CL &amp; Data'!L545/1000000000</f>
        <v>10.423999999999999</v>
      </c>
      <c r="N123" s="6">
        <f>'CL &amp; Data'!M545</f>
        <v>-12.835964000000001</v>
      </c>
      <c r="P123" s="6">
        <f>'CL &amp; Data'!N545</f>
        <v>-49.040244999999999</v>
      </c>
      <c r="R123" s="6">
        <f>'CL &amp; Data'!O545</f>
        <v>-32.327140999999997</v>
      </c>
      <c r="T123" s="6">
        <f>'CL &amp; Data'!P545</f>
        <v>-25.592896</v>
      </c>
    </row>
    <row r="124" spans="2:20" x14ac:dyDescent="0.25">
      <c r="B124" s="6">
        <f>'CL &amp; Data'!B546/1000000000</f>
        <v>10.33</v>
      </c>
      <c r="D124" s="6">
        <f>'CL &amp; Data'!C546</f>
        <v>-9.5586414000000008</v>
      </c>
      <c r="F124" s="6">
        <f>'CL &amp; Data'!D546</f>
        <v>-53.991405</v>
      </c>
      <c r="H124" s="6">
        <f>'CL &amp; Data'!E546</f>
        <v>-25.067264999999999</v>
      </c>
      <c r="J124" s="6">
        <f>'CL &amp; Data'!F546</f>
        <v>-33.100085999999997</v>
      </c>
      <c r="L124" s="6">
        <f>'CL &amp; Data'!L546/1000000000</f>
        <v>10.492000000000001</v>
      </c>
      <c r="N124" s="6">
        <f>'CL &amp; Data'!M546</f>
        <v>-12.788117</v>
      </c>
      <c r="P124" s="6">
        <f>'CL &amp; Data'!N546</f>
        <v>-49.332526999999999</v>
      </c>
      <c r="R124" s="6">
        <f>'CL &amp; Data'!O546</f>
        <v>-31.950821000000001</v>
      </c>
      <c r="T124" s="6">
        <f>'CL &amp; Data'!P546</f>
        <v>-25.846558000000002</v>
      </c>
    </row>
    <row r="125" spans="2:20" x14ac:dyDescent="0.25">
      <c r="B125" s="6">
        <f>'CL &amp; Data'!B547/1000000000</f>
        <v>10.4</v>
      </c>
      <c r="D125" s="6">
        <f>'CL &amp; Data'!C547</f>
        <v>-9.6894722000000009</v>
      </c>
      <c r="F125" s="6">
        <f>'CL &amp; Data'!D547</f>
        <v>-54.446460999999999</v>
      </c>
      <c r="H125" s="6">
        <f>'CL &amp; Data'!E547</f>
        <v>-25.356112</v>
      </c>
      <c r="J125" s="6">
        <f>'CL &amp; Data'!F547</f>
        <v>-32.570217</v>
      </c>
      <c r="L125" s="6">
        <f>'CL &amp; Data'!L547/1000000000</f>
        <v>10.56</v>
      </c>
      <c r="N125" s="6">
        <f>'CL &amp; Data'!M547</f>
        <v>-12.925323000000001</v>
      </c>
      <c r="P125" s="6">
        <f>'CL &amp; Data'!N547</f>
        <v>-49.795459999999999</v>
      </c>
      <c r="R125" s="6">
        <f>'CL &amp; Data'!O547</f>
        <v>-31.124451000000001</v>
      </c>
      <c r="T125" s="6">
        <f>'CL &amp; Data'!P547</f>
        <v>-26.133368999999998</v>
      </c>
    </row>
    <row r="126" spans="2:20" x14ac:dyDescent="0.25">
      <c r="B126" s="6">
        <f>'CL &amp; Data'!B548/1000000000</f>
        <v>10.47</v>
      </c>
      <c r="D126" s="6">
        <f>'CL &amp; Data'!C548</f>
        <v>-9.9416074999999999</v>
      </c>
      <c r="F126" s="6">
        <f>'CL &amp; Data'!D548</f>
        <v>-54.881385999999999</v>
      </c>
      <c r="H126" s="6">
        <f>'CL &amp; Data'!E548</f>
        <v>-25.671044999999999</v>
      </c>
      <c r="J126" s="6">
        <f>'CL &amp; Data'!F548</f>
        <v>-32.053989000000001</v>
      </c>
      <c r="L126" s="6">
        <f>'CL &amp; Data'!L548/1000000000</f>
        <v>10.628</v>
      </c>
      <c r="N126" s="6">
        <f>'CL &amp; Data'!M548</f>
        <v>-12.969155000000001</v>
      </c>
      <c r="P126" s="6">
        <f>'CL &amp; Data'!N548</f>
        <v>-50.235458000000001</v>
      </c>
      <c r="R126" s="6">
        <f>'CL &amp; Data'!O548</f>
        <v>-30.527083999999999</v>
      </c>
      <c r="T126" s="6">
        <f>'CL &amp; Data'!P548</f>
        <v>-26.293112000000001</v>
      </c>
    </row>
    <row r="127" spans="2:20" x14ac:dyDescent="0.25">
      <c r="B127" s="6">
        <f>'CL &amp; Data'!B549/1000000000</f>
        <v>10.54</v>
      </c>
      <c r="D127" s="6">
        <f>'CL &amp; Data'!C549</f>
        <v>-10.02439</v>
      </c>
      <c r="F127" s="6">
        <f>'CL &amp; Data'!D549</f>
        <v>-55.203029999999998</v>
      </c>
      <c r="H127" s="6">
        <f>'CL &amp; Data'!E549</f>
        <v>-25.906872</v>
      </c>
      <c r="J127" s="6">
        <f>'CL &amp; Data'!F549</f>
        <v>-31.641441</v>
      </c>
      <c r="L127" s="6">
        <f>'CL &amp; Data'!L549/1000000000</f>
        <v>10.696</v>
      </c>
      <c r="N127" s="6">
        <f>'CL &amp; Data'!M549</f>
        <v>-13.035920000000001</v>
      </c>
      <c r="P127" s="6">
        <f>'CL &amp; Data'!N549</f>
        <v>-50.641800000000003</v>
      </c>
      <c r="R127" s="6">
        <f>'CL &amp; Data'!O549</f>
        <v>-30.148721999999999</v>
      </c>
      <c r="T127" s="6">
        <f>'CL &amp; Data'!P549</f>
        <v>-26.491714000000002</v>
      </c>
    </row>
    <row r="128" spans="2:20" x14ac:dyDescent="0.25">
      <c r="B128" s="6">
        <f>'CL &amp; Data'!B550/1000000000</f>
        <v>10.61</v>
      </c>
      <c r="D128" s="6">
        <f>'CL &amp; Data'!C550</f>
        <v>-10.033587000000001</v>
      </c>
      <c r="F128" s="6">
        <f>'CL &amp; Data'!D550</f>
        <v>-55.627898999999999</v>
      </c>
      <c r="H128" s="6">
        <f>'CL &amp; Data'!E550</f>
        <v>-26.052813</v>
      </c>
      <c r="J128" s="6">
        <f>'CL &amp; Data'!F550</f>
        <v>-31.232744</v>
      </c>
      <c r="L128" s="6">
        <f>'CL &amp; Data'!L550/1000000000</f>
        <v>10.763999999999999</v>
      </c>
      <c r="N128" s="6">
        <f>'CL &amp; Data'!M550</f>
        <v>-13.409106</v>
      </c>
      <c r="P128" s="6">
        <f>'CL &amp; Data'!N550</f>
        <v>-50.957183999999998</v>
      </c>
      <c r="R128" s="6">
        <f>'CL &amp; Data'!O550</f>
        <v>-29.721938999999999</v>
      </c>
      <c r="T128" s="6">
        <f>'CL &amp; Data'!P550</f>
        <v>-26.621897000000001</v>
      </c>
    </row>
    <row r="129" spans="2:20" x14ac:dyDescent="0.25">
      <c r="B129" s="6">
        <f>'CL &amp; Data'!B551/1000000000</f>
        <v>10.68</v>
      </c>
      <c r="D129" s="6">
        <f>'CL &amp; Data'!C551</f>
        <v>-10.206545999999999</v>
      </c>
      <c r="F129" s="6">
        <f>'CL &amp; Data'!D551</f>
        <v>-55.939995000000003</v>
      </c>
      <c r="H129" s="6">
        <f>'CL &amp; Data'!E551</f>
        <v>-26.239702000000001</v>
      </c>
      <c r="J129" s="6">
        <f>'CL &amp; Data'!F551</f>
        <v>-30.830401999999999</v>
      </c>
      <c r="L129" s="6">
        <f>'CL &amp; Data'!L551/1000000000</f>
        <v>10.832000000000001</v>
      </c>
      <c r="N129" s="6">
        <f>'CL &amp; Data'!M551</f>
        <v>-13.998462</v>
      </c>
      <c r="P129" s="6">
        <f>'CL &amp; Data'!N551</f>
        <v>-51.486609999999999</v>
      </c>
      <c r="R129" s="6">
        <f>'CL &amp; Data'!O551</f>
        <v>-29.388342000000002</v>
      </c>
      <c r="T129" s="6">
        <f>'CL &amp; Data'!P551</f>
        <v>-26.687462</v>
      </c>
    </row>
    <row r="130" spans="2:20" x14ac:dyDescent="0.25">
      <c r="B130" s="6">
        <f>'CL &amp; Data'!B552/1000000000</f>
        <v>10.75</v>
      </c>
      <c r="D130" s="6">
        <f>'CL &amp; Data'!C552</f>
        <v>-10.422666</v>
      </c>
      <c r="F130" s="6">
        <f>'CL &amp; Data'!D552</f>
        <v>-56.124415999999997</v>
      </c>
      <c r="H130" s="6">
        <f>'CL &amp; Data'!E552</f>
        <v>-26.381577</v>
      </c>
      <c r="J130" s="6">
        <f>'CL &amp; Data'!F552</f>
        <v>-30.450517999999999</v>
      </c>
      <c r="L130" s="6">
        <f>'CL &amp; Data'!L552/1000000000</f>
        <v>10.9</v>
      </c>
      <c r="N130" s="6">
        <f>'CL &amp; Data'!M552</f>
        <v>-14.684837</v>
      </c>
      <c r="P130" s="6">
        <f>'CL &amp; Data'!N552</f>
        <v>-51.990993000000003</v>
      </c>
      <c r="R130" s="6">
        <f>'CL &amp; Data'!O552</f>
        <v>-29.492929</v>
      </c>
      <c r="T130" s="6">
        <f>'CL &amp; Data'!P552</f>
        <v>-26.678259000000001</v>
      </c>
    </row>
    <row r="131" spans="2:20" x14ac:dyDescent="0.25">
      <c r="B131" s="6">
        <f>'CL &amp; Data'!B553/1000000000</f>
        <v>10.82</v>
      </c>
      <c r="D131" s="6">
        <f>'CL &amp; Data'!C553</f>
        <v>-10.555787</v>
      </c>
      <c r="F131" s="6">
        <f>'CL &amp; Data'!D553</f>
        <v>-56.197280999999997</v>
      </c>
      <c r="H131" s="6">
        <f>'CL &amp; Data'!E553</f>
        <v>-26.41168</v>
      </c>
      <c r="J131" s="6">
        <f>'CL &amp; Data'!F553</f>
        <v>-30.122123999999999</v>
      </c>
      <c r="L131" s="6">
        <f>'CL &amp; Data'!L553/1000000000</f>
        <v>10.968</v>
      </c>
      <c r="N131" s="6">
        <f>'CL &amp; Data'!M553</f>
        <v>-15.716626</v>
      </c>
      <c r="P131" s="6">
        <f>'CL &amp; Data'!N553</f>
        <v>-52.408985000000001</v>
      </c>
      <c r="R131" s="6">
        <f>'CL &amp; Data'!O553</f>
        <v>-29.280989000000002</v>
      </c>
      <c r="T131" s="6">
        <f>'CL &amp; Data'!P553</f>
        <v>-26.656616</v>
      </c>
    </row>
    <row r="132" spans="2:20" x14ac:dyDescent="0.25">
      <c r="B132" s="6">
        <f>'CL &amp; Data'!B554/1000000000</f>
        <v>10.89</v>
      </c>
      <c r="D132" s="6">
        <f>'CL &amp; Data'!C554</f>
        <v>-10.772376</v>
      </c>
      <c r="F132" s="6">
        <f>'CL &amp; Data'!D554</f>
        <v>-56.413715000000003</v>
      </c>
      <c r="H132" s="6">
        <f>'CL &amp; Data'!E554</f>
        <v>-26.424966999999999</v>
      </c>
      <c r="J132" s="6">
        <f>'CL &amp; Data'!F554</f>
        <v>-29.8032</v>
      </c>
      <c r="L132" s="6">
        <f>'CL &amp; Data'!L554/1000000000</f>
        <v>11.036</v>
      </c>
      <c r="N132" s="6">
        <f>'CL &amp; Data'!M554</f>
        <v>-17.010764999999999</v>
      </c>
      <c r="P132" s="6">
        <f>'CL &amp; Data'!N554</f>
        <v>-52.813231999999999</v>
      </c>
      <c r="R132" s="6">
        <f>'CL &amp; Data'!O554</f>
        <v>-29.001111999999999</v>
      </c>
      <c r="T132" s="6">
        <f>'CL &amp; Data'!P554</f>
        <v>-26.637629</v>
      </c>
    </row>
    <row r="133" spans="2:20" x14ac:dyDescent="0.25">
      <c r="B133" s="6">
        <f>'CL &amp; Data'!B555/1000000000</f>
        <v>10.96</v>
      </c>
      <c r="D133" s="6">
        <f>'CL &amp; Data'!C555</f>
        <v>-11.211777</v>
      </c>
      <c r="F133" s="6">
        <f>'CL &amp; Data'!D555</f>
        <v>-56.527667999999998</v>
      </c>
      <c r="H133" s="6">
        <f>'CL &amp; Data'!E555</f>
        <v>-26.454618</v>
      </c>
      <c r="J133" s="6">
        <f>'CL &amp; Data'!F555</f>
        <v>-29.481867000000001</v>
      </c>
      <c r="L133" s="6">
        <f>'CL &amp; Data'!L555/1000000000</f>
        <v>11.103999999999999</v>
      </c>
      <c r="N133" s="6">
        <f>'CL &amp; Data'!M555</f>
        <v>-18.338215000000002</v>
      </c>
      <c r="P133" s="6">
        <f>'CL &amp; Data'!N555</f>
        <v>-53.20834</v>
      </c>
      <c r="R133" s="6">
        <f>'CL &amp; Data'!O555</f>
        <v>-28.716272</v>
      </c>
      <c r="T133" s="6">
        <f>'CL &amp; Data'!P555</f>
        <v>-26.511156</v>
      </c>
    </row>
    <row r="134" spans="2:20" x14ac:dyDescent="0.25">
      <c r="B134" s="6">
        <f>'CL &amp; Data'!B556/1000000000</f>
        <v>11.03</v>
      </c>
      <c r="D134" s="6">
        <f>'CL &amp; Data'!C556</f>
        <v>-11.689825000000001</v>
      </c>
      <c r="F134" s="6">
        <f>'CL &amp; Data'!D556</f>
        <v>-56.573982000000001</v>
      </c>
      <c r="H134" s="6">
        <f>'CL &amp; Data'!E556</f>
        <v>-26.483250000000002</v>
      </c>
      <c r="J134" s="6">
        <f>'CL &amp; Data'!F556</f>
        <v>-29.233124</v>
      </c>
      <c r="L134" s="6">
        <f>'CL &amp; Data'!L556/1000000000</f>
        <v>11.172000000000001</v>
      </c>
      <c r="N134" s="6">
        <f>'CL &amp; Data'!M556</f>
        <v>-19.810123000000001</v>
      </c>
      <c r="P134" s="6">
        <f>'CL &amp; Data'!N556</f>
        <v>-53.326923000000001</v>
      </c>
      <c r="R134" s="6">
        <f>'CL &amp; Data'!O556</f>
        <v>-28.343371999999999</v>
      </c>
      <c r="T134" s="6">
        <f>'CL &amp; Data'!P556</f>
        <v>-26.405940999999999</v>
      </c>
    </row>
    <row r="135" spans="2:20" x14ac:dyDescent="0.25">
      <c r="B135" s="6">
        <f>'CL &amp; Data'!B557/1000000000</f>
        <v>11.1</v>
      </c>
      <c r="D135" s="6">
        <f>'CL &amp; Data'!C557</f>
        <v>-11.996836999999999</v>
      </c>
      <c r="F135" s="6">
        <f>'CL &amp; Data'!D557</f>
        <v>-57.125777999999997</v>
      </c>
      <c r="H135" s="6">
        <f>'CL &amp; Data'!E557</f>
        <v>-26.35474</v>
      </c>
      <c r="J135" s="6">
        <f>'CL &amp; Data'!F557</f>
        <v>-28.958905999999999</v>
      </c>
      <c r="L135" s="6">
        <f>'CL &amp; Data'!L557/1000000000</f>
        <v>11.24</v>
      </c>
      <c r="N135" s="6">
        <f>'CL &amp; Data'!M557</f>
        <v>-21.971589999999999</v>
      </c>
      <c r="P135" s="6">
        <f>'CL &amp; Data'!N557</f>
        <v>-53.475079000000001</v>
      </c>
      <c r="R135" s="6">
        <f>'CL &amp; Data'!O557</f>
        <v>-28.043780999999999</v>
      </c>
      <c r="T135" s="6">
        <f>'CL &amp; Data'!P557</f>
        <v>-26.359279999999998</v>
      </c>
    </row>
    <row r="136" spans="2:20" x14ac:dyDescent="0.25">
      <c r="B136" s="6">
        <f>'CL &amp; Data'!B558/1000000000</f>
        <v>11.17</v>
      </c>
      <c r="D136" s="6">
        <f>'CL &amp; Data'!C558</f>
        <v>-12.407083999999999</v>
      </c>
      <c r="F136" s="6">
        <f>'CL &amp; Data'!D558</f>
        <v>-57.496552000000001</v>
      </c>
      <c r="H136" s="6">
        <f>'CL &amp; Data'!E558</f>
        <v>-26.261181000000001</v>
      </c>
      <c r="J136" s="6">
        <f>'CL &amp; Data'!F558</f>
        <v>-28.707954000000001</v>
      </c>
      <c r="L136" s="6">
        <f>'CL &amp; Data'!L558/1000000000</f>
        <v>11.308</v>
      </c>
      <c r="N136" s="6">
        <f>'CL &amp; Data'!M558</f>
        <v>-24.728027000000001</v>
      </c>
      <c r="P136" s="6">
        <f>'CL &amp; Data'!N558</f>
        <v>-53.623050999999997</v>
      </c>
      <c r="R136" s="6">
        <f>'CL &amp; Data'!O558</f>
        <v>-27.792973</v>
      </c>
      <c r="T136" s="6">
        <f>'CL &amp; Data'!P558</f>
        <v>-26.243587000000002</v>
      </c>
    </row>
    <row r="137" spans="2:20" x14ac:dyDescent="0.25">
      <c r="B137" s="6">
        <f>'CL &amp; Data'!B559/1000000000</f>
        <v>11.24</v>
      </c>
      <c r="D137" s="6">
        <f>'CL &amp; Data'!C559</f>
        <v>-12.991367</v>
      </c>
      <c r="F137" s="6">
        <f>'CL &amp; Data'!D559</f>
        <v>-57.717953000000001</v>
      </c>
      <c r="H137" s="6">
        <f>'CL &amp; Data'!E559</f>
        <v>-26.202929000000001</v>
      </c>
      <c r="J137" s="6">
        <f>'CL &amp; Data'!F559</f>
        <v>-28.461082000000001</v>
      </c>
      <c r="L137" s="6">
        <f>'CL &amp; Data'!L559/1000000000</f>
        <v>11.375999999999999</v>
      </c>
      <c r="N137" s="6">
        <f>'CL &amp; Data'!M559</f>
        <v>-25.88871</v>
      </c>
      <c r="P137" s="6">
        <f>'CL &amp; Data'!N559</f>
        <v>-53.774155</v>
      </c>
      <c r="R137" s="6">
        <f>'CL &amp; Data'!O559</f>
        <v>-27.548249999999999</v>
      </c>
      <c r="T137" s="6">
        <f>'CL &amp; Data'!P559</f>
        <v>-26.078415</v>
      </c>
    </row>
    <row r="138" spans="2:20" x14ac:dyDescent="0.25">
      <c r="B138" s="6">
        <f>'CL &amp; Data'!B560/1000000000</f>
        <v>11.31</v>
      </c>
      <c r="D138" s="6">
        <f>'CL &amp; Data'!C560</f>
        <v>-13.404106000000001</v>
      </c>
      <c r="F138" s="6">
        <f>'CL &amp; Data'!D560</f>
        <v>-57.974178000000002</v>
      </c>
      <c r="H138" s="6">
        <f>'CL &amp; Data'!E560</f>
        <v>-26.049869999999999</v>
      </c>
      <c r="J138" s="6">
        <f>'CL &amp; Data'!F560</f>
        <v>-28.227450999999999</v>
      </c>
      <c r="L138" s="6">
        <f>'CL &amp; Data'!L560/1000000000</f>
        <v>11.444000000000001</v>
      </c>
      <c r="N138" s="6">
        <f>'CL &amp; Data'!M560</f>
        <v>-27.257712999999999</v>
      </c>
      <c r="P138" s="6">
        <f>'CL &amp; Data'!N560</f>
        <v>-53.39669</v>
      </c>
      <c r="R138" s="6">
        <f>'CL &amp; Data'!O560</f>
        <v>-27.369122999999998</v>
      </c>
      <c r="T138" s="6">
        <f>'CL &amp; Data'!P560</f>
        <v>-26.015395999999999</v>
      </c>
    </row>
    <row r="139" spans="2:20" x14ac:dyDescent="0.25">
      <c r="B139" s="6">
        <f>'CL &amp; Data'!B561/1000000000</f>
        <v>11.38</v>
      </c>
      <c r="D139" s="6">
        <f>'CL &amp; Data'!C561</f>
        <v>-13.879925999999999</v>
      </c>
      <c r="F139" s="6">
        <f>'CL &amp; Data'!D561</f>
        <v>-58.102207</v>
      </c>
      <c r="H139" s="6">
        <f>'CL &amp; Data'!E561</f>
        <v>-25.870809999999999</v>
      </c>
      <c r="J139" s="6">
        <f>'CL &amp; Data'!F561</f>
        <v>-28.003655999999999</v>
      </c>
      <c r="L139" s="6">
        <f>'CL &amp; Data'!L561/1000000000</f>
        <v>11.512</v>
      </c>
      <c r="N139" s="6">
        <f>'CL &amp; Data'!M561</f>
        <v>-26.86619</v>
      </c>
      <c r="P139" s="6">
        <f>'CL &amp; Data'!N561</f>
        <v>-53.216942000000003</v>
      </c>
      <c r="R139" s="6">
        <f>'CL &amp; Data'!O561</f>
        <v>-27.131512000000001</v>
      </c>
      <c r="T139" s="6">
        <f>'CL &amp; Data'!P561</f>
        <v>-25.869357999999998</v>
      </c>
    </row>
    <row r="140" spans="2:20" x14ac:dyDescent="0.25">
      <c r="B140" s="6">
        <f>'CL &amp; Data'!B562/1000000000</f>
        <v>11.45</v>
      </c>
      <c r="D140" s="6">
        <f>'CL &amp; Data'!C562</f>
        <v>-14.525599</v>
      </c>
      <c r="F140" s="6">
        <f>'CL &amp; Data'!D562</f>
        <v>-57.620029000000002</v>
      </c>
      <c r="H140" s="6">
        <f>'CL &amp; Data'!E562</f>
        <v>-25.741478000000001</v>
      </c>
      <c r="J140" s="6">
        <f>'CL &amp; Data'!F562</f>
        <v>-27.797571000000001</v>
      </c>
      <c r="L140" s="6">
        <f>'CL &amp; Data'!L562/1000000000</f>
        <v>11.58</v>
      </c>
      <c r="N140" s="6">
        <f>'CL &amp; Data'!M562</f>
        <v>-24.926849000000001</v>
      </c>
      <c r="P140" s="6">
        <f>'CL &amp; Data'!N562</f>
        <v>-52.871696</v>
      </c>
      <c r="R140" s="6">
        <f>'CL &amp; Data'!O562</f>
        <v>-26.739360999999999</v>
      </c>
      <c r="T140" s="6">
        <f>'CL &amp; Data'!P562</f>
        <v>-25.626303</v>
      </c>
    </row>
    <row r="141" spans="2:20" x14ac:dyDescent="0.25">
      <c r="B141" s="6">
        <f>'CL &amp; Data'!B563/1000000000</f>
        <v>11.52</v>
      </c>
      <c r="D141" s="6">
        <f>'CL &amp; Data'!C563</f>
        <v>-15.277623</v>
      </c>
      <c r="F141" s="6">
        <f>'CL &amp; Data'!D563</f>
        <v>-57.339644999999997</v>
      </c>
      <c r="H141" s="6">
        <f>'CL &amp; Data'!E563</f>
        <v>-25.615997</v>
      </c>
      <c r="J141" s="6">
        <f>'CL &amp; Data'!F563</f>
        <v>-27.612138999999999</v>
      </c>
      <c r="L141" s="6">
        <f>'CL &amp; Data'!L563/1000000000</f>
        <v>11.648</v>
      </c>
      <c r="N141" s="6">
        <f>'CL &amp; Data'!M563</f>
        <v>-21.778112</v>
      </c>
      <c r="P141" s="6">
        <f>'CL &amp; Data'!N563</f>
        <v>-52.686194999999998</v>
      </c>
      <c r="R141" s="6">
        <f>'CL &amp; Data'!O563</f>
        <v>-26.676397000000001</v>
      </c>
      <c r="T141" s="6">
        <f>'CL &amp; Data'!P563</f>
        <v>-25.546167000000001</v>
      </c>
    </row>
    <row r="142" spans="2:20" x14ac:dyDescent="0.25">
      <c r="B142" s="6">
        <f>'CL &amp; Data'!B564/1000000000</f>
        <v>11.59</v>
      </c>
      <c r="D142" s="6">
        <f>'CL &amp; Data'!C564</f>
        <v>-16.082024000000001</v>
      </c>
      <c r="F142" s="6">
        <f>'CL &amp; Data'!D564</f>
        <v>-57.102310000000003</v>
      </c>
      <c r="H142" s="6">
        <f>'CL &amp; Data'!E564</f>
        <v>-25.438134999999999</v>
      </c>
      <c r="J142" s="6">
        <f>'CL &amp; Data'!F564</f>
        <v>-27.412624000000001</v>
      </c>
      <c r="L142" s="6">
        <f>'CL &amp; Data'!L564/1000000000</f>
        <v>11.715999999999999</v>
      </c>
      <c r="N142" s="6">
        <f>'CL &amp; Data'!M564</f>
        <v>-19.871221999999999</v>
      </c>
      <c r="P142" s="6">
        <f>'CL &amp; Data'!N564</f>
        <v>-52.230063999999999</v>
      </c>
      <c r="R142" s="6">
        <f>'CL &amp; Data'!O564</f>
        <v>-26.545078</v>
      </c>
      <c r="T142" s="6">
        <f>'CL &amp; Data'!P564</f>
        <v>-25.310960999999999</v>
      </c>
    </row>
    <row r="143" spans="2:20" x14ac:dyDescent="0.25">
      <c r="B143" s="6">
        <f>'CL &amp; Data'!B565/1000000000</f>
        <v>11.66</v>
      </c>
      <c r="D143" s="6">
        <f>'CL &amp; Data'!C565</f>
        <v>-17.075548000000001</v>
      </c>
      <c r="F143" s="6">
        <f>'CL &amp; Data'!D565</f>
        <v>-56.537391999999997</v>
      </c>
      <c r="H143" s="6">
        <f>'CL &amp; Data'!E565</f>
        <v>-25.324776</v>
      </c>
      <c r="J143" s="6">
        <f>'CL &amp; Data'!F565</f>
        <v>-27.268229999999999</v>
      </c>
      <c r="L143" s="6">
        <f>'CL &amp; Data'!L565/1000000000</f>
        <v>11.784000000000001</v>
      </c>
      <c r="N143" s="6">
        <f>'CL &amp; Data'!M565</f>
        <v>-16.796066</v>
      </c>
      <c r="P143" s="6">
        <f>'CL &amp; Data'!N565</f>
        <v>-52.435603999999998</v>
      </c>
      <c r="R143" s="6">
        <f>'CL &amp; Data'!O565</f>
        <v>-26.497076</v>
      </c>
      <c r="T143" s="6">
        <f>'CL &amp; Data'!P565</f>
        <v>-25.078963999999999</v>
      </c>
    </row>
    <row r="144" spans="2:20" x14ac:dyDescent="0.25">
      <c r="B144" s="6">
        <f>'CL &amp; Data'!B566/1000000000</f>
        <v>11.73</v>
      </c>
      <c r="D144" s="6">
        <f>'CL &amp; Data'!C566</f>
        <v>-18.163260000000001</v>
      </c>
      <c r="F144" s="6">
        <f>'CL &amp; Data'!D566</f>
        <v>-55.965308999999998</v>
      </c>
      <c r="H144" s="6">
        <f>'CL &amp; Data'!E566</f>
        <v>-25.148478000000001</v>
      </c>
      <c r="J144" s="6">
        <f>'CL &amp; Data'!F566</f>
        <v>-27.097300000000001</v>
      </c>
      <c r="L144" s="6">
        <f>'CL &amp; Data'!L566/1000000000</f>
        <v>11.852</v>
      </c>
      <c r="N144" s="6">
        <f>'CL &amp; Data'!M566</f>
        <v>-15.063898</v>
      </c>
      <c r="P144" s="6">
        <f>'CL &amp; Data'!N566</f>
        <v>-52.113940999999997</v>
      </c>
      <c r="R144" s="6">
        <f>'CL &amp; Data'!O566</f>
        <v>-26.655598000000001</v>
      </c>
      <c r="T144" s="6">
        <f>'CL &amp; Data'!P566</f>
        <v>-24.973661</v>
      </c>
    </row>
    <row r="145" spans="2:20" x14ac:dyDescent="0.25">
      <c r="B145" s="6">
        <f>'CL &amp; Data'!B567/1000000000</f>
        <v>11.8</v>
      </c>
      <c r="D145" s="6">
        <f>'CL &amp; Data'!C567</f>
        <v>-19.448273</v>
      </c>
      <c r="F145" s="6">
        <f>'CL &amp; Data'!D567</f>
        <v>-55.328079000000002</v>
      </c>
      <c r="H145" s="6">
        <f>'CL &amp; Data'!E567</f>
        <v>-25.010155000000001</v>
      </c>
      <c r="J145" s="6">
        <f>'CL &amp; Data'!F567</f>
        <v>-26.999856999999999</v>
      </c>
      <c r="L145" s="6">
        <f>'CL &amp; Data'!L567/1000000000</f>
        <v>11.92</v>
      </c>
      <c r="N145" s="6">
        <f>'CL &amp; Data'!M567</f>
        <v>-13.974326</v>
      </c>
      <c r="P145" s="6">
        <f>'CL &amp; Data'!N567</f>
        <v>-51.710788999999998</v>
      </c>
      <c r="R145" s="6">
        <f>'CL &amp; Data'!O567</f>
        <v>-26.674305</v>
      </c>
      <c r="T145" s="6">
        <f>'CL &amp; Data'!P567</f>
        <v>-24.866312000000001</v>
      </c>
    </row>
    <row r="146" spans="2:20" x14ac:dyDescent="0.25">
      <c r="B146" s="6">
        <f>'CL &amp; Data'!B568/1000000000</f>
        <v>11.87</v>
      </c>
      <c r="D146" s="6">
        <f>'CL &amp; Data'!C568</f>
        <v>-20.974098000000001</v>
      </c>
      <c r="F146" s="6">
        <f>'CL &amp; Data'!D568</f>
        <v>-54.617310000000003</v>
      </c>
      <c r="H146" s="6">
        <f>'CL &amp; Data'!E568</f>
        <v>-24.828147999999999</v>
      </c>
      <c r="J146" s="6">
        <f>'CL &amp; Data'!F568</f>
        <v>-26.907658000000001</v>
      </c>
      <c r="L146" s="6">
        <f>'CL &amp; Data'!L568/1000000000</f>
        <v>11.988</v>
      </c>
      <c r="N146" s="6">
        <f>'CL &amp; Data'!M568</f>
        <v>-13.090725000000001</v>
      </c>
      <c r="P146" s="6">
        <f>'CL &amp; Data'!N568</f>
        <v>-51.299079999999996</v>
      </c>
      <c r="R146" s="6">
        <f>'CL &amp; Data'!O568</f>
        <v>-26.473580999999999</v>
      </c>
      <c r="T146" s="6">
        <f>'CL &amp; Data'!P568</f>
        <v>-24.613966000000001</v>
      </c>
    </row>
    <row r="147" spans="2:20" x14ac:dyDescent="0.25">
      <c r="B147" s="6">
        <f>'CL &amp; Data'!B569/1000000000</f>
        <v>11.94</v>
      </c>
      <c r="D147" s="6">
        <f>'CL &amp; Data'!C569</f>
        <v>-22.867785000000001</v>
      </c>
      <c r="F147" s="6">
        <f>'CL &amp; Data'!D569</f>
        <v>-53.843150999999999</v>
      </c>
      <c r="H147" s="6">
        <f>'CL &amp; Data'!E569</f>
        <v>-24.658484999999999</v>
      </c>
      <c r="J147" s="6">
        <f>'CL &amp; Data'!F569</f>
        <v>-26.800894</v>
      </c>
      <c r="L147" s="6">
        <f>'CL &amp; Data'!L569/1000000000</f>
        <v>12.055999999999999</v>
      </c>
      <c r="N147" s="6">
        <f>'CL &amp; Data'!M569</f>
        <v>-11.92184</v>
      </c>
      <c r="P147" s="6">
        <f>'CL &amp; Data'!N569</f>
        <v>-50.693333000000003</v>
      </c>
      <c r="R147" s="6">
        <f>'CL &amp; Data'!O569</f>
        <v>-25.876121999999999</v>
      </c>
      <c r="T147" s="6">
        <f>'CL &amp; Data'!P569</f>
        <v>-24.653047999999998</v>
      </c>
    </row>
    <row r="148" spans="2:20" x14ac:dyDescent="0.25">
      <c r="B148" s="6">
        <f>'CL &amp; Data'!B570/1000000000</f>
        <v>12.01</v>
      </c>
      <c r="D148" s="6">
        <f>'CL &amp; Data'!C570</f>
        <v>-25.495011999999999</v>
      </c>
      <c r="F148" s="6">
        <f>'CL &amp; Data'!D570</f>
        <v>-53.164261000000003</v>
      </c>
      <c r="H148" s="6">
        <f>'CL &amp; Data'!E570</f>
        <v>-24.488862999999998</v>
      </c>
      <c r="J148" s="6">
        <f>'CL &amp; Data'!F570</f>
        <v>-26.728888000000001</v>
      </c>
      <c r="L148" s="6">
        <f>'CL &amp; Data'!L570/1000000000</f>
        <v>12.124000000000001</v>
      </c>
      <c r="N148" s="6">
        <f>'CL &amp; Data'!M570</f>
        <v>-11.397662</v>
      </c>
      <c r="P148" s="6">
        <f>'CL &amp; Data'!N570</f>
        <v>-49.565638999999997</v>
      </c>
      <c r="R148" s="6">
        <f>'CL &amp; Data'!O570</f>
        <v>-25.496109000000001</v>
      </c>
      <c r="T148" s="6">
        <f>'CL &amp; Data'!P570</f>
        <v>-24.526772000000001</v>
      </c>
    </row>
    <row r="149" spans="2:20" x14ac:dyDescent="0.25">
      <c r="B149" s="6">
        <f>'CL &amp; Data'!B571/1000000000</f>
        <v>12.08</v>
      </c>
      <c r="D149" s="6">
        <f>'CL &amp; Data'!C571</f>
        <v>-27.545653999999999</v>
      </c>
      <c r="F149" s="6">
        <f>'CL &amp; Data'!D571</f>
        <v>-52.636799000000003</v>
      </c>
      <c r="H149" s="6">
        <f>'CL &amp; Data'!E571</f>
        <v>-24.355629</v>
      </c>
      <c r="J149" s="6">
        <f>'CL &amp; Data'!F571</f>
        <v>-26.656711999999999</v>
      </c>
      <c r="L149" s="6">
        <f>'CL &amp; Data'!L571/1000000000</f>
        <v>12.192</v>
      </c>
      <c r="N149" s="6">
        <f>'CL &amp; Data'!M571</f>
        <v>-10.591184999999999</v>
      </c>
      <c r="P149" s="6">
        <f>'CL &amp; Data'!N571</f>
        <v>-48.871029</v>
      </c>
      <c r="R149" s="6">
        <f>'CL &amp; Data'!O571</f>
        <v>-25.423428000000001</v>
      </c>
      <c r="T149" s="6">
        <f>'CL &amp; Data'!P571</f>
        <v>-24.460059999999999</v>
      </c>
    </row>
    <row r="150" spans="2:20" x14ac:dyDescent="0.25">
      <c r="B150" s="6">
        <f>'CL &amp; Data'!B572/1000000000</f>
        <v>12.15</v>
      </c>
      <c r="D150" s="6">
        <f>'CL &amp; Data'!C572</f>
        <v>-29.222895000000001</v>
      </c>
      <c r="F150" s="6">
        <f>'CL &amp; Data'!D572</f>
        <v>-52.141891000000001</v>
      </c>
      <c r="H150" s="6">
        <f>'CL &amp; Data'!E572</f>
        <v>-24.223763000000002</v>
      </c>
      <c r="J150" s="6">
        <f>'CL &amp; Data'!F572</f>
        <v>-26.579219999999999</v>
      </c>
      <c r="L150" s="6">
        <f>'CL &amp; Data'!L572/1000000000</f>
        <v>12.26</v>
      </c>
      <c r="N150" s="6">
        <f>'CL &amp; Data'!M572</f>
        <v>-9.8096703999999999</v>
      </c>
      <c r="P150" s="6">
        <f>'CL &amp; Data'!N572</f>
        <v>-48.574340999999997</v>
      </c>
      <c r="R150" s="6">
        <f>'CL &amp; Data'!O572</f>
        <v>-25.475292</v>
      </c>
      <c r="T150" s="6">
        <f>'CL &amp; Data'!P572</f>
        <v>-24.346578999999998</v>
      </c>
    </row>
    <row r="151" spans="2:20" x14ac:dyDescent="0.25">
      <c r="B151" s="6">
        <f>'CL &amp; Data'!B573/1000000000</f>
        <v>12.22</v>
      </c>
      <c r="D151" s="6">
        <f>'CL &amp; Data'!C573</f>
        <v>-29.667133</v>
      </c>
      <c r="F151" s="6">
        <f>'CL &amp; Data'!D573</f>
        <v>-51.652316999999996</v>
      </c>
      <c r="H151" s="6">
        <f>'CL &amp; Data'!E573</f>
        <v>-24.125413999999999</v>
      </c>
      <c r="J151" s="6">
        <f>'CL &amp; Data'!F573</f>
        <v>-26.472351</v>
      </c>
      <c r="L151" s="6">
        <f>'CL &amp; Data'!L573/1000000000</f>
        <v>12.327999999999999</v>
      </c>
      <c r="N151" s="6">
        <f>'CL &amp; Data'!M573</f>
        <v>-9.1858616000000008</v>
      </c>
      <c r="P151" s="6">
        <f>'CL &amp; Data'!N573</f>
        <v>-47.783465999999997</v>
      </c>
      <c r="R151" s="6">
        <f>'CL &amp; Data'!O573</f>
        <v>-25.455916999999999</v>
      </c>
      <c r="T151" s="6">
        <f>'CL &amp; Data'!P573</f>
        <v>-24.259112999999999</v>
      </c>
    </row>
    <row r="152" spans="2:20" x14ac:dyDescent="0.25">
      <c r="B152" s="6">
        <f>'CL &amp; Data'!B574/1000000000</f>
        <v>12.29</v>
      </c>
      <c r="D152" s="6">
        <f>'CL &amp; Data'!C574</f>
        <v>-28.762857</v>
      </c>
      <c r="F152" s="6">
        <f>'CL &amp; Data'!D574</f>
        <v>-51.164000999999999</v>
      </c>
      <c r="H152" s="6">
        <f>'CL &amp; Data'!E574</f>
        <v>-24.033787</v>
      </c>
      <c r="J152" s="6">
        <f>'CL &amp; Data'!F574</f>
        <v>-26.399424</v>
      </c>
      <c r="L152" s="6">
        <f>'CL &amp; Data'!L574/1000000000</f>
        <v>12.396000000000001</v>
      </c>
      <c r="N152" s="6">
        <f>'CL &amp; Data'!M574</f>
        <v>-8.6958169999999999</v>
      </c>
      <c r="P152" s="6">
        <f>'CL &amp; Data'!N574</f>
        <v>-47.408816999999999</v>
      </c>
      <c r="R152" s="6">
        <f>'CL &amp; Data'!O574</f>
        <v>-25.897819999999999</v>
      </c>
      <c r="T152" s="6">
        <f>'CL &amp; Data'!P574</f>
        <v>-24.07593</v>
      </c>
    </row>
    <row r="153" spans="2:20" x14ac:dyDescent="0.25">
      <c r="B153" s="6">
        <f>'CL &amp; Data'!B575/1000000000</f>
        <v>12.36</v>
      </c>
      <c r="D153" s="6">
        <f>'CL &amp; Data'!C575</f>
        <v>-26.645388000000001</v>
      </c>
      <c r="F153" s="6">
        <f>'CL &amp; Data'!D575</f>
        <v>-50.74295</v>
      </c>
      <c r="H153" s="6">
        <f>'CL &amp; Data'!E575</f>
        <v>-23.944357</v>
      </c>
      <c r="J153" s="6">
        <f>'CL &amp; Data'!F575</f>
        <v>-26.348495</v>
      </c>
      <c r="L153" s="6">
        <f>'CL &amp; Data'!L575/1000000000</f>
        <v>12.464</v>
      </c>
      <c r="N153" s="6">
        <f>'CL &amp; Data'!M575</f>
        <v>-8.1136760999999993</v>
      </c>
      <c r="P153" s="6">
        <f>'CL &amp; Data'!N575</f>
        <v>-47.202525999999999</v>
      </c>
      <c r="R153" s="6">
        <f>'CL &amp; Data'!O575</f>
        <v>-26.178549</v>
      </c>
      <c r="T153" s="6">
        <f>'CL &amp; Data'!P575</f>
        <v>-24.042435000000001</v>
      </c>
    </row>
    <row r="154" spans="2:20" x14ac:dyDescent="0.25">
      <c r="B154" s="6">
        <f>'CL &amp; Data'!B576/1000000000</f>
        <v>12.43</v>
      </c>
      <c r="D154" s="6">
        <f>'CL &amp; Data'!C576</f>
        <v>-24.634001000000001</v>
      </c>
      <c r="F154" s="6">
        <f>'CL &amp; Data'!D576</f>
        <v>-50.254047</v>
      </c>
      <c r="H154" s="6">
        <f>'CL &amp; Data'!E576</f>
        <v>-23.835514</v>
      </c>
      <c r="J154" s="6">
        <f>'CL &amp; Data'!F576</f>
        <v>-26.328588</v>
      </c>
      <c r="L154" s="6">
        <f>'CL &amp; Data'!L576/1000000000</f>
        <v>12.532</v>
      </c>
      <c r="N154" s="6">
        <f>'CL &amp; Data'!M576</f>
        <v>-7.7267656000000002</v>
      </c>
      <c r="P154" s="6">
        <f>'CL &amp; Data'!N576</f>
        <v>-46.944659999999999</v>
      </c>
      <c r="R154" s="6">
        <f>'CL &amp; Data'!O576</f>
        <v>-26.009329000000001</v>
      </c>
      <c r="T154" s="6">
        <f>'CL &amp; Data'!P576</f>
        <v>-23.785955000000001</v>
      </c>
    </row>
    <row r="155" spans="2:20" x14ac:dyDescent="0.25">
      <c r="B155" s="6">
        <f>'CL &amp; Data'!B577/1000000000</f>
        <v>12.5</v>
      </c>
      <c r="D155" s="6">
        <f>'CL &amp; Data'!C577</f>
        <v>-22.417159999999999</v>
      </c>
      <c r="F155" s="6">
        <f>'CL &amp; Data'!D577</f>
        <v>-49.886448000000001</v>
      </c>
      <c r="H155" s="6">
        <f>'CL &amp; Data'!E577</f>
        <v>-23.719065000000001</v>
      </c>
      <c r="J155" s="6">
        <f>'CL &amp; Data'!F577</f>
        <v>-26.362736000000002</v>
      </c>
      <c r="L155" s="6">
        <f>'CL &amp; Data'!L577/1000000000</f>
        <v>12.6</v>
      </c>
      <c r="N155" s="6">
        <f>'CL &amp; Data'!M577</f>
        <v>-7.2601937999999997</v>
      </c>
      <c r="P155" s="6">
        <f>'CL &amp; Data'!N577</f>
        <v>-46.149642999999998</v>
      </c>
      <c r="R155" s="6">
        <f>'CL &amp; Data'!O577</f>
        <v>-25.972479</v>
      </c>
      <c r="T155" s="6">
        <f>'CL &amp; Data'!P577</f>
        <v>-23.626919000000001</v>
      </c>
    </row>
    <row r="156" spans="2:20" x14ac:dyDescent="0.25">
      <c r="B156" s="6">
        <f>'CL &amp; Data'!B578/1000000000</f>
        <v>12.57</v>
      </c>
      <c r="D156" s="6">
        <f>'CL &amp; Data'!C578</f>
        <v>-20.810181</v>
      </c>
      <c r="F156" s="6">
        <f>'CL &amp; Data'!D578</f>
        <v>-49.512253000000001</v>
      </c>
      <c r="H156" s="6">
        <f>'CL &amp; Data'!E578</f>
        <v>-23.594743999999999</v>
      </c>
      <c r="J156" s="6">
        <f>'CL &amp; Data'!F578</f>
        <v>-26.481003000000001</v>
      </c>
      <c r="L156" s="6">
        <f>'CL &amp; Data'!L578/1000000000</f>
        <v>12.667999999999999</v>
      </c>
      <c r="N156" s="6">
        <f>'CL &amp; Data'!M578</f>
        <v>-6.6120590999999997</v>
      </c>
      <c r="P156" s="6">
        <f>'CL &amp; Data'!N578</f>
        <v>-45.735785999999997</v>
      </c>
      <c r="R156" s="6">
        <f>'CL &amp; Data'!O578</f>
        <v>-26.140726000000001</v>
      </c>
      <c r="T156" s="6">
        <f>'CL &amp; Data'!P578</f>
        <v>-23.559849</v>
      </c>
    </row>
    <row r="157" spans="2:20" x14ac:dyDescent="0.25">
      <c r="B157" s="6">
        <f>'CL &amp; Data'!B579/1000000000</f>
        <v>12.64</v>
      </c>
      <c r="D157" s="6">
        <f>'CL &amp; Data'!C579</f>
        <v>-19.819054000000001</v>
      </c>
      <c r="F157" s="6">
        <f>'CL &amp; Data'!D579</f>
        <v>-49.176945000000003</v>
      </c>
      <c r="H157" s="6">
        <f>'CL &amp; Data'!E579</f>
        <v>-23.431353000000001</v>
      </c>
      <c r="J157" s="6">
        <f>'CL &amp; Data'!F579</f>
        <v>-26.658705000000001</v>
      </c>
      <c r="L157" s="6">
        <f>'CL &amp; Data'!L579/1000000000</f>
        <v>12.736000000000001</v>
      </c>
      <c r="N157" s="6">
        <f>'CL &amp; Data'!M579</f>
        <v>-6.0935946000000003</v>
      </c>
      <c r="P157" s="6">
        <f>'CL &amp; Data'!N579</f>
        <v>-45.340556999999997</v>
      </c>
      <c r="R157" s="6">
        <f>'CL &amp; Data'!O579</f>
        <v>-26.1999</v>
      </c>
      <c r="T157" s="6">
        <f>'CL &amp; Data'!P579</f>
        <v>-23.273350000000001</v>
      </c>
    </row>
    <row r="158" spans="2:20" x14ac:dyDescent="0.25">
      <c r="B158" s="6">
        <f>'CL &amp; Data'!B580/1000000000</f>
        <v>12.71</v>
      </c>
      <c r="D158" s="6">
        <f>'CL &amp; Data'!C580</f>
        <v>-18.992318999999998</v>
      </c>
      <c r="F158" s="6">
        <f>'CL &amp; Data'!D580</f>
        <v>-48.852302999999999</v>
      </c>
      <c r="H158" s="6">
        <f>'CL &amp; Data'!E580</f>
        <v>-23.252644</v>
      </c>
      <c r="J158" s="6">
        <f>'CL &amp; Data'!F580</f>
        <v>-26.849654999999998</v>
      </c>
      <c r="L158" s="6">
        <f>'CL &amp; Data'!L580/1000000000</f>
        <v>12.804</v>
      </c>
      <c r="N158" s="6">
        <f>'CL &amp; Data'!M580</f>
        <v>-5.6334343000000002</v>
      </c>
      <c r="P158" s="6">
        <f>'CL &amp; Data'!N580</f>
        <v>-45.182751000000003</v>
      </c>
      <c r="R158" s="6">
        <f>'CL &amp; Data'!O580</f>
        <v>-26.246231000000002</v>
      </c>
      <c r="T158" s="6">
        <f>'CL &amp; Data'!P580</f>
        <v>-23.021478999999999</v>
      </c>
    </row>
    <row r="159" spans="2:20" x14ac:dyDescent="0.25">
      <c r="B159" s="6">
        <f>'CL &amp; Data'!B581/1000000000</f>
        <v>12.78</v>
      </c>
      <c r="D159" s="6">
        <f>'CL &amp; Data'!C581</f>
        <v>-18.313773999999999</v>
      </c>
      <c r="F159" s="6">
        <f>'CL &amp; Data'!D581</f>
        <v>-48.565494999999999</v>
      </c>
      <c r="H159" s="6">
        <f>'CL &amp; Data'!E581</f>
        <v>-23.043575000000001</v>
      </c>
      <c r="J159" s="6">
        <f>'CL &amp; Data'!F581</f>
        <v>-27.076357000000002</v>
      </c>
      <c r="L159" s="6">
        <f>'CL &amp; Data'!L581/1000000000</f>
        <v>12.872</v>
      </c>
      <c r="N159" s="6">
        <f>'CL &amp; Data'!M581</f>
        <v>-5.3981385</v>
      </c>
      <c r="P159" s="6">
        <f>'CL &amp; Data'!N581</f>
        <v>-45.025928</v>
      </c>
      <c r="R159" s="6">
        <f>'CL &amp; Data'!O581</f>
        <v>-26.628844999999998</v>
      </c>
      <c r="T159" s="6">
        <f>'CL &amp; Data'!P581</f>
        <v>-22.771903999999999</v>
      </c>
    </row>
    <row r="160" spans="2:20" x14ac:dyDescent="0.25">
      <c r="B160" s="6">
        <f>'CL &amp; Data'!B582/1000000000</f>
        <v>12.85</v>
      </c>
      <c r="D160" s="6">
        <f>'CL &amp; Data'!C582</f>
        <v>-17.818493</v>
      </c>
      <c r="F160" s="6">
        <f>'CL &amp; Data'!D582</f>
        <v>-48.279766000000002</v>
      </c>
      <c r="H160" s="6">
        <f>'CL &amp; Data'!E582</f>
        <v>-22.800369</v>
      </c>
      <c r="J160" s="6">
        <f>'CL &amp; Data'!F582</f>
        <v>-27.301200999999999</v>
      </c>
      <c r="L160" s="6">
        <f>'CL &amp; Data'!L582/1000000000</f>
        <v>12.94</v>
      </c>
      <c r="N160" s="6">
        <f>'CL &amp; Data'!M582</f>
        <v>-5.2002220000000001</v>
      </c>
      <c r="P160" s="6">
        <f>'CL &amp; Data'!N582</f>
        <v>-45.139816000000003</v>
      </c>
      <c r="R160" s="6">
        <f>'CL &amp; Data'!O582</f>
        <v>-27.038440999999999</v>
      </c>
      <c r="T160" s="6">
        <f>'CL &amp; Data'!P582</f>
        <v>-22.492619999999999</v>
      </c>
    </row>
    <row r="161" spans="2:20" x14ac:dyDescent="0.25">
      <c r="B161" s="6">
        <f>'CL &amp; Data'!B583/1000000000</f>
        <v>12.92</v>
      </c>
      <c r="D161" s="6">
        <f>'CL &amp; Data'!C583</f>
        <v>-17.475663999999998</v>
      </c>
      <c r="F161" s="6">
        <f>'CL &amp; Data'!D583</f>
        <v>-48.002167</v>
      </c>
      <c r="H161" s="6">
        <f>'CL &amp; Data'!E583</f>
        <v>-22.528744</v>
      </c>
      <c r="J161" s="6">
        <f>'CL &amp; Data'!F583</f>
        <v>-27.531476999999999</v>
      </c>
      <c r="L161" s="6">
        <f>'CL &amp; Data'!L583/1000000000</f>
        <v>13.007999999999999</v>
      </c>
      <c r="N161" s="6">
        <f>'CL &amp; Data'!M583</f>
        <v>-5.0483966000000002</v>
      </c>
      <c r="P161" s="6">
        <f>'CL &amp; Data'!N583</f>
        <v>-45.382430999999997</v>
      </c>
      <c r="R161" s="6">
        <f>'CL &amp; Data'!O583</f>
        <v>-27.241994999999999</v>
      </c>
      <c r="T161" s="6">
        <f>'CL &amp; Data'!P583</f>
        <v>-22.047554000000002</v>
      </c>
    </row>
    <row r="162" spans="2:20" x14ac:dyDescent="0.25">
      <c r="B162" s="6">
        <f>'CL &amp; Data'!B584/1000000000</f>
        <v>12.99</v>
      </c>
      <c r="D162" s="6">
        <f>'CL &amp; Data'!C584</f>
        <v>-17.283823000000002</v>
      </c>
      <c r="F162" s="6">
        <f>'CL &amp; Data'!D584</f>
        <v>-47.751556000000001</v>
      </c>
      <c r="H162" s="6">
        <f>'CL &amp; Data'!E584</f>
        <v>-22.210018000000002</v>
      </c>
      <c r="J162" s="6">
        <f>'CL &amp; Data'!F584</f>
        <v>-27.755596000000001</v>
      </c>
      <c r="L162" s="6">
        <f>'CL &amp; Data'!L584/1000000000</f>
        <v>13.076000000000001</v>
      </c>
      <c r="N162" s="6">
        <f>'CL &amp; Data'!M584</f>
        <v>-4.8232898999999998</v>
      </c>
      <c r="P162" s="6">
        <f>'CL &amp; Data'!N584</f>
        <v>-45.384785000000001</v>
      </c>
      <c r="R162" s="6">
        <f>'CL &amp; Data'!O584</f>
        <v>-27.651527000000002</v>
      </c>
      <c r="T162" s="6">
        <f>'CL &amp; Data'!P584</f>
        <v>-21.768267000000002</v>
      </c>
    </row>
    <row r="163" spans="2:20" x14ac:dyDescent="0.25">
      <c r="B163" s="6">
        <f>'CL &amp; Data'!B585/1000000000</f>
        <v>13.06</v>
      </c>
      <c r="D163" s="6">
        <f>'CL &amp; Data'!C585</f>
        <v>-17.247478000000001</v>
      </c>
      <c r="F163" s="6">
        <f>'CL &amp; Data'!D585</f>
        <v>-47.493350999999997</v>
      </c>
      <c r="H163" s="6">
        <f>'CL &amp; Data'!E585</f>
        <v>-21.826035999999998</v>
      </c>
      <c r="J163" s="6">
        <f>'CL &amp; Data'!F585</f>
        <v>-27.973354</v>
      </c>
      <c r="L163" s="6">
        <f>'CL &amp; Data'!L585/1000000000</f>
        <v>13.144</v>
      </c>
      <c r="N163" s="6">
        <f>'CL &amp; Data'!M585</f>
        <v>-4.6446142000000004</v>
      </c>
      <c r="P163" s="6">
        <f>'CL &amp; Data'!N585</f>
        <v>-45.304741</v>
      </c>
      <c r="R163" s="6">
        <f>'CL &amp; Data'!O585</f>
        <v>-27.455839000000001</v>
      </c>
      <c r="T163" s="6">
        <f>'CL &amp; Data'!P585</f>
        <v>-21.301144000000001</v>
      </c>
    </row>
    <row r="164" spans="2:20" x14ac:dyDescent="0.25">
      <c r="B164" s="6">
        <f>'CL &amp; Data'!B586/1000000000</f>
        <v>13.13</v>
      </c>
      <c r="D164" s="6">
        <f>'CL &amp; Data'!C586</f>
        <v>-17.315602999999999</v>
      </c>
      <c r="F164" s="6">
        <f>'CL &amp; Data'!D586</f>
        <v>-47.210113999999997</v>
      </c>
      <c r="H164" s="6">
        <f>'CL &amp; Data'!E586</f>
        <v>-21.415220000000001</v>
      </c>
      <c r="J164" s="6">
        <f>'CL &amp; Data'!F586</f>
        <v>-28.187522999999999</v>
      </c>
      <c r="L164" s="6">
        <f>'CL &amp; Data'!L586/1000000000</f>
        <v>13.212</v>
      </c>
      <c r="N164" s="6">
        <f>'CL &amp; Data'!M586</f>
        <v>-4.3630056000000002</v>
      </c>
      <c r="P164" s="6">
        <f>'CL &amp; Data'!N586</f>
        <v>-45.311852000000002</v>
      </c>
      <c r="R164" s="6">
        <f>'CL &amp; Data'!O586</f>
        <v>-27.527424</v>
      </c>
      <c r="T164" s="6">
        <f>'CL &amp; Data'!P586</f>
        <v>-20.903679</v>
      </c>
    </row>
    <row r="165" spans="2:20" x14ac:dyDescent="0.25">
      <c r="B165" s="6">
        <f>'CL &amp; Data'!B587/1000000000</f>
        <v>13.2</v>
      </c>
      <c r="D165" s="6">
        <f>'CL &amp; Data'!C587</f>
        <v>-17.397998999999999</v>
      </c>
      <c r="F165" s="6">
        <f>'CL &amp; Data'!D587</f>
        <v>-46.903778000000003</v>
      </c>
      <c r="H165" s="6">
        <f>'CL &amp; Data'!E587</f>
        <v>-20.993791999999999</v>
      </c>
      <c r="J165" s="6">
        <f>'CL &amp; Data'!F587</f>
        <v>-28.402372</v>
      </c>
      <c r="L165" s="6">
        <f>'CL &amp; Data'!L587/1000000000</f>
        <v>13.28</v>
      </c>
      <c r="N165" s="6">
        <f>'CL &amp; Data'!M587</f>
        <v>-4.1468610999999997</v>
      </c>
      <c r="P165" s="6">
        <f>'CL &amp; Data'!N587</f>
        <v>-45.237121999999999</v>
      </c>
      <c r="R165" s="6">
        <f>'CL &amp; Data'!O587</f>
        <v>-27.655536999999999</v>
      </c>
      <c r="T165" s="6">
        <f>'CL &amp; Data'!P587</f>
        <v>-20.436931999999999</v>
      </c>
    </row>
    <row r="166" spans="2:20" x14ac:dyDescent="0.25">
      <c r="B166" s="6">
        <f>'CL &amp; Data'!B588/1000000000</f>
        <v>13.27</v>
      </c>
      <c r="D166" s="6">
        <f>'CL &amp; Data'!C588</f>
        <v>-17.686214</v>
      </c>
      <c r="F166" s="6">
        <f>'CL &amp; Data'!D588</f>
        <v>-46.560707000000001</v>
      </c>
      <c r="H166" s="6">
        <f>'CL &amp; Data'!E588</f>
        <v>-20.505065999999999</v>
      </c>
      <c r="J166" s="6">
        <f>'CL &amp; Data'!F588</f>
        <v>-28.609943000000001</v>
      </c>
      <c r="L166" s="6">
        <f>'CL &amp; Data'!L588/1000000000</f>
        <v>13.348000000000001</v>
      </c>
      <c r="N166" s="6">
        <f>'CL &amp; Data'!M588</f>
        <v>-3.9794187999999999</v>
      </c>
      <c r="P166" s="6">
        <f>'CL &amp; Data'!N588</f>
        <v>-45.110686999999999</v>
      </c>
      <c r="R166" s="6">
        <f>'CL &amp; Data'!O588</f>
        <v>-27.857983000000001</v>
      </c>
      <c r="T166" s="6">
        <f>'CL &amp; Data'!P588</f>
        <v>-19.986145</v>
      </c>
    </row>
    <row r="167" spans="2:20" x14ac:dyDescent="0.25">
      <c r="B167" s="6">
        <f>'CL &amp; Data'!B589/1000000000</f>
        <v>13.34</v>
      </c>
      <c r="D167" s="6">
        <f>'CL &amp; Data'!C589</f>
        <v>-18.00271</v>
      </c>
      <c r="F167" s="6">
        <f>'CL &amp; Data'!D589</f>
        <v>-46.195762999999999</v>
      </c>
      <c r="H167" s="6">
        <f>'CL &amp; Data'!E589</f>
        <v>-20.017868</v>
      </c>
      <c r="J167" s="6">
        <f>'CL &amp; Data'!F589</f>
        <v>-28.809934999999999</v>
      </c>
      <c r="L167" s="6">
        <f>'CL &amp; Data'!L589/1000000000</f>
        <v>13.416</v>
      </c>
      <c r="N167" s="6">
        <f>'CL &amp; Data'!M589</f>
        <v>-3.8600127999999998</v>
      </c>
      <c r="P167" s="6">
        <f>'CL &amp; Data'!N589</f>
        <v>-45.081631000000002</v>
      </c>
      <c r="R167" s="6">
        <f>'CL &amp; Data'!O589</f>
        <v>-28.017441000000002</v>
      </c>
      <c r="T167" s="6">
        <f>'CL &amp; Data'!P589</f>
        <v>-19.428833000000001</v>
      </c>
    </row>
    <row r="168" spans="2:20" x14ac:dyDescent="0.25">
      <c r="B168" s="6">
        <f>'CL &amp; Data'!B590/1000000000</f>
        <v>13.41</v>
      </c>
      <c r="D168" s="6">
        <f>'CL &amp; Data'!C590</f>
        <v>-18.122181000000001</v>
      </c>
      <c r="F168" s="6">
        <f>'CL &amp; Data'!D590</f>
        <v>-45.811394</v>
      </c>
      <c r="H168" s="6">
        <f>'CL &amp; Data'!E590</f>
        <v>-19.560108</v>
      </c>
      <c r="J168" s="6">
        <f>'CL &amp; Data'!F590</f>
        <v>-29.010580000000001</v>
      </c>
      <c r="L168" s="6">
        <f>'CL &amp; Data'!L590/1000000000</f>
        <v>13.484</v>
      </c>
      <c r="N168" s="6">
        <f>'CL &amp; Data'!M590</f>
        <v>-3.7785058</v>
      </c>
      <c r="P168" s="6">
        <f>'CL &amp; Data'!N590</f>
        <v>-45.076889000000001</v>
      </c>
      <c r="R168" s="6">
        <f>'CL &amp; Data'!O590</f>
        <v>-28.713051</v>
      </c>
      <c r="T168" s="6">
        <f>'CL &amp; Data'!P590</f>
        <v>-18.936914000000002</v>
      </c>
    </row>
    <row r="169" spans="2:20" x14ac:dyDescent="0.25">
      <c r="B169" s="6">
        <f>'CL &amp; Data'!B591/1000000000</f>
        <v>13.48</v>
      </c>
      <c r="D169" s="6">
        <f>'CL &amp; Data'!C591</f>
        <v>-18.221865000000001</v>
      </c>
      <c r="F169" s="6">
        <f>'CL &amp; Data'!D591</f>
        <v>-45.435859999999998</v>
      </c>
      <c r="H169" s="6">
        <f>'CL &amp; Data'!E591</f>
        <v>-19.101769999999998</v>
      </c>
      <c r="J169" s="6">
        <f>'CL &amp; Data'!F591</f>
        <v>-29.209838999999999</v>
      </c>
      <c r="L169" s="6">
        <f>'CL &amp; Data'!L591/1000000000</f>
        <v>13.552</v>
      </c>
      <c r="N169" s="6">
        <f>'CL &amp; Data'!M591</f>
        <v>-3.6428978000000001</v>
      </c>
      <c r="P169" s="6">
        <f>'CL &amp; Data'!N591</f>
        <v>-44.974426000000001</v>
      </c>
      <c r="R169" s="6">
        <f>'CL &amp; Data'!O591</f>
        <v>-28.799810000000001</v>
      </c>
      <c r="T169" s="6">
        <f>'CL &amp; Data'!P591</f>
        <v>-18.385002</v>
      </c>
    </row>
    <row r="170" spans="2:20" x14ac:dyDescent="0.25">
      <c r="B170" s="6">
        <f>'CL &amp; Data'!B592/1000000000</f>
        <v>13.55</v>
      </c>
      <c r="D170" s="6">
        <f>'CL &amp; Data'!C592</f>
        <v>-18.411335000000001</v>
      </c>
      <c r="F170" s="6">
        <f>'CL &amp; Data'!D592</f>
        <v>-45.048285999999997</v>
      </c>
      <c r="H170" s="6">
        <f>'CL &amp; Data'!E592</f>
        <v>-18.598731999999998</v>
      </c>
      <c r="J170" s="6">
        <f>'CL &amp; Data'!F592</f>
        <v>-29.404242</v>
      </c>
      <c r="L170" s="6">
        <f>'CL &amp; Data'!L592/1000000000</f>
        <v>13.62</v>
      </c>
      <c r="N170" s="6">
        <f>'CL &amp; Data'!M592</f>
        <v>-3.5332370000000002</v>
      </c>
      <c r="P170" s="6">
        <f>'CL &amp; Data'!N592</f>
        <v>-44.907027999999997</v>
      </c>
      <c r="R170" s="6">
        <f>'CL &amp; Data'!O592</f>
        <v>-29.078741000000001</v>
      </c>
      <c r="T170" s="6">
        <f>'CL &amp; Data'!P592</f>
        <v>-17.928453000000001</v>
      </c>
    </row>
    <row r="171" spans="2:20" x14ac:dyDescent="0.25">
      <c r="B171" s="6">
        <f>'CL &amp; Data'!B593/1000000000</f>
        <v>13.62</v>
      </c>
      <c r="D171" s="6">
        <f>'CL &amp; Data'!C593</f>
        <v>-18.557576999999998</v>
      </c>
      <c r="F171" s="6">
        <f>'CL &amp; Data'!D593</f>
        <v>-44.624504000000002</v>
      </c>
      <c r="H171" s="6">
        <f>'CL &amp; Data'!E593</f>
        <v>-18.067173</v>
      </c>
      <c r="J171" s="6">
        <f>'CL &amp; Data'!F593</f>
        <v>-29.603024999999999</v>
      </c>
      <c r="L171" s="6">
        <f>'CL &amp; Data'!L593/1000000000</f>
        <v>13.688000000000001</v>
      </c>
      <c r="N171" s="6">
        <f>'CL &amp; Data'!M593</f>
        <v>-3.2033770000000001</v>
      </c>
      <c r="P171" s="6">
        <f>'CL &amp; Data'!N593</f>
        <v>-44.877955999999998</v>
      </c>
      <c r="R171" s="6">
        <f>'CL &amp; Data'!O593</f>
        <v>-29.368668</v>
      </c>
      <c r="T171" s="6">
        <f>'CL &amp; Data'!P593</f>
        <v>-17.406507000000001</v>
      </c>
    </row>
    <row r="172" spans="2:20" x14ac:dyDescent="0.25">
      <c r="B172" s="6">
        <f>'CL &amp; Data'!B594/1000000000</f>
        <v>13.69</v>
      </c>
      <c r="D172" s="6">
        <f>'CL &amp; Data'!C594</f>
        <v>-18.510365</v>
      </c>
      <c r="F172" s="6">
        <f>'CL &amp; Data'!D594</f>
        <v>-44.198841000000002</v>
      </c>
      <c r="H172" s="6">
        <f>'CL &amp; Data'!E594</f>
        <v>-17.516362999999998</v>
      </c>
      <c r="J172" s="6">
        <f>'CL &amp; Data'!F594</f>
        <v>-29.813559999999999</v>
      </c>
      <c r="L172" s="6">
        <f>'CL &amp; Data'!L594/1000000000</f>
        <v>13.756</v>
      </c>
      <c r="N172" s="6">
        <f>'CL &amp; Data'!M594</f>
        <v>-2.2298467</v>
      </c>
      <c r="P172" s="6">
        <f>'CL &amp; Data'!N594</f>
        <v>-44.643349000000001</v>
      </c>
      <c r="R172" s="6">
        <f>'CL &amp; Data'!O594</f>
        <v>-29.556093000000001</v>
      </c>
      <c r="T172" s="6">
        <f>'CL &amp; Data'!P594</f>
        <v>-16.870934999999999</v>
      </c>
    </row>
    <row r="173" spans="2:20" x14ac:dyDescent="0.25">
      <c r="B173" s="6">
        <f>'CL &amp; Data'!B595/1000000000</f>
        <v>13.76</v>
      </c>
      <c r="D173" s="6">
        <f>'CL &amp; Data'!C595</f>
        <v>-18.564769999999999</v>
      </c>
      <c r="F173" s="6">
        <f>'CL &amp; Data'!D595</f>
        <v>-43.815849</v>
      </c>
      <c r="H173" s="6">
        <f>'CL &amp; Data'!E595</f>
        <v>-16.933069</v>
      </c>
      <c r="J173" s="6">
        <f>'CL &amp; Data'!F595</f>
        <v>-30.038933</v>
      </c>
      <c r="L173" s="6">
        <f>'CL &amp; Data'!L595/1000000000</f>
        <v>13.824</v>
      </c>
      <c r="N173" s="6">
        <f>'CL &amp; Data'!M595</f>
        <v>-2.1829572000000002</v>
      </c>
      <c r="P173" s="6">
        <f>'CL &amp; Data'!N595</f>
        <v>-44.310595999999997</v>
      </c>
      <c r="R173" s="6">
        <f>'CL &amp; Data'!O595</f>
        <v>-29.701359</v>
      </c>
      <c r="T173" s="6">
        <f>'CL &amp; Data'!P595</f>
        <v>-16.379421000000001</v>
      </c>
    </row>
    <row r="174" spans="2:20" x14ac:dyDescent="0.25">
      <c r="B174" s="6">
        <f>'CL &amp; Data'!B596/1000000000</f>
        <v>13.83</v>
      </c>
      <c r="D174" s="6">
        <f>'CL &amp; Data'!C596</f>
        <v>-18.411324</v>
      </c>
      <c r="F174" s="6">
        <f>'CL &amp; Data'!D596</f>
        <v>-43.385952000000003</v>
      </c>
      <c r="H174" s="6">
        <f>'CL &amp; Data'!E596</f>
        <v>-16.319378</v>
      </c>
      <c r="J174" s="6">
        <f>'CL &amp; Data'!F596</f>
        <v>-30.283391999999999</v>
      </c>
      <c r="L174" s="6">
        <f>'CL &amp; Data'!L596/1000000000</f>
        <v>13.891999999999999</v>
      </c>
      <c r="N174" s="6">
        <f>'CL &amp; Data'!M596</f>
        <v>-2.2455379999999998</v>
      </c>
      <c r="P174" s="6">
        <f>'CL &amp; Data'!N596</f>
        <v>-44.108932000000003</v>
      </c>
      <c r="R174" s="6">
        <f>'CL &amp; Data'!O596</f>
        <v>-29.530232999999999</v>
      </c>
      <c r="T174" s="6">
        <f>'CL &amp; Data'!P596</f>
        <v>-15.819115</v>
      </c>
    </row>
    <row r="175" spans="2:20" x14ac:dyDescent="0.25">
      <c r="B175" s="6">
        <f>'CL &amp; Data'!B597/1000000000</f>
        <v>13.9</v>
      </c>
      <c r="D175" s="6">
        <f>'CL &amp; Data'!C597</f>
        <v>-18.079466</v>
      </c>
      <c r="F175" s="6">
        <f>'CL &amp; Data'!D597</f>
        <v>-42.993656000000001</v>
      </c>
      <c r="H175" s="6">
        <f>'CL &amp; Data'!E597</f>
        <v>-15.714</v>
      </c>
      <c r="J175" s="6">
        <f>'CL &amp; Data'!F597</f>
        <v>-30.556915</v>
      </c>
      <c r="L175" s="6">
        <f>'CL &amp; Data'!L597/1000000000</f>
        <v>13.96</v>
      </c>
      <c r="N175" s="6">
        <f>'CL &amp; Data'!M597</f>
        <v>-2.3116132999999999</v>
      </c>
      <c r="P175" s="6">
        <f>'CL &amp; Data'!N597</f>
        <v>-43.683273</v>
      </c>
      <c r="R175" s="6">
        <f>'CL &amp; Data'!O597</f>
        <v>-29.796085000000001</v>
      </c>
      <c r="T175" s="6">
        <f>'CL &amp; Data'!P597</f>
        <v>-15.226542999999999</v>
      </c>
    </row>
    <row r="176" spans="2:20" x14ac:dyDescent="0.25">
      <c r="B176" s="6">
        <f>'CL &amp; Data'!B598/1000000000</f>
        <v>13.97</v>
      </c>
      <c r="D176" s="6">
        <f>'CL &amp; Data'!C598</f>
        <v>-17.489308999999999</v>
      </c>
      <c r="F176" s="6">
        <f>'CL &amp; Data'!D598</f>
        <v>-42.671764000000003</v>
      </c>
      <c r="H176" s="6">
        <f>'CL &amp; Data'!E598</f>
        <v>-15.168175</v>
      </c>
      <c r="J176" s="6">
        <f>'CL &amp; Data'!F598</f>
        <v>-30.874063</v>
      </c>
      <c r="L176" s="6">
        <f>'CL &amp; Data'!L598/1000000000</f>
        <v>14.028</v>
      </c>
      <c r="N176" s="6">
        <f>'CL &amp; Data'!M598</f>
        <v>-2.3200455</v>
      </c>
      <c r="P176" s="6">
        <f>'CL &amp; Data'!N598</f>
        <v>-43.150379000000001</v>
      </c>
      <c r="R176" s="6">
        <f>'CL &amp; Data'!O598</f>
        <v>-30.087679000000001</v>
      </c>
      <c r="T176" s="6">
        <f>'CL &amp; Data'!P598</f>
        <v>-14.737558999999999</v>
      </c>
    </row>
    <row r="177" spans="2:20" x14ac:dyDescent="0.25">
      <c r="B177" s="6">
        <f>'CL &amp; Data'!B599/1000000000</f>
        <v>14.04</v>
      </c>
      <c r="D177" s="6">
        <f>'CL &amp; Data'!C599</f>
        <v>-16.857094</v>
      </c>
      <c r="F177" s="6">
        <f>'CL &amp; Data'!D599</f>
        <v>-42.341599000000002</v>
      </c>
      <c r="H177" s="6">
        <f>'CL &amp; Data'!E599</f>
        <v>-14.625384</v>
      </c>
      <c r="J177" s="6">
        <f>'CL &amp; Data'!F599</f>
        <v>-31.250406000000002</v>
      </c>
      <c r="L177" s="6">
        <f>'CL &amp; Data'!L599/1000000000</f>
        <v>14.096</v>
      </c>
      <c r="N177" s="6">
        <f>'CL &amp; Data'!M599</f>
        <v>-3.1188991000000001</v>
      </c>
      <c r="P177" s="6">
        <f>'CL &amp; Data'!N599</f>
        <v>-42.528880999999998</v>
      </c>
      <c r="R177" s="6">
        <f>'CL &amp; Data'!O599</f>
        <v>-30.296952999999998</v>
      </c>
      <c r="T177" s="6">
        <f>'CL &amp; Data'!P599</f>
        <v>-14.244104999999999</v>
      </c>
    </row>
    <row r="178" spans="2:20" x14ac:dyDescent="0.25">
      <c r="B178" s="6">
        <f>'CL &amp; Data'!B600/1000000000</f>
        <v>14.11</v>
      </c>
      <c r="D178" s="6">
        <f>'CL &amp; Data'!C600</f>
        <v>-16.194683000000001</v>
      </c>
      <c r="F178" s="6">
        <f>'CL &amp; Data'!D600</f>
        <v>-42.068401000000001</v>
      </c>
      <c r="H178" s="6">
        <f>'CL &amp; Data'!E600</f>
        <v>-14.116892999999999</v>
      </c>
      <c r="J178" s="6">
        <f>'CL &amp; Data'!F600</f>
        <v>-31.699514000000001</v>
      </c>
      <c r="L178" s="6">
        <f>'CL &amp; Data'!L600/1000000000</f>
        <v>14.164</v>
      </c>
      <c r="N178" s="6">
        <f>'CL &amp; Data'!M600</f>
        <v>-3.0059689999999999</v>
      </c>
      <c r="P178" s="6">
        <f>'CL &amp; Data'!N600</f>
        <v>-42.046740999999997</v>
      </c>
      <c r="R178" s="6">
        <f>'CL &amp; Data'!O600</f>
        <v>-30.748697</v>
      </c>
      <c r="T178" s="6">
        <f>'CL &amp; Data'!P600</f>
        <v>-13.797746999999999</v>
      </c>
    </row>
    <row r="179" spans="2:20" x14ac:dyDescent="0.25">
      <c r="B179" s="6">
        <f>'CL &amp; Data'!B601/1000000000</f>
        <v>14.18</v>
      </c>
      <c r="D179" s="6">
        <f>'CL &amp; Data'!C601</f>
        <v>-15.611304000000001</v>
      </c>
      <c r="F179" s="6">
        <f>'CL &amp; Data'!D601</f>
        <v>-41.845837000000003</v>
      </c>
      <c r="H179" s="6">
        <f>'CL &amp; Data'!E601</f>
        <v>-13.646107000000001</v>
      </c>
      <c r="J179" s="6">
        <f>'CL &amp; Data'!F601</f>
        <v>-32.238098000000001</v>
      </c>
      <c r="L179" s="6">
        <f>'CL &amp; Data'!L601/1000000000</f>
        <v>14.231999999999999</v>
      </c>
      <c r="N179" s="6">
        <f>'CL &amp; Data'!M601</f>
        <v>-3.1692293</v>
      </c>
      <c r="P179" s="6">
        <f>'CL &amp; Data'!N601</f>
        <v>-41.587673000000002</v>
      </c>
      <c r="R179" s="6">
        <f>'CL &amp; Data'!O601</f>
        <v>-32.135246000000002</v>
      </c>
      <c r="T179" s="6">
        <f>'CL &amp; Data'!P601</f>
        <v>-13.503197</v>
      </c>
    </row>
    <row r="180" spans="2:20" x14ac:dyDescent="0.25">
      <c r="B180" s="6">
        <f>'CL &amp; Data'!B602/1000000000</f>
        <v>14.25</v>
      </c>
      <c r="D180" s="6">
        <f>'CL &amp; Data'!C602</f>
        <v>-15.134315000000001</v>
      </c>
      <c r="F180" s="6">
        <f>'CL &amp; Data'!D602</f>
        <v>-41.683284999999998</v>
      </c>
      <c r="H180" s="6">
        <f>'CL &amp; Data'!E602</f>
        <v>-13.23264</v>
      </c>
      <c r="J180" s="6">
        <f>'CL &amp; Data'!F602</f>
        <v>-32.888939000000001</v>
      </c>
      <c r="L180" s="6">
        <f>'CL &amp; Data'!L602/1000000000</f>
        <v>14.3</v>
      </c>
      <c r="N180" s="6">
        <f>'CL &amp; Data'!M602</f>
        <v>-2.8977586999999998</v>
      </c>
      <c r="P180" s="6">
        <f>'CL &amp; Data'!N602</f>
        <v>-41.138297999999999</v>
      </c>
      <c r="R180" s="6">
        <f>'CL &amp; Data'!O602</f>
        <v>-32.689673999999997</v>
      </c>
      <c r="T180" s="6">
        <f>'CL &amp; Data'!P602</f>
        <v>-13.179848</v>
      </c>
    </row>
    <row r="181" spans="2:20" x14ac:dyDescent="0.25">
      <c r="B181" s="6">
        <f>'CL &amp; Data'!B603/1000000000</f>
        <v>14.32</v>
      </c>
      <c r="D181" s="6">
        <f>'CL &amp; Data'!C603</f>
        <v>-14.808149</v>
      </c>
      <c r="F181" s="6">
        <f>'CL &amp; Data'!D603</f>
        <v>-41.566302999999998</v>
      </c>
      <c r="H181" s="6">
        <f>'CL &amp; Data'!E603</f>
        <v>-12.87772</v>
      </c>
      <c r="J181" s="6">
        <f>'CL &amp; Data'!F603</f>
        <v>-33.657798999999997</v>
      </c>
      <c r="L181" s="6">
        <f>'CL &amp; Data'!L603/1000000000</f>
        <v>14.368</v>
      </c>
      <c r="N181" s="6">
        <f>'CL &amp; Data'!M603</f>
        <v>-3.2342936999999998</v>
      </c>
      <c r="P181" s="6">
        <f>'CL &amp; Data'!N603</f>
        <v>-40.949696000000003</v>
      </c>
      <c r="R181" s="6">
        <f>'CL &amp; Data'!O603</f>
        <v>-33.54665</v>
      </c>
      <c r="T181" s="6">
        <f>'CL &amp; Data'!P603</f>
        <v>-12.849765</v>
      </c>
    </row>
    <row r="182" spans="2:20" x14ac:dyDescent="0.25">
      <c r="B182" s="6">
        <f>'CL &amp; Data'!B604/1000000000</f>
        <v>14.39</v>
      </c>
      <c r="D182" s="6">
        <f>'CL &amp; Data'!C604</f>
        <v>-14.668214000000001</v>
      </c>
      <c r="F182" s="6">
        <f>'CL &amp; Data'!D604</f>
        <v>-41.553699000000002</v>
      </c>
      <c r="H182" s="6">
        <f>'CL &amp; Data'!E604</f>
        <v>-12.61342</v>
      </c>
      <c r="J182" s="6">
        <f>'CL &amp; Data'!F604</f>
        <v>-34.547038999999998</v>
      </c>
      <c r="L182" s="6">
        <f>'CL &amp; Data'!L604/1000000000</f>
        <v>14.436</v>
      </c>
      <c r="N182" s="6">
        <f>'CL &amp; Data'!M604</f>
        <v>-3.2849822</v>
      </c>
      <c r="P182" s="6">
        <f>'CL &amp; Data'!N604</f>
        <v>-41.097233000000003</v>
      </c>
      <c r="R182" s="6">
        <f>'CL &amp; Data'!O604</f>
        <v>-34.906844999999997</v>
      </c>
      <c r="T182" s="6">
        <f>'CL &amp; Data'!P604</f>
        <v>-12.872453999999999</v>
      </c>
    </row>
    <row r="183" spans="2:20" x14ac:dyDescent="0.25">
      <c r="B183" s="6">
        <f>'CL &amp; Data'!B605/1000000000</f>
        <v>14.46</v>
      </c>
      <c r="D183" s="6">
        <f>'CL &amp; Data'!C605</f>
        <v>-14.728472</v>
      </c>
      <c r="F183" s="6">
        <f>'CL &amp; Data'!D605</f>
        <v>-41.605282000000003</v>
      </c>
      <c r="H183" s="6">
        <f>'CL &amp; Data'!E605</f>
        <v>-12.443028</v>
      </c>
      <c r="J183" s="6">
        <f>'CL &amp; Data'!F605</f>
        <v>-35.569206000000001</v>
      </c>
      <c r="L183" s="6">
        <f>'CL &amp; Data'!L605/1000000000</f>
        <v>14.504</v>
      </c>
      <c r="N183" s="6">
        <f>'CL &amp; Data'!M605</f>
        <v>-3.5047834</v>
      </c>
      <c r="P183" s="6">
        <f>'CL &amp; Data'!N605</f>
        <v>-41.336632000000002</v>
      </c>
      <c r="R183" s="6">
        <f>'CL &amp; Data'!O605</f>
        <v>-36.072780999999999</v>
      </c>
      <c r="T183" s="6">
        <f>'CL &amp; Data'!P605</f>
        <v>-12.663577999999999</v>
      </c>
    </row>
    <row r="184" spans="2:20" x14ac:dyDescent="0.25">
      <c r="B184" s="6">
        <f>'CL &amp; Data'!B606/1000000000</f>
        <v>14.53</v>
      </c>
      <c r="D184" s="6">
        <f>'CL &amp; Data'!C606</f>
        <v>-15.082331999999999</v>
      </c>
      <c r="F184" s="6">
        <f>'CL &amp; Data'!D606</f>
        <v>-41.830635000000001</v>
      </c>
      <c r="H184" s="6">
        <f>'CL &amp; Data'!E606</f>
        <v>-12.403371</v>
      </c>
      <c r="J184" s="6">
        <f>'CL &amp; Data'!F606</f>
        <v>-36.737583000000001</v>
      </c>
      <c r="L184" s="6">
        <f>'CL &amp; Data'!L606/1000000000</f>
        <v>14.571999999999999</v>
      </c>
      <c r="N184" s="6">
        <f>'CL &amp; Data'!M606</f>
        <v>-3.3910623000000002</v>
      </c>
      <c r="P184" s="6">
        <f>'CL &amp; Data'!N606</f>
        <v>-41.400447999999997</v>
      </c>
      <c r="R184" s="6">
        <f>'CL &amp; Data'!O606</f>
        <v>-37.048636999999999</v>
      </c>
      <c r="T184" s="6">
        <f>'CL &amp; Data'!P606</f>
        <v>-12.767970999999999</v>
      </c>
    </row>
    <row r="185" spans="2:20" x14ac:dyDescent="0.25">
      <c r="B185" s="6">
        <f>'CL &amp; Data'!B607/1000000000</f>
        <v>14.6</v>
      </c>
      <c r="D185" s="6">
        <f>'CL &amp; Data'!C607</f>
        <v>-15.749098</v>
      </c>
      <c r="F185" s="6">
        <f>'CL &amp; Data'!D607</f>
        <v>-42.222304999999999</v>
      </c>
      <c r="H185" s="6">
        <f>'CL &amp; Data'!E607</f>
        <v>-12.48706</v>
      </c>
      <c r="J185" s="6">
        <f>'CL &amp; Data'!F607</f>
        <v>-38.081035999999997</v>
      </c>
      <c r="L185" s="6">
        <f>'CL &amp; Data'!L607/1000000000</f>
        <v>14.64</v>
      </c>
      <c r="N185" s="6">
        <f>'CL &amp; Data'!M607</f>
        <v>-3.812748</v>
      </c>
      <c r="P185" s="6">
        <f>'CL &amp; Data'!N607</f>
        <v>-42.059269</v>
      </c>
      <c r="R185" s="6">
        <f>'CL &amp; Data'!O607</f>
        <v>-38.728648999999997</v>
      </c>
      <c r="T185" s="6">
        <f>'CL &amp; Data'!P607</f>
        <v>-13.009779999999999</v>
      </c>
    </row>
    <row r="186" spans="2:20" x14ac:dyDescent="0.25">
      <c r="B186" s="6">
        <f>'CL &amp; Data'!B608/1000000000</f>
        <v>14.67</v>
      </c>
      <c r="D186" s="6">
        <f>'CL &amp; Data'!C608</f>
        <v>-16.785435</v>
      </c>
      <c r="F186" s="6">
        <f>'CL &amp; Data'!D608</f>
        <v>-42.858806999999999</v>
      </c>
      <c r="H186" s="6">
        <f>'CL &amp; Data'!E608</f>
        <v>-12.70368</v>
      </c>
      <c r="J186" s="6">
        <f>'CL &amp; Data'!F608</f>
        <v>-39.641768999999996</v>
      </c>
      <c r="L186" s="6">
        <f>'CL &amp; Data'!L608/1000000000</f>
        <v>14.708</v>
      </c>
      <c r="N186" s="6">
        <f>'CL &amp; Data'!M608</f>
        <v>-3.7945403999999998</v>
      </c>
      <c r="P186" s="6">
        <f>'CL &amp; Data'!N608</f>
        <v>-42.593997999999999</v>
      </c>
      <c r="R186" s="6">
        <f>'CL &amp; Data'!O608</f>
        <v>-40.306975999999999</v>
      </c>
      <c r="T186" s="6">
        <f>'CL &amp; Data'!P608</f>
        <v>-13.290243</v>
      </c>
    </row>
    <row r="187" spans="2:20" x14ac:dyDescent="0.25">
      <c r="B187" s="6">
        <f>'CL &amp; Data'!B609/1000000000</f>
        <v>14.74</v>
      </c>
      <c r="D187" s="6">
        <f>'CL &amp; Data'!C609</f>
        <v>-18.132522999999999</v>
      </c>
      <c r="F187" s="6">
        <f>'CL &amp; Data'!D609</f>
        <v>-43.775452000000001</v>
      </c>
      <c r="H187" s="6">
        <f>'CL &amp; Data'!E609</f>
        <v>-13.051736</v>
      </c>
      <c r="J187" s="6">
        <f>'CL &amp; Data'!F609</f>
        <v>-41.501125000000002</v>
      </c>
      <c r="L187" s="6">
        <f>'CL &amp; Data'!L609/1000000000</f>
        <v>14.776</v>
      </c>
      <c r="N187" s="6">
        <f>'CL &amp; Data'!M609</f>
        <v>-4.0106754000000002</v>
      </c>
      <c r="P187" s="6">
        <f>'CL &amp; Data'!N609</f>
        <v>-43.600043999999997</v>
      </c>
      <c r="R187" s="6">
        <f>'CL &amp; Data'!O609</f>
        <v>-42.173878000000002</v>
      </c>
      <c r="T187" s="6">
        <f>'CL &amp; Data'!P609</f>
        <v>-13.593223</v>
      </c>
    </row>
    <row r="188" spans="2:20" x14ac:dyDescent="0.25">
      <c r="B188" s="6">
        <f>'CL &amp; Data'!B610/1000000000</f>
        <v>14.81</v>
      </c>
      <c r="D188" s="6">
        <f>'CL &amp; Data'!C610</f>
        <v>-19.474701</v>
      </c>
      <c r="F188" s="6">
        <f>'CL &amp; Data'!D610</f>
        <v>-45.00806</v>
      </c>
      <c r="H188" s="6">
        <f>'CL &amp; Data'!E610</f>
        <v>-13.512171</v>
      </c>
      <c r="J188" s="6">
        <f>'CL &amp; Data'!F610</f>
        <v>-43.612667000000002</v>
      </c>
      <c r="L188" s="6">
        <f>'CL &amp; Data'!L610/1000000000</f>
        <v>14.843999999999999</v>
      </c>
      <c r="N188" s="6">
        <f>'CL &amp; Data'!M610</f>
        <v>-4.1620603000000003</v>
      </c>
      <c r="P188" s="6">
        <f>'CL &amp; Data'!N610</f>
        <v>-44.813549000000002</v>
      </c>
      <c r="R188" s="6">
        <f>'CL &amp; Data'!O610</f>
        <v>-44.268008999999999</v>
      </c>
      <c r="T188" s="6">
        <f>'CL &amp; Data'!P610</f>
        <v>-14.290179999999999</v>
      </c>
    </row>
    <row r="189" spans="2:20" x14ac:dyDescent="0.25">
      <c r="B189" s="6">
        <f>'CL &amp; Data'!B611/1000000000</f>
        <v>14.88</v>
      </c>
      <c r="D189" s="6">
        <f>'CL &amp; Data'!C611</f>
        <v>-20.315304000000001</v>
      </c>
      <c r="F189" s="6">
        <f>'CL &amp; Data'!D611</f>
        <v>-46.616413000000001</v>
      </c>
      <c r="H189" s="6">
        <f>'CL &amp; Data'!E611</f>
        <v>-14.072171000000001</v>
      </c>
      <c r="J189" s="6">
        <f>'CL &amp; Data'!F611</f>
        <v>-45.390006999999997</v>
      </c>
      <c r="L189" s="6">
        <f>'CL &amp; Data'!L611/1000000000</f>
        <v>14.912000000000001</v>
      </c>
      <c r="N189" s="6">
        <f>'CL &amp; Data'!M611</f>
        <v>-4.4218267999999998</v>
      </c>
      <c r="P189" s="6">
        <f>'CL &amp; Data'!N611</f>
        <v>-46.712584999999997</v>
      </c>
      <c r="R189" s="6">
        <f>'CL &amp; Data'!O611</f>
        <v>-45.719920999999999</v>
      </c>
      <c r="T189" s="6">
        <f>'CL &amp; Data'!P611</f>
        <v>-14.686912</v>
      </c>
    </row>
    <row r="190" spans="2:20" x14ac:dyDescent="0.25">
      <c r="B190" s="6">
        <f>'CL &amp; Data'!B612/1000000000</f>
        <v>14.95</v>
      </c>
      <c r="D190" s="6">
        <f>'CL &amp; Data'!C612</f>
        <v>-20.409811000000001</v>
      </c>
      <c r="F190" s="6">
        <f>'CL &amp; Data'!D612</f>
        <v>-48.691890999999998</v>
      </c>
      <c r="H190" s="6">
        <f>'CL &amp; Data'!E612</f>
        <v>-14.719166</v>
      </c>
      <c r="J190" s="6">
        <f>'CL &amp; Data'!F612</f>
        <v>-46.161513999999997</v>
      </c>
      <c r="L190" s="6">
        <f>'CL &amp; Data'!L612/1000000000</f>
        <v>14.98</v>
      </c>
      <c r="N190" s="6">
        <f>'CL &amp; Data'!M612</f>
        <v>-4.6074133000000002</v>
      </c>
      <c r="P190" s="6">
        <f>'CL &amp; Data'!N612</f>
        <v>-48.944363000000003</v>
      </c>
      <c r="R190" s="6">
        <f>'CL &amp; Data'!O612</f>
        <v>-45.922606999999999</v>
      </c>
      <c r="T190" s="6">
        <f>'CL &amp; Data'!P612</f>
        <v>-15.296592</v>
      </c>
    </row>
    <row r="191" spans="2:20" x14ac:dyDescent="0.25">
      <c r="B191" s="6">
        <f>'CL &amp; Data'!B613/1000000000</f>
        <v>15.02</v>
      </c>
      <c r="D191" s="6">
        <f>'CL &amp; Data'!C613</f>
        <v>-19.674215</v>
      </c>
      <c r="F191" s="6">
        <f>'CL &amp; Data'!D613</f>
        <v>-51.390121000000001</v>
      </c>
      <c r="H191" s="6">
        <f>'CL &amp; Data'!E613</f>
        <v>-15.46069</v>
      </c>
      <c r="J191" s="6">
        <f>'CL &amp; Data'!F613</f>
        <v>-45.827030000000001</v>
      </c>
      <c r="L191" s="6">
        <f>'CL &amp; Data'!L613/1000000000</f>
        <v>15.048</v>
      </c>
      <c r="N191" s="6">
        <f>'CL &amp; Data'!M613</f>
        <v>-4.9647693999999998</v>
      </c>
      <c r="P191" s="6">
        <f>'CL &amp; Data'!N613</f>
        <v>-52.040157000000001</v>
      </c>
      <c r="R191" s="6">
        <f>'CL &amp; Data'!O613</f>
        <v>-45.338551000000002</v>
      </c>
      <c r="T191" s="6">
        <f>'CL &amp; Data'!P613</f>
        <v>-16.175512000000001</v>
      </c>
    </row>
    <row r="192" spans="2:20" x14ac:dyDescent="0.25">
      <c r="B192" s="6">
        <f>'CL &amp; Data'!B614/1000000000</f>
        <v>15.09</v>
      </c>
      <c r="D192" s="6">
        <f>'CL &amp; Data'!C614</f>
        <v>-18.247496000000002</v>
      </c>
      <c r="F192" s="6">
        <f>'CL &amp; Data'!D614</f>
        <v>-53.871254</v>
      </c>
      <c r="H192" s="6">
        <f>'CL &amp; Data'!E614</f>
        <v>-16.288353000000001</v>
      </c>
      <c r="J192" s="6">
        <f>'CL &amp; Data'!F614</f>
        <v>-44.377560000000003</v>
      </c>
      <c r="L192" s="6">
        <f>'CL &amp; Data'!L614/1000000000</f>
        <v>15.116</v>
      </c>
      <c r="N192" s="6">
        <f>'CL &amp; Data'!M614</f>
        <v>-5.2415136999999996</v>
      </c>
      <c r="P192" s="6">
        <f>'CL &amp; Data'!N614</f>
        <v>-54.282097</v>
      </c>
      <c r="R192" s="6">
        <f>'CL &amp; Data'!O614</f>
        <v>-43.412936999999999</v>
      </c>
      <c r="T192" s="6">
        <f>'CL &amp; Data'!P614</f>
        <v>-16.933368999999999</v>
      </c>
    </row>
    <row r="193" spans="2:20" x14ac:dyDescent="0.25">
      <c r="B193" s="6">
        <f>'CL &amp; Data'!B615/1000000000</f>
        <v>15.16</v>
      </c>
      <c r="D193" s="6">
        <f>'CL &amp; Data'!C615</f>
        <v>-16.407924999999999</v>
      </c>
      <c r="F193" s="6">
        <f>'CL &amp; Data'!D615</f>
        <v>-55.352603999999999</v>
      </c>
      <c r="H193" s="6">
        <f>'CL &amp; Data'!E615</f>
        <v>-17.198784</v>
      </c>
      <c r="J193" s="6">
        <f>'CL &amp; Data'!F615</f>
        <v>-41.937244</v>
      </c>
      <c r="L193" s="6">
        <f>'CL &amp; Data'!L615/1000000000</f>
        <v>15.183999999999999</v>
      </c>
      <c r="N193" s="6">
        <f>'CL &amp; Data'!M615</f>
        <v>-5.4598765</v>
      </c>
      <c r="P193" s="6">
        <f>'CL &amp; Data'!N615</f>
        <v>-55.690291999999999</v>
      </c>
      <c r="R193" s="6">
        <f>'CL &amp; Data'!O615</f>
        <v>-40.642746000000002</v>
      </c>
      <c r="T193" s="6">
        <f>'CL &amp; Data'!P615</f>
        <v>-17.850203</v>
      </c>
    </row>
    <row r="194" spans="2:20" x14ac:dyDescent="0.25">
      <c r="B194" s="6">
        <f>'CL &amp; Data'!B616/1000000000</f>
        <v>15.23</v>
      </c>
      <c r="D194" s="6">
        <f>'CL &amp; Data'!C616</f>
        <v>-14.638786</v>
      </c>
      <c r="F194" s="6">
        <f>'CL &amp; Data'!D616</f>
        <v>-55.667439000000002</v>
      </c>
      <c r="H194" s="6">
        <f>'CL &amp; Data'!E616</f>
        <v>-18.201843</v>
      </c>
      <c r="J194" s="6">
        <f>'CL &amp; Data'!F616</f>
        <v>-39.096992</v>
      </c>
      <c r="L194" s="6">
        <f>'CL &amp; Data'!L616/1000000000</f>
        <v>15.252000000000001</v>
      </c>
      <c r="N194" s="6">
        <f>'CL &amp; Data'!M616</f>
        <v>-5.7536868999999999</v>
      </c>
      <c r="P194" s="6">
        <f>'CL &amp; Data'!N616</f>
        <v>-55.901179999999997</v>
      </c>
      <c r="R194" s="6">
        <f>'CL &amp; Data'!O616</f>
        <v>-37.957577000000001</v>
      </c>
      <c r="T194" s="6">
        <f>'CL &amp; Data'!P616</f>
        <v>-18.90324</v>
      </c>
    </row>
    <row r="195" spans="2:20" x14ac:dyDescent="0.25">
      <c r="B195" s="6">
        <f>'CL &amp; Data'!B617/1000000000</f>
        <v>15.3</v>
      </c>
      <c r="D195" s="6">
        <f>'CL &amp; Data'!C617</f>
        <v>-13.135097999999999</v>
      </c>
      <c r="F195" s="6">
        <f>'CL &amp; Data'!D617</f>
        <v>-54.819805000000002</v>
      </c>
      <c r="H195" s="6">
        <f>'CL &amp; Data'!E617</f>
        <v>-19.306616000000002</v>
      </c>
      <c r="J195" s="6">
        <f>'CL &amp; Data'!F617</f>
        <v>-36.533774999999999</v>
      </c>
      <c r="L195" s="6">
        <f>'CL &amp; Data'!L617/1000000000</f>
        <v>15.32</v>
      </c>
      <c r="N195" s="6">
        <f>'CL &amp; Data'!M617</f>
        <v>-5.9691796000000004</v>
      </c>
      <c r="P195" s="6">
        <f>'CL &amp; Data'!N617</f>
        <v>-55.288241999999997</v>
      </c>
      <c r="R195" s="6">
        <f>'CL &amp; Data'!O617</f>
        <v>-35.444485</v>
      </c>
      <c r="T195" s="6">
        <f>'CL &amp; Data'!P617</f>
        <v>-19.976215</v>
      </c>
    </row>
    <row r="196" spans="2:20" x14ac:dyDescent="0.25">
      <c r="B196" s="6">
        <f>'CL &amp; Data'!B618/1000000000</f>
        <v>15.37</v>
      </c>
      <c r="D196" s="6">
        <f>'CL &amp; Data'!C618</f>
        <v>-11.930654000000001</v>
      </c>
      <c r="F196" s="6">
        <f>'CL &amp; Data'!D618</f>
        <v>-52.700657</v>
      </c>
      <c r="H196" s="6">
        <f>'CL &amp; Data'!E618</f>
        <v>-20.505495</v>
      </c>
      <c r="J196" s="6">
        <f>'CL &amp; Data'!F618</f>
        <v>-34.351680999999999</v>
      </c>
      <c r="L196" s="6">
        <f>'CL &amp; Data'!L618/1000000000</f>
        <v>15.388</v>
      </c>
      <c r="N196" s="6">
        <f>'CL &amp; Data'!M618</f>
        <v>-6.2868962000000002</v>
      </c>
      <c r="P196" s="6">
        <f>'CL &amp; Data'!N618</f>
        <v>-53.283062000000001</v>
      </c>
      <c r="R196" s="6">
        <f>'CL &amp; Data'!O618</f>
        <v>-33.294074999999999</v>
      </c>
      <c r="T196" s="6">
        <f>'CL &amp; Data'!P618</f>
        <v>-21.079609000000001</v>
      </c>
    </row>
    <row r="197" spans="2:20" x14ac:dyDescent="0.25">
      <c r="B197" s="6">
        <f>'CL &amp; Data'!B619/1000000000</f>
        <v>15.44</v>
      </c>
      <c r="D197" s="6">
        <f>'CL &amp; Data'!C619</f>
        <v>-10.966481</v>
      </c>
      <c r="F197" s="6">
        <f>'CL &amp; Data'!D619</f>
        <v>-50.139656000000002</v>
      </c>
      <c r="H197" s="6">
        <f>'CL &amp; Data'!E619</f>
        <v>-21.795425000000002</v>
      </c>
      <c r="J197" s="6">
        <f>'CL &amp; Data'!F619</f>
        <v>-32.518841000000002</v>
      </c>
      <c r="L197" s="6">
        <f>'CL &amp; Data'!L619/1000000000</f>
        <v>15.456</v>
      </c>
      <c r="N197" s="6">
        <f>'CL &amp; Data'!M619</f>
        <v>-6.7379327</v>
      </c>
      <c r="P197" s="6">
        <f>'CL &amp; Data'!N619</f>
        <v>-51.176150999999997</v>
      </c>
      <c r="R197" s="6">
        <f>'CL &amp; Data'!O619</f>
        <v>-31.605854000000001</v>
      </c>
      <c r="T197" s="6">
        <f>'CL &amp; Data'!P619</f>
        <v>-22.387492999999999</v>
      </c>
    </row>
    <row r="198" spans="2:20" x14ac:dyDescent="0.25">
      <c r="B198" s="6">
        <f>'CL &amp; Data'!B620/1000000000</f>
        <v>15.51</v>
      </c>
      <c r="D198" s="6">
        <f>'CL &amp; Data'!C620</f>
        <v>-10.190787</v>
      </c>
      <c r="F198" s="6">
        <f>'CL &amp; Data'!D620</f>
        <v>-47.908259999999999</v>
      </c>
      <c r="H198" s="6">
        <f>'CL &amp; Data'!E620</f>
        <v>-23.182342999999999</v>
      </c>
      <c r="J198" s="6">
        <f>'CL &amp; Data'!F620</f>
        <v>-30.950022000000001</v>
      </c>
      <c r="L198" s="6">
        <f>'CL &amp; Data'!L620/1000000000</f>
        <v>15.523999999999999</v>
      </c>
      <c r="N198" s="6">
        <f>'CL &amp; Data'!M620</f>
        <v>-7.2589854999999996</v>
      </c>
      <c r="P198" s="6">
        <f>'CL &amp; Data'!N620</f>
        <v>-49.201523000000002</v>
      </c>
      <c r="R198" s="6">
        <f>'CL &amp; Data'!O620</f>
        <v>-30.243015</v>
      </c>
      <c r="T198" s="6">
        <f>'CL &amp; Data'!P620</f>
        <v>-23.591909000000001</v>
      </c>
    </row>
    <row r="199" spans="2:20" x14ac:dyDescent="0.25">
      <c r="B199" s="6">
        <f>'CL &amp; Data'!B621/1000000000</f>
        <v>15.58</v>
      </c>
      <c r="D199" s="6">
        <f>'CL &amp; Data'!C621</f>
        <v>-9.5721617000000006</v>
      </c>
      <c r="F199" s="6">
        <f>'CL &amp; Data'!D621</f>
        <v>-46.051014000000002</v>
      </c>
      <c r="H199" s="6">
        <f>'CL &amp; Data'!E621</f>
        <v>-24.644714</v>
      </c>
      <c r="J199" s="6">
        <f>'CL &amp; Data'!F621</f>
        <v>-29.646453999999999</v>
      </c>
      <c r="L199" s="6">
        <f>'CL &amp; Data'!L621/1000000000</f>
        <v>15.592000000000001</v>
      </c>
      <c r="N199" s="6">
        <f>'CL &amp; Data'!M621</f>
        <v>-7.7119454999999997</v>
      </c>
      <c r="P199" s="6">
        <f>'CL &amp; Data'!N621</f>
        <v>-47.400188</v>
      </c>
      <c r="R199" s="6">
        <f>'CL &amp; Data'!O621</f>
        <v>-29.030913999999999</v>
      </c>
      <c r="T199" s="6">
        <f>'CL &amp; Data'!P621</f>
        <v>-25.057924</v>
      </c>
    </row>
    <row r="200" spans="2:20" x14ac:dyDescent="0.25">
      <c r="B200" s="6">
        <f>'CL &amp; Data'!B622/1000000000</f>
        <v>15.65</v>
      </c>
      <c r="D200" s="6">
        <f>'CL &amp; Data'!C622</f>
        <v>-9.0746870000000008</v>
      </c>
      <c r="F200" s="6">
        <f>'CL &amp; Data'!D622</f>
        <v>-44.450882</v>
      </c>
      <c r="H200" s="6">
        <f>'CL &amp; Data'!E622</f>
        <v>-26.157833</v>
      </c>
      <c r="J200" s="6">
        <f>'CL &amp; Data'!F622</f>
        <v>-28.561623000000001</v>
      </c>
      <c r="L200" s="6">
        <f>'CL &amp; Data'!L622/1000000000</f>
        <v>15.66</v>
      </c>
      <c r="N200" s="6">
        <f>'CL &amp; Data'!M622</f>
        <v>-8.2114019000000003</v>
      </c>
      <c r="P200" s="6">
        <f>'CL &amp; Data'!N622</f>
        <v>-45.476211999999997</v>
      </c>
      <c r="R200" s="6">
        <f>'CL &amp; Data'!O622</f>
        <v>-28.107737</v>
      </c>
      <c r="T200" s="6">
        <f>'CL &amp; Data'!P622</f>
        <v>-26.493801000000001</v>
      </c>
    </row>
    <row r="201" spans="2:20" x14ac:dyDescent="0.25">
      <c r="B201" s="6">
        <f>'CL &amp; Data'!B623/1000000000</f>
        <v>15.72</v>
      </c>
      <c r="D201" s="6">
        <f>'CL &amp; Data'!C623</f>
        <v>-8.6676330999999998</v>
      </c>
      <c r="F201" s="6">
        <f>'CL &amp; Data'!D623</f>
        <v>-43.026592000000001</v>
      </c>
      <c r="H201" s="6">
        <f>'CL &amp; Data'!E623</f>
        <v>-27.681560999999999</v>
      </c>
      <c r="J201" s="6">
        <f>'CL &amp; Data'!F623</f>
        <v>-27.644134999999999</v>
      </c>
      <c r="L201" s="6">
        <f>'CL &amp; Data'!L623/1000000000</f>
        <v>15.728</v>
      </c>
      <c r="N201" s="6">
        <f>'CL &amp; Data'!M623</f>
        <v>-8.6054162999999999</v>
      </c>
      <c r="P201" s="6">
        <f>'CL &amp; Data'!N623</f>
        <v>-43.699492999999997</v>
      </c>
      <c r="R201" s="6">
        <f>'CL &amp; Data'!O623</f>
        <v>-27.194416</v>
      </c>
      <c r="T201" s="6">
        <f>'CL &amp; Data'!P623</f>
        <v>-27.947319</v>
      </c>
    </row>
    <row r="202" spans="2:20" x14ac:dyDescent="0.25">
      <c r="B202" s="6">
        <f>'CL &amp; Data'!B624/1000000000</f>
        <v>15.79</v>
      </c>
      <c r="D202" s="6">
        <f>'CL &amp; Data'!C624</f>
        <v>-8.3405150999999993</v>
      </c>
      <c r="F202" s="6">
        <f>'CL &amp; Data'!D624</f>
        <v>-41.748524000000003</v>
      </c>
      <c r="H202" s="6">
        <f>'CL &amp; Data'!E624</f>
        <v>-29.148069</v>
      </c>
      <c r="J202" s="6">
        <f>'CL &amp; Data'!F624</f>
        <v>-26.829070999999999</v>
      </c>
      <c r="L202" s="6">
        <f>'CL &amp; Data'!L624/1000000000</f>
        <v>15.795999999999999</v>
      </c>
      <c r="N202" s="6">
        <f>'CL &amp; Data'!M624</f>
        <v>-8.8881291999999998</v>
      </c>
      <c r="P202" s="6">
        <f>'CL &amp; Data'!N624</f>
        <v>-42.167782000000003</v>
      </c>
      <c r="R202" s="6">
        <f>'CL &amp; Data'!O624</f>
        <v>-26.366184000000001</v>
      </c>
      <c r="T202" s="6">
        <f>'CL &amp; Data'!P624</f>
        <v>-29.324318000000002</v>
      </c>
    </row>
    <row r="203" spans="2:20" x14ac:dyDescent="0.25">
      <c r="B203" s="6">
        <f>'CL &amp; Data'!B625/1000000000</f>
        <v>15.86</v>
      </c>
      <c r="D203" s="6">
        <f>'CL &amp; Data'!C625</f>
        <v>-8.0797919999999994</v>
      </c>
      <c r="F203" s="6">
        <f>'CL &amp; Data'!D625</f>
        <v>-40.573231</v>
      </c>
      <c r="H203" s="6">
        <f>'CL &amp; Data'!E625</f>
        <v>-30.469873</v>
      </c>
      <c r="J203" s="6">
        <f>'CL &amp; Data'!F625</f>
        <v>-26.093575000000001</v>
      </c>
      <c r="L203" s="6">
        <f>'CL &amp; Data'!L625/1000000000</f>
        <v>15.864000000000001</v>
      </c>
      <c r="N203" s="6">
        <f>'CL &amp; Data'!M625</f>
        <v>-9.0093192999999996</v>
      </c>
      <c r="P203" s="6">
        <f>'CL &amp; Data'!N625</f>
        <v>-40.825062000000003</v>
      </c>
      <c r="R203" s="6">
        <f>'CL &amp; Data'!O625</f>
        <v>-25.664061</v>
      </c>
      <c r="T203" s="6">
        <f>'CL &amp; Data'!P625</f>
        <v>-30.628506000000002</v>
      </c>
    </row>
    <row r="204" spans="2:20" x14ac:dyDescent="0.25">
      <c r="B204" s="6">
        <f>'CL &amp; Data'!B626/1000000000</f>
        <v>15.93</v>
      </c>
      <c r="D204" s="6">
        <f>'CL &amp; Data'!C626</f>
        <v>-7.8982986999999998</v>
      </c>
      <c r="F204" s="6">
        <f>'CL &amp; Data'!D626</f>
        <v>-39.691032</v>
      </c>
      <c r="H204" s="6">
        <f>'CL &amp; Data'!E626</f>
        <v>-31.476130999999999</v>
      </c>
      <c r="J204" s="6">
        <f>'CL &amp; Data'!F626</f>
        <v>-25.530123</v>
      </c>
      <c r="L204" s="6">
        <f>'CL &amp; Data'!L626/1000000000</f>
        <v>15.932</v>
      </c>
      <c r="N204" s="6">
        <f>'CL &amp; Data'!M626</f>
        <v>-9.0688294999999997</v>
      </c>
      <c r="P204" s="6">
        <f>'CL &amp; Data'!N626</f>
        <v>-39.885323</v>
      </c>
      <c r="R204" s="6">
        <f>'CL &amp; Data'!O626</f>
        <v>-25.087337000000002</v>
      </c>
      <c r="T204" s="6">
        <f>'CL &amp; Data'!P626</f>
        <v>-31.558979000000001</v>
      </c>
    </row>
    <row r="205" spans="2:20" x14ac:dyDescent="0.25">
      <c r="B205" s="6">
        <f>'CL &amp; Data'!B627/1000000000</f>
        <v>16</v>
      </c>
      <c r="D205" s="6">
        <f>'CL &amp; Data'!C627</f>
        <v>-7.7771853999999996</v>
      </c>
      <c r="F205" s="6">
        <f>'CL &amp; Data'!D627</f>
        <v>-39.069298000000003</v>
      </c>
      <c r="H205" s="6">
        <f>'CL &amp; Data'!E627</f>
        <v>-32.171309999999998</v>
      </c>
      <c r="J205" s="6">
        <f>'CL &amp; Data'!F627</f>
        <v>-25.120730999999999</v>
      </c>
      <c r="L205" s="6">
        <f>'CL &amp; Data'!L627/1000000000</f>
        <v>16</v>
      </c>
      <c r="N205" s="6">
        <f>'CL &amp; Data'!M627</f>
        <v>-9.1128788000000007</v>
      </c>
      <c r="P205" s="6">
        <f>'CL &amp; Data'!N627</f>
        <v>-39.222144999999998</v>
      </c>
      <c r="R205" s="6">
        <f>'CL &amp; Data'!O627</f>
        <v>-24.699611999999998</v>
      </c>
      <c r="T205" s="6">
        <f>'CL &amp; Data'!P627</f>
        <v>-32.231701000000001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6"/>
  <sheetViews>
    <sheetView topLeftCell="A70" workbookViewId="0">
      <selection activeCell="S3" sqref="S3:S103"/>
    </sheetView>
  </sheetViews>
  <sheetFormatPr defaultRowHeight="15" x14ac:dyDescent="0.25"/>
  <cols>
    <col min="1" max="1" width="13.7109375" style="40" customWidth="1"/>
    <col min="2" max="2" width="8" style="6" customWidth="1"/>
    <col min="3" max="3" width="2" style="7" customWidth="1"/>
    <col min="4" max="4" width="12" style="6" customWidth="1"/>
    <col min="5" max="5" width="15.5703125" style="13" bestFit="1" customWidth="1"/>
    <col min="6" max="6" width="14.42578125" style="5" bestFit="1" customWidth="1"/>
    <col min="7" max="7" width="2" style="7" customWidth="1"/>
    <col min="8" max="8" width="24.42578125" style="6" customWidth="1"/>
    <col min="9" max="9" width="15.5703125" style="13" bestFit="1" customWidth="1"/>
    <col min="10" max="10" width="14.42578125" style="5" bestFit="1" customWidth="1"/>
    <col min="11" max="11" width="13.7109375" style="40" customWidth="1"/>
    <col min="12" max="12" width="8" style="6" customWidth="1"/>
    <col min="13" max="13" width="2" style="7" customWidth="1"/>
    <col min="14" max="14" width="12" style="6" customWidth="1"/>
    <col min="15" max="15" width="15.7109375" style="13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13" bestFit="1" customWidth="1"/>
    <col min="20" max="20" width="14.42578125" style="5" bestFit="1" customWidth="1"/>
    <col min="21" max="21" width="2" style="7" customWidth="1"/>
    <col min="22" max="22" width="8" style="80" customWidth="1"/>
    <col min="27" max="16384" width="9.140625" style="3"/>
  </cols>
  <sheetData>
    <row r="1" spans="1:22" x14ac:dyDescent="0.25">
      <c r="B1" s="6" t="s">
        <v>11</v>
      </c>
      <c r="D1" s="44" t="str">
        <f>'CL &amp; Data'!C214</f>
        <v>IF CL-HSLO 4G-RF Log Mag(dB)</v>
      </c>
      <c r="E1" s="13" t="s">
        <v>15</v>
      </c>
      <c r="F1" s="44" t="str">
        <f>'CL &amp; Data'!D214</f>
        <v>IF RL-HSLO 4G-RF Log Mag(dB)</v>
      </c>
      <c r="H1" s="6" t="str">
        <f>'CL &amp; Data'!C320</f>
        <v>IF CL-LSLO 12-RF Log Mag(dB)</v>
      </c>
      <c r="I1" s="13" t="s">
        <v>15</v>
      </c>
      <c r="J1" s="44" t="str">
        <f>'CL &amp; Data'!D320</f>
        <v>IF RL-LSLO 12-RF Log Mag(dB)</v>
      </c>
      <c r="L1" s="6" t="s">
        <v>11</v>
      </c>
      <c r="N1" s="42" t="str">
        <f>'CL &amp; Data'!M214</f>
        <v>IF CL-HSLO 4G-RF Log Mag(dB)</v>
      </c>
      <c r="O1" s="13" t="s">
        <v>14</v>
      </c>
      <c r="P1" s="44" t="str">
        <f>'CL &amp; Data'!N214</f>
        <v>IF RL-HSLO 4G-RF Log Mag(dB)</v>
      </c>
      <c r="R1" s="6" t="str">
        <f>'CL &amp; Data'!M320</f>
        <v>IF CL-LSLO 12-RF Log Mag(dB)</v>
      </c>
      <c r="S1" s="13" t="s">
        <v>14</v>
      </c>
      <c r="T1" s="44" t="str">
        <f>'CL &amp; Data'!N320</f>
        <v>IF RL-LSLO 12-RF Log Mag(dB)</v>
      </c>
      <c r="V1" s="80" t="s">
        <v>11</v>
      </c>
    </row>
    <row r="2" spans="1:22" x14ac:dyDescent="0.25">
      <c r="A2" s="39" t="s">
        <v>106</v>
      </c>
      <c r="E2" s="37" t="s">
        <v>105</v>
      </c>
      <c r="F2" s="6"/>
      <c r="I2" s="37" t="s">
        <v>105</v>
      </c>
      <c r="J2" s="6"/>
      <c r="K2" s="39" t="s">
        <v>107</v>
      </c>
      <c r="O2" s="37" t="s">
        <v>105</v>
      </c>
      <c r="P2" s="6"/>
      <c r="S2" s="37" t="s">
        <v>105</v>
      </c>
      <c r="T2" s="6"/>
    </row>
    <row r="3" spans="1:22" x14ac:dyDescent="0.25">
      <c r="B3" s="6">
        <f>'CL &amp; Data'!B215/1000000000</f>
        <v>0.01</v>
      </c>
      <c r="C3" s="8"/>
      <c r="D3" s="6">
        <f>'CL &amp; Data'!C215</f>
        <v>-7.8262124000000002</v>
      </c>
      <c r="E3" s="13">
        <f>D3-$D$5</f>
        <v>-5.7363999999999749E-2</v>
      </c>
      <c r="F3" s="6">
        <f>'CL &amp; Data'!D215</f>
        <v>-16.217907</v>
      </c>
      <c r="G3" s="8"/>
      <c r="H3" s="6">
        <f>'CL &amp; Data'!C321</f>
        <v>-10.777361000000001</v>
      </c>
      <c r="I3" s="13">
        <f>H3-$H$3</f>
        <v>0</v>
      </c>
      <c r="J3" s="6">
        <f>'CL &amp; Data'!D321</f>
        <v>-18.883210999999999</v>
      </c>
      <c r="L3" s="6">
        <f>'CL &amp; Data'!L215/1000000000</f>
        <v>0.01</v>
      </c>
      <c r="M3" s="8"/>
      <c r="N3" s="6">
        <f>'CL &amp; Data'!M215</f>
        <v>-8.4043387999999997</v>
      </c>
      <c r="O3" s="13">
        <f>N3-$N$23</f>
        <v>-0.72722669999999923</v>
      </c>
      <c r="P3" s="6">
        <f>'CL &amp; Data'!N215</f>
        <v>-12.676876</v>
      </c>
      <c r="Q3" s="8"/>
      <c r="R3" s="6">
        <f>'CL &amp; Data'!M321</f>
        <v>-10.160214</v>
      </c>
      <c r="S3" s="13">
        <f>R3-$R$25</f>
        <v>-0.44900950000000073</v>
      </c>
      <c r="T3" s="6">
        <f>'CL &amp; Data'!N321</f>
        <v>-25.627503999999998</v>
      </c>
      <c r="U3" s="8"/>
      <c r="V3" s="80">
        <f>'CL &amp; Data'!B321/1000000000</f>
        <v>0.01</v>
      </c>
    </row>
    <row r="4" spans="1:22" x14ac:dyDescent="0.25">
      <c r="A4" s="51" t="s">
        <v>115</v>
      </c>
      <c r="B4" s="6">
        <f>'CL &amp; Data'!B216/1000000000</f>
        <v>6.9900000000000004E-2</v>
      </c>
      <c r="C4" s="8"/>
      <c r="D4" s="6">
        <f>'CL &amp; Data'!C216</f>
        <v>-7.8349175000000004</v>
      </c>
      <c r="E4" s="13">
        <f t="shared" ref="E4:E67" si="0">D4-$D$5</f>
        <v>-6.6069099999999992E-2</v>
      </c>
      <c r="F4" s="6">
        <f>'CL &amp; Data'!D216</f>
        <v>-16.246718999999999</v>
      </c>
      <c r="G4" s="8"/>
      <c r="H4" s="6">
        <f>'CL &amp; Data'!C322</f>
        <v>-10.87711</v>
      </c>
      <c r="I4" s="13">
        <f t="shared" ref="I4:I67" si="1">H4-$H$3</f>
        <v>-9.9748999999999199E-2</v>
      </c>
      <c r="J4" s="6">
        <f>'CL &amp; Data'!D322</f>
        <v>-18.982804999999999</v>
      </c>
      <c r="K4" s="51" t="s">
        <v>115</v>
      </c>
      <c r="L4" s="6">
        <f>'CL &amp; Data'!L216/1000000000</f>
        <v>6.9900000000000004E-2</v>
      </c>
      <c r="M4" s="8"/>
      <c r="N4" s="6">
        <f>'CL &amp; Data'!M216</f>
        <v>-8.4350462000000004</v>
      </c>
      <c r="O4" s="13">
        <f t="shared" ref="O4:O67" si="2">N4-$N$23</f>
        <v>-0.75793409999999994</v>
      </c>
      <c r="P4" s="6">
        <f>'CL &amp; Data'!N216</f>
        <v>-12.785956000000001</v>
      </c>
      <c r="Q4" s="8"/>
      <c r="R4" s="6">
        <f>'CL &amp; Data'!M322</f>
        <v>-10.196505999999999</v>
      </c>
      <c r="S4" s="13">
        <f t="shared" ref="S4:S67" si="3">R4-$R$25</f>
        <v>-0.48530150000000027</v>
      </c>
      <c r="T4" s="6">
        <f>'CL &amp; Data'!N322</f>
        <v>-26.875686999999999</v>
      </c>
      <c r="U4" s="8"/>
      <c r="V4" s="80">
        <f>'CL &amp; Data'!B322/1000000000</f>
        <v>6.9900000000000004E-2</v>
      </c>
    </row>
    <row r="5" spans="1:22" x14ac:dyDescent="0.25">
      <c r="A5" s="51" t="s">
        <v>202</v>
      </c>
      <c r="B5" s="6">
        <f>'CL &amp; Data'!B217/1000000000</f>
        <v>0.1298</v>
      </c>
      <c r="C5" s="8"/>
      <c r="D5" s="6">
        <f>'CL &amp; Data'!C217</f>
        <v>-7.7688484000000004</v>
      </c>
      <c r="E5" s="13">
        <f t="shared" si="0"/>
        <v>0</v>
      </c>
      <c r="F5" s="6">
        <f>'CL &amp; Data'!D217</f>
        <v>-16.583407999999999</v>
      </c>
      <c r="G5" s="8"/>
      <c r="H5" s="6">
        <f>'CL &amp; Data'!C323</f>
        <v>-10.871625</v>
      </c>
      <c r="I5" s="13">
        <f t="shared" si="1"/>
        <v>-9.4263999999999015E-2</v>
      </c>
      <c r="J5" s="6">
        <f>'CL &amp; Data'!D323</f>
        <v>-19.028127999999999</v>
      </c>
      <c r="K5" s="51" t="s">
        <v>202</v>
      </c>
      <c r="L5" s="6">
        <f>'CL &amp; Data'!L217/1000000000</f>
        <v>0.1298</v>
      </c>
      <c r="M5" s="8"/>
      <c r="N5" s="6">
        <f>'CL &amp; Data'!M217</f>
        <v>-8.3705663999999995</v>
      </c>
      <c r="O5" s="13">
        <f t="shared" si="2"/>
        <v>-0.69345429999999908</v>
      </c>
      <c r="P5" s="6">
        <f>'CL &amp; Data'!N217</f>
        <v>-12.931281999999999</v>
      </c>
      <c r="Q5" s="8"/>
      <c r="R5" s="6">
        <f>'CL &amp; Data'!M323</f>
        <v>-10.083899000000001</v>
      </c>
      <c r="S5" s="13">
        <f t="shared" si="3"/>
        <v>-0.37269450000000148</v>
      </c>
      <c r="T5" s="6">
        <f>'CL &amp; Data'!N323</f>
        <v>-27.653419</v>
      </c>
      <c r="U5" s="8"/>
      <c r="V5" s="80">
        <f>'CL &amp; Data'!B323/1000000000</f>
        <v>0.1298</v>
      </c>
    </row>
    <row r="6" spans="1:22" x14ac:dyDescent="0.25">
      <c r="A6" s="51" t="s">
        <v>203</v>
      </c>
      <c r="B6" s="6">
        <f>'CL &amp; Data'!B218/1000000000</f>
        <v>0.18970000000000001</v>
      </c>
      <c r="C6" s="8"/>
      <c r="D6" s="6">
        <f>'CL &amp; Data'!C218</f>
        <v>-7.8368630000000001</v>
      </c>
      <c r="E6" s="13">
        <f t="shared" si="0"/>
        <v>-6.8014599999999703E-2</v>
      </c>
      <c r="F6" s="6">
        <f>'CL &amp; Data'!D218</f>
        <v>-16.944949999999999</v>
      </c>
      <c r="G6" s="8"/>
      <c r="H6" s="6">
        <f>'CL &amp; Data'!C324</f>
        <v>-10.962773</v>
      </c>
      <c r="I6" s="13">
        <f t="shared" si="1"/>
        <v>-0.18541199999999947</v>
      </c>
      <c r="J6" s="6">
        <f>'CL &amp; Data'!D324</f>
        <v>-18.999186999999999</v>
      </c>
      <c r="K6" s="51" t="s">
        <v>203</v>
      </c>
      <c r="L6" s="6">
        <f>'CL &amp; Data'!L218/1000000000</f>
        <v>0.18970000000000001</v>
      </c>
      <c r="M6" s="8"/>
      <c r="N6" s="6">
        <f>'CL &amp; Data'!M218</f>
        <v>-8.4422301999999991</v>
      </c>
      <c r="O6" s="13">
        <f t="shared" si="2"/>
        <v>-0.76511809999999869</v>
      </c>
      <c r="P6" s="6">
        <f>'CL &amp; Data'!N218</f>
        <v>-13.08602</v>
      </c>
      <c r="Q6" s="8"/>
      <c r="R6" s="6">
        <f>'CL &amp; Data'!M324</f>
        <v>-10.101012000000001</v>
      </c>
      <c r="S6" s="13">
        <f t="shared" si="3"/>
        <v>-0.38980750000000164</v>
      </c>
      <c r="T6" s="6">
        <f>'CL &amp; Data'!N324</f>
        <v>-28.344231000000001</v>
      </c>
      <c r="U6" s="8"/>
      <c r="V6" s="80">
        <f>'CL &amp; Data'!B324/1000000000</f>
        <v>0.18970000000000001</v>
      </c>
    </row>
    <row r="7" spans="1:22" x14ac:dyDescent="0.25">
      <c r="B7" s="6">
        <f>'CL &amp; Data'!B219/1000000000</f>
        <v>0.24959999999999999</v>
      </c>
      <c r="C7" s="8"/>
      <c r="D7" s="6">
        <f>'CL &amp; Data'!C219</f>
        <v>-7.8184218000000003</v>
      </c>
      <c r="E7" s="13">
        <f t="shared" si="0"/>
        <v>-4.9573399999999879E-2</v>
      </c>
      <c r="F7" s="6">
        <f>'CL &amp; Data'!D219</f>
        <v>-16.806265</v>
      </c>
      <c r="G7" s="8"/>
      <c r="H7" s="6">
        <f>'CL &amp; Data'!C325</f>
        <v>-10.949603</v>
      </c>
      <c r="I7" s="13">
        <f t="shared" si="1"/>
        <v>-0.1722419999999989</v>
      </c>
      <c r="J7" s="6">
        <f>'CL &amp; Data'!D325</f>
        <v>-19.142208</v>
      </c>
      <c r="L7" s="6">
        <f>'CL &amp; Data'!L219/1000000000</f>
        <v>0.24959999999999999</v>
      </c>
      <c r="M7" s="8"/>
      <c r="N7" s="6">
        <f>'CL &amp; Data'!M219</f>
        <v>-8.4015160000000009</v>
      </c>
      <c r="O7" s="13">
        <f t="shared" si="2"/>
        <v>-0.72440390000000043</v>
      </c>
      <c r="P7" s="6">
        <f>'CL &amp; Data'!N219</f>
        <v>-13.346494</v>
      </c>
      <c r="Q7" s="8"/>
      <c r="R7" s="6">
        <f>'CL &amp; Data'!M325</f>
        <v>-10.020724</v>
      </c>
      <c r="S7" s="13">
        <f t="shared" si="3"/>
        <v>-0.30951950000000039</v>
      </c>
      <c r="T7" s="6">
        <f>'CL &amp; Data'!N325</f>
        <v>-28.659571</v>
      </c>
      <c r="U7" s="8"/>
      <c r="V7" s="80">
        <f>'CL &amp; Data'!B325/1000000000</f>
        <v>0.24959999999999999</v>
      </c>
    </row>
    <row r="8" spans="1:22" x14ac:dyDescent="0.25">
      <c r="B8" s="6">
        <f>'CL &amp; Data'!B220/1000000000</f>
        <v>0.3095</v>
      </c>
      <c r="C8" s="8"/>
      <c r="D8" s="6">
        <f>'CL &amp; Data'!C220</f>
        <v>-7.8389378000000001</v>
      </c>
      <c r="E8" s="13">
        <f t="shared" si="0"/>
        <v>-7.0089399999999635E-2</v>
      </c>
      <c r="F8" s="6">
        <f>'CL &amp; Data'!D220</f>
        <v>-16.774716999999999</v>
      </c>
      <c r="G8" s="8"/>
      <c r="H8" s="6">
        <f>'CL &amp; Data'!C326</f>
        <v>-11.016932000000001</v>
      </c>
      <c r="I8" s="13">
        <f t="shared" si="1"/>
        <v>-0.23957099999999976</v>
      </c>
      <c r="J8" s="6">
        <f>'CL &amp; Data'!D326</f>
        <v>-19.172156999999999</v>
      </c>
      <c r="L8" s="6">
        <f>'CL &amp; Data'!L220/1000000000</f>
        <v>0.3095</v>
      </c>
      <c r="M8" s="8"/>
      <c r="N8" s="6">
        <f>'CL &amp; Data'!M220</f>
        <v>-8.4248771999999992</v>
      </c>
      <c r="O8" s="13">
        <f t="shared" si="2"/>
        <v>-0.74776509999999874</v>
      </c>
      <c r="P8" s="6">
        <f>'CL &amp; Data'!N220</f>
        <v>-13.694380000000001</v>
      </c>
      <c r="Q8" s="8"/>
      <c r="R8" s="6">
        <f>'CL &amp; Data'!M326</f>
        <v>-10.050974999999999</v>
      </c>
      <c r="S8" s="13">
        <f t="shared" si="3"/>
        <v>-0.3397705000000002</v>
      </c>
      <c r="T8" s="6">
        <f>'CL &amp; Data'!N326</f>
        <v>-28.044739</v>
      </c>
      <c r="U8" s="8"/>
      <c r="V8" s="80">
        <f>'CL &amp; Data'!B326/1000000000</f>
        <v>0.3095</v>
      </c>
    </row>
    <row r="9" spans="1:22" x14ac:dyDescent="0.25">
      <c r="B9" s="6">
        <f>'CL &amp; Data'!B221/1000000000</f>
        <v>0.36940000000000001</v>
      </c>
      <c r="C9" s="8"/>
      <c r="D9" s="6">
        <f>'CL &amp; Data'!C221</f>
        <v>-7.8708939999999998</v>
      </c>
      <c r="E9" s="13">
        <f t="shared" si="0"/>
        <v>-0.1020455999999994</v>
      </c>
      <c r="F9" s="6">
        <f>'CL &amp; Data'!D221</f>
        <v>-17.006215999999998</v>
      </c>
      <c r="G9" s="8"/>
      <c r="H9" s="6">
        <f>'CL &amp; Data'!C327</f>
        <v>-11.022916</v>
      </c>
      <c r="I9" s="13">
        <f t="shared" si="1"/>
        <v>-0.24555499999999952</v>
      </c>
      <c r="J9" s="6">
        <f>'CL &amp; Data'!D327</f>
        <v>-19.212461000000001</v>
      </c>
      <c r="L9" s="6">
        <f>'CL &amp; Data'!L221/1000000000</f>
        <v>0.36940000000000001</v>
      </c>
      <c r="M9" s="8"/>
      <c r="N9" s="6">
        <f>'CL &amp; Data'!M221</f>
        <v>-8.3845662999999995</v>
      </c>
      <c r="O9" s="13">
        <f t="shared" si="2"/>
        <v>-0.70745419999999903</v>
      </c>
      <c r="P9" s="6">
        <f>'CL &amp; Data'!N221</f>
        <v>-13.876253</v>
      </c>
      <c r="Q9" s="8"/>
      <c r="R9" s="6">
        <f>'CL &amp; Data'!M327</f>
        <v>-10.001802</v>
      </c>
      <c r="S9" s="13">
        <f t="shared" si="3"/>
        <v>-0.29059750000000051</v>
      </c>
      <c r="T9" s="6">
        <f>'CL &amp; Data'!N327</f>
        <v>-26.339188</v>
      </c>
      <c r="U9" s="8"/>
      <c r="V9" s="80">
        <f>'CL &amp; Data'!B327/1000000000</f>
        <v>0.36940000000000001</v>
      </c>
    </row>
    <row r="10" spans="1:22" x14ac:dyDescent="0.25">
      <c r="B10" s="6">
        <f>'CL &amp; Data'!B222/1000000000</f>
        <v>0.42930000000000001</v>
      </c>
      <c r="C10" s="8"/>
      <c r="D10" s="6">
        <f>'CL &amp; Data'!C222</f>
        <v>-7.8044938999999998</v>
      </c>
      <c r="E10" s="13">
        <f t="shared" si="0"/>
        <v>-3.564549999999933E-2</v>
      </c>
      <c r="F10" s="6">
        <f>'CL &amp; Data'!D222</f>
        <v>-17.064798</v>
      </c>
      <c r="G10" s="8"/>
      <c r="H10" s="6">
        <f>'CL &amp; Data'!C328</f>
        <v>-10.938848999999999</v>
      </c>
      <c r="I10" s="13">
        <f t="shared" si="1"/>
        <v>-0.16148799999999852</v>
      </c>
      <c r="J10" s="6">
        <f>'CL &amp; Data'!D328</f>
        <v>-19.473253</v>
      </c>
      <c r="L10" s="6">
        <f>'CL &amp; Data'!L222/1000000000</f>
        <v>0.42930000000000001</v>
      </c>
      <c r="M10" s="8"/>
      <c r="N10" s="6">
        <f>'CL &amp; Data'!M222</f>
        <v>-8.2945890000000002</v>
      </c>
      <c r="O10" s="13">
        <f t="shared" si="2"/>
        <v>-0.61747689999999977</v>
      </c>
      <c r="P10" s="6">
        <f>'CL &amp; Data'!N222</f>
        <v>-14.240532999999999</v>
      </c>
      <c r="Q10" s="8"/>
      <c r="R10" s="6">
        <f>'CL &amp; Data'!M328</f>
        <v>-9.8757076000000001</v>
      </c>
      <c r="S10" s="13">
        <f t="shared" si="3"/>
        <v>-0.16450310000000101</v>
      </c>
      <c r="T10" s="6">
        <f>'CL &amp; Data'!N328</f>
        <v>-25.112252999999999</v>
      </c>
      <c r="U10" s="8"/>
      <c r="V10" s="80">
        <f>'CL &amp; Data'!B328/1000000000</f>
        <v>0.42930000000000001</v>
      </c>
    </row>
    <row r="11" spans="1:22" x14ac:dyDescent="0.25">
      <c r="B11" s="6">
        <f>'CL &amp; Data'!B223/1000000000</f>
        <v>0.48920000000000002</v>
      </c>
      <c r="C11" s="8"/>
      <c r="D11" s="6">
        <f>'CL &amp; Data'!C223</f>
        <v>-7.8160672</v>
      </c>
      <c r="E11" s="13">
        <f t="shared" si="0"/>
        <v>-4.7218799999999561E-2</v>
      </c>
      <c r="F11" s="6">
        <f>'CL &amp; Data'!D223</f>
        <v>-17.095419</v>
      </c>
      <c r="G11" s="8"/>
      <c r="H11" s="6">
        <f>'CL &amp; Data'!C329</f>
        <v>-10.925817</v>
      </c>
      <c r="I11" s="13">
        <f t="shared" si="1"/>
        <v>-0.14845599999999948</v>
      </c>
      <c r="J11" s="6">
        <f>'CL &amp; Data'!D329</f>
        <v>-20.181873</v>
      </c>
      <c r="L11" s="6">
        <f>'CL &amp; Data'!L223/1000000000</f>
        <v>0.48920000000000002</v>
      </c>
      <c r="M11" s="8"/>
      <c r="N11" s="6">
        <f>'CL &amp; Data'!M223</f>
        <v>-8.2533531</v>
      </c>
      <c r="O11" s="13">
        <f t="shared" si="2"/>
        <v>-0.57624099999999956</v>
      </c>
      <c r="P11" s="6">
        <f>'CL &amp; Data'!N223</f>
        <v>-14.747394999999999</v>
      </c>
      <c r="Q11" s="8"/>
      <c r="R11" s="6">
        <f>'CL &amp; Data'!M329</f>
        <v>-9.8214836000000005</v>
      </c>
      <c r="S11" s="13">
        <f t="shared" si="3"/>
        <v>-0.11027910000000141</v>
      </c>
      <c r="T11" s="6">
        <f>'CL &amp; Data'!N329</f>
        <v>-23.712790999999999</v>
      </c>
      <c r="U11" s="8"/>
      <c r="V11" s="80">
        <f>'CL &amp; Data'!B329/1000000000</f>
        <v>0.48920000000000002</v>
      </c>
    </row>
    <row r="12" spans="1:22" x14ac:dyDescent="0.25">
      <c r="B12" s="6">
        <f>'CL &amp; Data'!B224/1000000000</f>
        <v>0.54910000000000003</v>
      </c>
      <c r="C12" s="8"/>
      <c r="D12" s="6">
        <f>'CL &amp; Data'!C224</f>
        <v>-7.8096471000000003</v>
      </c>
      <c r="E12" s="13">
        <f t="shared" si="0"/>
        <v>-4.0798699999999855E-2</v>
      </c>
      <c r="F12" s="6">
        <f>'CL &amp; Data'!D224</f>
        <v>-17.324963</v>
      </c>
      <c r="G12" s="8"/>
      <c r="H12" s="6">
        <f>'CL &amp; Data'!C330</f>
        <v>-10.947172999999999</v>
      </c>
      <c r="I12" s="13">
        <f t="shared" si="1"/>
        <v>-0.16981199999999852</v>
      </c>
      <c r="J12" s="6">
        <f>'CL &amp; Data'!D330</f>
        <v>-20.64669</v>
      </c>
      <c r="L12" s="6">
        <f>'CL &amp; Data'!L224/1000000000</f>
        <v>0.54910000000000003</v>
      </c>
      <c r="M12" s="8"/>
      <c r="N12" s="6">
        <f>'CL &amp; Data'!M224</f>
        <v>-8.2306308999999995</v>
      </c>
      <c r="O12" s="13">
        <f t="shared" si="2"/>
        <v>-0.55351879999999909</v>
      </c>
      <c r="P12" s="6">
        <f>'CL &amp; Data'!N224</f>
        <v>-15.199070000000001</v>
      </c>
      <c r="Q12" s="8"/>
      <c r="R12" s="6">
        <f>'CL &amp; Data'!M330</f>
        <v>-9.8320550999999998</v>
      </c>
      <c r="S12" s="13">
        <f t="shared" si="3"/>
        <v>-0.1208506000000007</v>
      </c>
      <c r="T12" s="6">
        <f>'CL &amp; Data'!N330</f>
        <v>-22.357309000000001</v>
      </c>
      <c r="U12" s="8"/>
      <c r="V12" s="80">
        <f>'CL &amp; Data'!B330/1000000000</f>
        <v>0.54910000000000003</v>
      </c>
    </row>
    <row r="13" spans="1:22" x14ac:dyDescent="0.25">
      <c r="B13" s="6">
        <f>'CL &amp; Data'!B225/1000000000</f>
        <v>0.60899999999999999</v>
      </c>
      <c r="C13" s="8"/>
      <c r="D13" s="6">
        <f>'CL &amp; Data'!C225</f>
        <v>-7.8294306000000002</v>
      </c>
      <c r="E13" s="13">
        <f t="shared" si="0"/>
        <v>-6.0582199999999808E-2</v>
      </c>
      <c r="F13" s="6">
        <f>'CL &amp; Data'!D225</f>
        <v>-17.881865000000001</v>
      </c>
      <c r="G13" s="8"/>
      <c r="H13" s="6">
        <f>'CL &amp; Data'!C331</f>
        <v>-10.97809</v>
      </c>
      <c r="I13" s="13">
        <f t="shared" si="1"/>
        <v>-0.20072899999999905</v>
      </c>
      <c r="J13" s="6">
        <f>'CL &amp; Data'!D331</f>
        <v>-20.964497000000001</v>
      </c>
      <c r="L13" s="6">
        <f>'CL &amp; Data'!L225/1000000000</f>
        <v>0.60899999999999999</v>
      </c>
      <c r="M13" s="8"/>
      <c r="N13" s="6">
        <f>'CL &amp; Data'!M225</f>
        <v>-8.1988372999999992</v>
      </c>
      <c r="O13" s="13">
        <f t="shared" si="2"/>
        <v>-0.52172519999999878</v>
      </c>
      <c r="P13" s="6">
        <f>'CL &amp; Data'!N225</f>
        <v>-15.504949999999999</v>
      </c>
      <c r="Q13" s="8"/>
      <c r="R13" s="6">
        <f>'CL &amp; Data'!M331</f>
        <v>-9.8367690999999997</v>
      </c>
      <c r="S13" s="13">
        <f t="shared" si="3"/>
        <v>-0.12556460000000058</v>
      </c>
      <c r="T13" s="6">
        <f>'CL &amp; Data'!N331</f>
        <v>-21.307736999999999</v>
      </c>
      <c r="U13" s="8"/>
      <c r="V13" s="80">
        <f>'CL &amp; Data'!B331/1000000000</f>
        <v>0.60899999999999999</v>
      </c>
    </row>
    <row r="14" spans="1:22" x14ac:dyDescent="0.25">
      <c r="B14" s="6">
        <f>'CL &amp; Data'!B226/1000000000</f>
        <v>0.66890000000000005</v>
      </c>
      <c r="C14" s="8"/>
      <c r="D14" s="6">
        <f>'CL &amp; Data'!C226</f>
        <v>-7.7876710999999998</v>
      </c>
      <c r="E14" s="13">
        <f t="shared" si="0"/>
        <v>-1.8822699999999415E-2</v>
      </c>
      <c r="F14" s="6">
        <f>'CL &amp; Data'!D226</f>
        <v>-18.294305999999999</v>
      </c>
      <c r="G14" s="8"/>
      <c r="H14" s="6">
        <f>'CL &amp; Data'!C332</f>
        <v>-10.989694</v>
      </c>
      <c r="I14" s="13">
        <f t="shared" si="1"/>
        <v>-0.21233299999999922</v>
      </c>
      <c r="J14" s="6">
        <f>'CL &amp; Data'!D332</f>
        <v>-21.433819</v>
      </c>
      <c r="L14" s="6">
        <f>'CL &amp; Data'!L226/1000000000</f>
        <v>0.66890000000000005</v>
      </c>
      <c r="M14" s="8"/>
      <c r="N14" s="6">
        <f>'CL &amp; Data'!M226</f>
        <v>-8.1390571999999999</v>
      </c>
      <c r="O14" s="13">
        <f t="shared" si="2"/>
        <v>-0.46194509999999944</v>
      </c>
      <c r="P14" s="6">
        <f>'CL &amp; Data'!N226</f>
        <v>-15.898918</v>
      </c>
      <c r="Q14" s="8"/>
      <c r="R14" s="6">
        <f>'CL &amp; Data'!M332</f>
        <v>-9.8330678999999996</v>
      </c>
      <c r="S14" s="13">
        <f t="shared" si="3"/>
        <v>-0.12186340000000051</v>
      </c>
      <c r="T14" s="6">
        <f>'CL &amp; Data'!N332</f>
        <v>-20.624428000000002</v>
      </c>
      <c r="U14" s="8"/>
      <c r="V14" s="80">
        <f>'CL &amp; Data'!B332/1000000000</f>
        <v>0.66890000000000005</v>
      </c>
    </row>
    <row r="15" spans="1:22" x14ac:dyDescent="0.25">
      <c r="B15" s="6">
        <f>'CL &amp; Data'!B227/1000000000</f>
        <v>0.7288</v>
      </c>
      <c r="C15" s="8"/>
      <c r="D15" s="6">
        <f>'CL &amp; Data'!C227</f>
        <v>-7.7103105000000003</v>
      </c>
      <c r="E15" s="13">
        <f t="shared" si="0"/>
        <v>5.8537900000000143E-2</v>
      </c>
      <c r="F15" s="6">
        <f>'CL &amp; Data'!D227</f>
        <v>-18.372112000000001</v>
      </c>
      <c r="G15" s="8"/>
      <c r="H15" s="6">
        <f>'CL &amp; Data'!C333</f>
        <v>-10.926657000000001</v>
      </c>
      <c r="I15" s="13">
        <f t="shared" si="1"/>
        <v>-0.14929599999999965</v>
      </c>
      <c r="J15" s="6">
        <f>'CL &amp; Data'!D333</f>
        <v>-22.134391999999998</v>
      </c>
      <c r="L15" s="6">
        <f>'CL &amp; Data'!L227/1000000000</f>
        <v>0.7288</v>
      </c>
      <c r="M15" s="8"/>
      <c r="N15" s="6">
        <f>'CL &amp; Data'!M227</f>
        <v>-7.9764246999999999</v>
      </c>
      <c r="O15" s="13">
        <f t="shared" si="2"/>
        <v>-0.29931259999999948</v>
      </c>
      <c r="P15" s="6">
        <f>'CL &amp; Data'!N227</f>
        <v>-16.153828000000001</v>
      </c>
      <c r="Q15" s="8"/>
      <c r="R15" s="6">
        <f>'CL &amp; Data'!M333</f>
        <v>-9.7331123000000002</v>
      </c>
      <c r="S15" s="13">
        <f t="shared" si="3"/>
        <v>-2.1907800000001032E-2</v>
      </c>
      <c r="T15" s="6">
        <f>'CL &amp; Data'!N333</f>
        <v>-19.677866000000002</v>
      </c>
      <c r="U15" s="8"/>
      <c r="V15" s="80">
        <f>'CL &amp; Data'!B333/1000000000</f>
        <v>0.7288</v>
      </c>
    </row>
    <row r="16" spans="1:22" x14ac:dyDescent="0.25">
      <c r="B16" s="6">
        <f>'CL &amp; Data'!B228/1000000000</f>
        <v>0.78869999999999996</v>
      </c>
      <c r="C16" s="8"/>
      <c r="D16" s="6">
        <f>'CL &amp; Data'!C228</f>
        <v>-7.6569352000000004</v>
      </c>
      <c r="E16" s="13">
        <f t="shared" si="0"/>
        <v>0.11191320000000005</v>
      </c>
      <c r="F16" s="6">
        <f>'CL &amp; Data'!D228</f>
        <v>-18.772034000000001</v>
      </c>
      <c r="G16" s="8"/>
      <c r="H16" s="6">
        <f>'CL &amp; Data'!C334</f>
        <v>-10.913739</v>
      </c>
      <c r="I16" s="13">
        <f t="shared" si="1"/>
        <v>-0.13637799999999878</v>
      </c>
      <c r="J16" s="6">
        <f>'CL &amp; Data'!D334</f>
        <v>-22.250948000000001</v>
      </c>
      <c r="L16" s="6">
        <f>'CL &amp; Data'!L228/1000000000</f>
        <v>0.78869999999999996</v>
      </c>
      <c r="M16" s="8"/>
      <c r="N16" s="6">
        <f>'CL &amp; Data'!M228</f>
        <v>-7.8508228999999998</v>
      </c>
      <c r="O16" s="13">
        <f t="shared" si="2"/>
        <v>-0.17371079999999939</v>
      </c>
      <c r="P16" s="6">
        <f>'CL &amp; Data'!N228</f>
        <v>-15.994692000000001</v>
      </c>
      <c r="Q16" s="8"/>
      <c r="R16" s="6">
        <f>'CL &amp; Data'!M334</f>
        <v>-9.7093325000000004</v>
      </c>
      <c r="S16" s="13">
        <f t="shared" si="3"/>
        <v>1.8719999999987635E-3</v>
      </c>
      <c r="T16" s="6">
        <f>'CL &amp; Data'!N334</f>
        <v>-18.703507999999999</v>
      </c>
      <c r="U16" s="8"/>
      <c r="V16" s="80">
        <f>'CL &amp; Data'!B334/1000000000</f>
        <v>0.78869999999999996</v>
      </c>
    </row>
    <row r="17" spans="2:22" x14ac:dyDescent="0.25">
      <c r="B17" s="6">
        <f>'CL &amp; Data'!B229/1000000000</f>
        <v>0.84860000000000002</v>
      </c>
      <c r="C17" s="8"/>
      <c r="D17" s="6">
        <f>'CL &amp; Data'!C229</f>
        <v>-7.6931042999999999</v>
      </c>
      <c r="E17" s="13">
        <f t="shared" si="0"/>
        <v>7.5744100000000536E-2</v>
      </c>
      <c r="F17" s="6">
        <f>'CL &amp; Data'!D229</f>
        <v>-19.220058000000002</v>
      </c>
      <c r="G17" s="8"/>
      <c r="H17" s="6">
        <f>'CL &amp; Data'!C335</f>
        <v>-10.907348000000001</v>
      </c>
      <c r="I17" s="13">
        <f t="shared" si="1"/>
        <v>-0.12998699999999985</v>
      </c>
      <c r="J17" s="6">
        <f>'CL &amp; Data'!D335</f>
        <v>-22.219397000000001</v>
      </c>
      <c r="L17" s="6">
        <f>'CL &amp; Data'!L229/1000000000</f>
        <v>0.84860000000000002</v>
      </c>
      <c r="M17" s="8"/>
      <c r="N17" s="6">
        <f>'CL &amp; Data'!M229</f>
        <v>-7.7901387</v>
      </c>
      <c r="O17" s="13">
        <f t="shared" si="2"/>
        <v>-0.11302659999999953</v>
      </c>
      <c r="P17" s="6">
        <f>'CL &amp; Data'!N229</f>
        <v>-15.965020000000001</v>
      </c>
      <c r="Q17" s="8"/>
      <c r="R17" s="6">
        <f>'CL &amp; Data'!M335</f>
        <v>-9.6963673000000004</v>
      </c>
      <c r="S17" s="13">
        <f t="shared" si="3"/>
        <v>1.4837199999998774E-2</v>
      </c>
      <c r="T17" s="6">
        <f>'CL &amp; Data'!N335</f>
        <v>-17.871732999999999</v>
      </c>
      <c r="U17" s="8"/>
      <c r="V17" s="80">
        <f>'CL &amp; Data'!B335/1000000000</f>
        <v>0.84860000000000002</v>
      </c>
    </row>
    <row r="18" spans="2:22" x14ac:dyDescent="0.25">
      <c r="B18" s="6">
        <f>'CL &amp; Data'!B230/1000000000</f>
        <v>0.90849999999999997</v>
      </c>
      <c r="C18" s="8"/>
      <c r="D18" s="6">
        <f>'CL &amp; Data'!C230</f>
        <v>-7.6684545999999996</v>
      </c>
      <c r="E18" s="13">
        <f t="shared" si="0"/>
        <v>0.10039380000000087</v>
      </c>
      <c r="F18" s="6">
        <f>'CL &amp; Data'!D230</f>
        <v>-19.481387999999999</v>
      </c>
      <c r="G18" s="8"/>
      <c r="H18" s="6">
        <f>'CL &amp; Data'!C336</f>
        <v>-10.87726</v>
      </c>
      <c r="I18" s="13">
        <f t="shared" si="1"/>
        <v>-9.989899999999885E-2</v>
      </c>
      <c r="J18" s="6">
        <f>'CL &amp; Data'!D336</f>
        <v>-22.571660999999999</v>
      </c>
      <c r="L18" s="6">
        <f>'CL &amp; Data'!L230/1000000000</f>
        <v>0.90849999999999997</v>
      </c>
      <c r="M18" s="8"/>
      <c r="N18" s="6">
        <f>'CL &amp; Data'!M230</f>
        <v>-7.7112436000000004</v>
      </c>
      <c r="O18" s="13">
        <f t="shared" si="2"/>
        <v>-3.4131499999999981E-2</v>
      </c>
      <c r="P18" s="6">
        <f>'CL &amp; Data'!N230</f>
        <v>-16.235847</v>
      </c>
      <c r="Q18" s="8"/>
      <c r="R18" s="6">
        <f>'CL &amp; Data'!M336</f>
        <v>-9.6602926</v>
      </c>
      <c r="S18" s="13">
        <f t="shared" si="3"/>
        <v>5.0911899999999122E-2</v>
      </c>
      <c r="T18" s="6">
        <f>'CL &amp; Data'!N336</f>
        <v>-17.124796</v>
      </c>
      <c r="U18" s="8"/>
      <c r="V18" s="80">
        <f>'CL &amp; Data'!B336/1000000000</f>
        <v>0.90849999999999997</v>
      </c>
    </row>
    <row r="19" spans="2:22" x14ac:dyDescent="0.25">
      <c r="B19" s="6">
        <f>'CL &amp; Data'!B231/1000000000</f>
        <v>0.96840000000000004</v>
      </c>
      <c r="C19" s="8"/>
      <c r="D19" s="6">
        <f>'CL &amp; Data'!C231</f>
        <v>-7.7235389000000003</v>
      </c>
      <c r="E19" s="13">
        <f t="shared" si="0"/>
        <v>4.5309500000000114E-2</v>
      </c>
      <c r="F19" s="6">
        <f>'CL &amp; Data'!D231</f>
        <v>-19.740499</v>
      </c>
      <c r="G19" s="8"/>
      <c r="H19" s="6">
        <f>'CL &amp; Data'!C337</f>
        <v>-10.931165999999999</v>
      </c>
      <c r="I19" s="13">
        <f t="shared" si="1"/>
        <v>-0.15380499999999842</v>
      </c>
      <c r="J19" s="6">
        <f>'CL &amp; Data'!D337</f>
        <v>-23.355391000000001</v>
      </c>
      <c r="L19" s="6">
        <f>'CL &amp; Data'!L231/1000000000</f>
        <v>0.96840000000000004</v>
      </c>
      <c r="M19" s="8"/>
      <c r="N19" s="6">
        <f>'CL &amp; Data'!M231</f>
        <v>-7.7046336999999996</v>
      </c>
      <c r="O19" s="13">
        <f t="shared" si="2"/>
        <v>-2.7521599999999147E-2</v>
      </c>
      <c r="P19" s="6">
        <f>'CL &amp; Data'!N231</f>
        <v>-17.006101999999998</v>
      </c>
      <c r="Q19" s="8"/>
      <c r="R19" s="6">
        <f>'CL &amp; Data'!M337</f>
        <v>-9.6871594999999999</v>
      </c>
      <c r="S19" s="13">
        <f t="shared" si="3"/>
        <v>2.4044999999999206E-2</v>
      </c>
      <c r="T19" s="6">
        <f>'CL &amp; Data'!N337</f>
        <v>-16.301127999999999</v>
      </c>
      <c r="U19" s="8"/>
      <c r="V19" s="80">
        <f>'CL &amp; Data'!B337/1000000000</f>
        <v>0.96840000000000004</v>
      </c>
    </row>
    <row r="20" spans="2:22" x14ac:dyDescent="0.25">
      <c r="B20" s="6">
        <f>'CL &amp; Data'!B232/1000000000</f>
        <v>1.0283</v>
      </c>
      <c r="C20" s="8"/>
      <c r="D20" s="6">
        <f>'CL &amp; Data'!C232</f>
        <v>-7.7327871000000004</v>
      </c>
      <c r="E20" s="13">
        <f t="shared" si="0"/>
        <v>3.6061300000000074E-2</v>
      </c>
      <c r="F20" s="6">
        <f>'CL &amp; Data'!D232</f>
        <v>-20.509861000000001</v>
      </c>
      <c r="G20" s="8"/>
      <c r="H20" s="6">
        <f>'CL &amp; Data'!C338</f>
        <v>-10.999848</v>
      </c>
      <c r="I20" s="13">
        <f t="shared" si="1"/>
        <v>-0.22248699999999921</v>
      </c>
      <c r="J20" s="6">
        <f>'CL &amp; Data'!D338</f>
        <v>-23.583922999999999</v>
      </c>
      <c r="L20" s="6">
        <f>'CL &amp; Data'!L232/1000000000</f>
        <v>1.0283</v>
      </c>
      <c r="M20" s="8"/>
      <c r="N20" s="6">
        <f>'CL &amp; Data'!M232</f>
        <v>-7.6877564999999999</v>
      </c>
      <c r="O20" s="13">
        <f t="shared" si="2"/>
        <v>-1.0644399999999443E-2</v>
      </c>
      <c r="P20" s="6">
        <f>'CL &amp; Data'!N232</f>
        <v>-17.768844999999999</v>
      </c>
      <c r="Q20" s="8"/>
      <c r="R20" s="6">
        <f>'CL &amp; Data'!M338</f>
        <v>-9.7266674000000002</v>
      </c>
      <c r="S20" s="13">
        <f t="shared" si="3"/>
        <v>-1.5462900000001056E-2</v>
      </c>
      <c r="T20" s="6">
        <f>'CL &amp; Data'!N338</f>
        <v>-15.559939</v>
      </c>
      <c r="U20" s="8"/>
      <c r="V20" s="80">
        <f>'CL &amp; Data'!B338/1000000000</f>
        <v>1.0283</v>
      </c>
    </row>
    <row r="21" spans="2:22" x14ac:dyDescent="0.25">
      <c r="B21" s="6">
        <f>'CL &amp; Data'!B233/1000000000</f>
        <v>1.0882000000000001</v>
      </c>
      <c r="C21" s="8"/>
      <c r="D21" s="6">
        <f>'CL &amp; Data'!C233</f>
        <v>-7.7277779999999998</v>
      </c>
      <c r="E21" s="13">
        <f t="shared" si="0"/>
        <v>4.1070400000000618E-2</v>
      </c>
      <c r="F21" s="6">
        <f>'CL &amp; Data'!D233</f>
        <v>-21.338272</v>
      </c>
      <c r="G21" s="8"/>
      <c r="H21" s="6">
        <f>'CL &amp; Data'!C339</f>
        <v>-11.012848999999999</v>
      </c>
      <c r="I21" s="13">
        <f t="shared" si="1"/>
        <v>-0.23548799999999837</v>
      </c>
      <c r="J21" s="6">
        <f>'CL &amp; Data'!D339</f>
        <v>-23.577797</v>
      </c>
      <c r="L21" s="6">
        <f>'CL &amp; Data'!L233/1000000000</f>
        <v>1.0882000000000001</v>
      </c>
      <c r="M21" s="8"/>
      <c r="N21" s="6">
        <f>'CL &amp; Data'!M233</f>
        <v>-7.6930084000000001</v>
      </c>
      <c r="O21" s="13">
        <f t="shared" si="2"/>
        <v>-1.5896299999999641E-2</v>
      </c>
      <c r="P21" s="6">
        <f>'CL &amp; Data'!N233</f>
        <v>-19.039629000000001</v>
      </c>
      <c r="Q21" s="8"/>
      <c r="R21" s="6">
        <f>'CL &amp; Data'!M339</f>
        <v>-9.7263088</v>
      </c>
      <c r="S21" s="13">
        <f t="shared" si="3"/>
        <v>-1.5104300000000848E-2</v>
      </c>
      <c r="T21" s="6">
        <f>'CL &amp; Data'!N339</f>
        <v>-15.082158</v>
      </c>
      <c r="U21" s="8"/>
      <c r="V21" s="80">
        <f>'CL &amp; Data'!B339/1000000000</f>
        <v>1.0882000000000001</v>
      </c>
    </row>
    <row r="22" spans="2:22" x14ac:dyDescent="0.25">
      <c r="B22" s="6">
        <f>'CL &amp; Data'!B234/1000000000</f>
        <v>1.1480999999999999</v>
      </c>
      <c r="C22" s="8"/>
      <c r="D22" s="6">
        <f>'CL &amp; Data'!C234</f>
        <v>-7.6692147000000004</v>
      </c>
      <c r="E22" s="13">
        <f t="shared" si="0"/>
        <v>9.9633700000000047E-2</v>
      </c>
      <c r="F22" s="6">
        <f>'CL &amp; Data'!D234</f>
        <v>-21.332775000000002</v>
      </c>
      <c r="G22" s="8"/>
      <c r="H22" s="6">
        <f>'CL &amp; Data'!C340</f>
        <v>-11.035819</v>
      </c>
      <c r="I22" s="13">
        <f t="shared" si="1"/>
        <v>-0.25845799999999919</v>
      </c>
      <c r="J22" s="6">
        <f>'CL &amp; Data'!D340</f>
        <v>-23.667437</v>
      </c>
      <c r="L22" s="6">
        <f>'CL &amp; Data'!L234/1000000000</f>
        <v>1.1480999999999999</v>
      </c>
      <c r="M22" s="8"/>
      <c r="N22" s="6">
        <f>'CL &amp; Data'!M234</f>
        <v>-7.6924491000000002</v>
      </c>
      <c r="O22" s="13">
        <f t="shared" si="2"/>
        <v>-1.5336999999999712E-2</v>
      </c>
      <c r="P22" s="6">
        <f>'CL &amp; Data'!N234</f>
        <v>-21.062722999999998</v>
      </c>
      <c r="Q22" s="8"/>
      <c r="R22" s="6">
        <f>'CL &amp; Data'!M340</f>
        <v>-9.7250242</v>
      </c>
      <c r="S22" s="13">
        <f t="shared" si="3"/>
        <v>-1.3819700000000879E-2</v>
      </c>
      <c r="T22" s="6">
        <f>'CL &amp; Data'!N340</f>
        <v>-14.735352000000001</v>
      </c>
      <c r="U22" s="8"/>
      <c r="V22" s="80">
        <f>'CL &amp; Data'!B340/1000000000</f>
        <v>1.1480999999999999</v>
      </c>
    </row>
    <row r="23" spans="2:22" x14ac:dyDescent="0.25">
      <c r="B23" s="6">
        <f>'CL &amp; Data'!B235/1000000000</f>
        <v>1.208</v>
      </c>
      <c r="C23" s="8"/>
      <c r="D23" s="6">
        <f>'CL &amp; Data'!C235</f>
        <v>-7.6236104999999998</v>
      </c>
      <c r="E23" s="13">
        <f t="shared" si="0"/>
        <v>0.14523790000000059</v>
      </c>
      <c r="F23" s="6">
        <f>'CL &amp; Data'!D235</f>
        <v>-21.194803</v>
      </c>
      <c r="G23" s="8"/>
      <c r="H23" s="6">
        <f>'CL &amp; Data'!C341</f>
        <v>-11.075423000000001</v>
      </c>
      <c r="I23" s="13">
        <f t="shared" si="1"/>
        <v>-0.29806199999999983</v>
      </c>
      <c r="J23" s="6">
        <f>'CL &amp; Data'!D341</f>
        <v>-24.279555999999999</v>
      </c>
      <c r="L23" s="6">
        <f>'CL &amp; Data'!L235/1000000000</f>
        <v>1.208</v>
      </c>
      <c r="M23" s="8"/>
      <c r="N23" s="6">
        <f>'CL &amp; Data'!M235</f>
        <v>-7.6771121000000004</v>
      </c>
      <c r="O23" s="13">
        <f t="shared" si="2"/>
        <v>0</v>
      </c>
      <c r="P23" s="6">
        <f>'CL &amp; Data'!N235</f>
        <v>-22.637432</v>
      </c>
      <c r="Q23" s="8"/>
      <c r="R23" s="6">
        <f>'CL &amp; Data'!M341</f>
        <v>-9.6972418000000005</v>
      </c>
      <c r="S23" s="13">
        <f t="shared" si="3"/>
        <v>1.3962699999998662E-2</v>
      </c>
      <c r="T23" s="6">
        <f>'CL &amp; Data'!N341</f>
        <v>-14.253795999999999</v>
      </c>
      <c r="U23" s="8"/>
      <c r="V23" s="80">
        <f>'CL &amp; Data'!B341/1000000000</f>
        <v>1.208</v>
      </c>
    </row>
    <row r="24" spans="2:22" x14ac:dyDescent="0.25">
      <c r="B24" s="6">
        <f>'CL &amp; Data'!B236/1000000000</f>
        <v>1.2679</v>
      </c>
      <c r="C24" s="8"/>
      <c r="D24" s="6">
        <f>'CL &amp; Data'!C236</f>
        <v>-7.5879830999999998</v>
      </c>
      <c r="E24" s="13">
        <f t="shared" si="0"/>
        <v>0.18086530000000067</v>
      </c>
      <c r="F24" s="6">
        <f>'CL &amp; Data'!D236</f>
        <v>-21.301569000000001</v>
      </c>
      <c r="G24" s="8"/>
      <c r="H24" s="6">
        <f>'CL &amp; Data'!C342</f>
        <v>-11.147963000000001</v>
      </c>
      <c r="I24" s="13">
        <f t="shared" si="1"/>
        <v>-0.37060199999999988</v>
      </c>
      <c r="J24" s="6">
        <f>'CL &amp; Data'!D342</f>
        <v>-24.111563</v>
      </c>
      <c r="L24" s="6">
        <f>'CL &amp; Data'!L236/1000000000</f>
        <v>1.2679</v>
      </c>
      <c r="M24" s="8"/>
      <c r="N24" s="6">
        <f>'CL &amp; Data'!M236</f>
        <v>-7.6680732000000003</v>
      </c>
      <c r="O24" s="13">
        <f t="shared" si="2"/>
        <v>9.0389000000001829E-3</v>
      </c>
      <c r="P24" s="6">
        <f>'CL &amp; Data'!N236</f>
        <v>-23.409082000000001</v>
      </c>
      <c r="Q24" s="8"/>
      <c r="R24" s="6">
        <f>'CL &amp; Data'!M342</f>
        <v>-9.7047633999999992</v>
      </c>
      <c r="S24" s="13">
        <f t="shared" si="3"/>
        <v>6.4410999999999774E-3</v>
      </c>
      <c r="T24" s="6">
        <f>'CL &amp; Data'!N342</f>
        <v>-13.76225</v>
      </c>
      <c r="U24" s="8"/>
      <c r="V24" s="80">
        <f>'CL &amp; Data'!B342/1000000000</f>
        <v>1.2679</v>
      </c>
    </row>
    <row r="25" spans="2:22" x14ac:dyDescent="0.25">
      <c r="B25" s="6">
        <f>'CL &amp; Data'!B237/1000000000</f>
        <v>1.3278000000000001</v>
      </c>
      <c r="C25" s="8"/>
      <c r="D25" s="6">
        <f>'CL &amp; Data'!C237</f>
        <v>-7.6364201999999999</v>
      </c>
      <c r="E25" s="13">
        <f t="shared" si="0"/>
        <v>0.13242820000000055</v>
      </c>
      <c r="F25" s="6">
        <f>'CL &amp; Data'!D237</f>
        <v>-21.615304999999999</v>
      </c>
      <c r="G25" s="8"/>
      <c r="H25" s="6">
        <f>'CL &amp; Data'!C343</f>
        <v>-11.178789999999999</v>
      </c>
      <c r="I25" s="13">
        <f t="shared" si="1"/>
        <v>-0.40142899999999848</v>
      </c>
      <c r="J25" s="6">
        <f>'CL &amp; Data'!D343</f>
        <v>-23.647082999999999</v>
      </c>
      <c r="L25" s="6">
        <f>'CL &amp; Data'!L237/1000000000</f>
        <v>1.3278000000000001</v>
      </c>
      <c r="M25" s="8"/>
      <c r="N25" s="6">
        <f>'CL &amp; Data'!M237</f>
        <v>-7.7343650000000004</v>
      </c>
      <c r="O25" s="13">
        <f t="shared" si="2"/>
        <v>-5.725289999999994E-2</v>
      </c>
      <c r="P25" s="6">
        <f>'CL &amp; Data'!N237</f>
        <v>-24.649723000000002</v>
      </c>
      <c r="Q25" s="8"/>
      <c r="R25" s="6">
        <f>'CL &amp; Data'!M343</f>
        <v>-9.7112044999999991</v>
      </c>
      <c r="S25" s="13">
        <f t="shared" si="3"/>
        <v>0</v>
      </c>
      <c r="T25" s="6">
        <f>'CL &amp; Data'!N343</f>
        <v>-13.470712000000001</v>
      </c>
      <c r="U25" s="8"/>
      <c r="V25" s="80">
        <f>'CL &amp; Data'!B343/1000000000</f>
        <v>1.3278000000000001</v>
      </c>
    </row>
    <row r="26" spans="2:22" x14ac:dyDescent="0.25">
      <c r="B26" s="6">
        <f>'CL &amp; Data'!B238/1000000000</f>
        <v>1.3876999999999999</v>
      </c>
      <c r="C26" s="8"/>
      <c r="D26" s="6">
        <f>'CL &amp; Data'!C238</f>
        <v>-7.6177883</v>
      </c>
      <c r="E26" s="13">
        <f t="shared" si="0"/>
        <v>0.15106010000000047</v>
      </c>
      <c r="F26" s="6">
        <f>'CL &amp; Data'!D238</f>
        <v>-21.276802</v>
      </c>
      <c r="G26" s="8"/>
      <c r="H26" s="6">
        <f>'CL &amp; Data'!C344</f>
        <v>-11.184227999999999</v>
      </c>
      <c r="I26" s="13">
        <f t="shared" si="1"/>
        <v>-0.40686699999999831</v>
      </c>
      <c r="J26" s="6">
        <f>'CL &amp; Data'!D344</f>
        <v>-23.702341000000001</v>
      </c>
      <c r="L26" s="6">
        <f>'CL &amp; Data'!L238/1000000000</f>
        <v>1.3876999999999999</v>
      </c>
      <c r="M26" s="8"/>
      <c r="N26" s="6">
        <f>'CL &amp; Data'!M238</f>
        <v>-7.7766251999999998</v>
      </c>
      <c r="O26" s="13">
        <f t="shared" si="2"/>
        <v>-9.9513099999999355E-2</v>
      </c>
      <c r="P26" s="6">
        <f>'CL &amp; Data'!N238</f>
        <v>-26.518453999999998</v>
      </c>
      <c r="Q26" s="8"/>
      <c r="R26" s="6">
        <f>'CL &amp; Data'!M344</f>
        <v>-9.7103242999999999</v>
      </c>
      <c r="S26" s="13">
        <f t="shared" si="3"/>
        <v>8.8019999999922049E-4</v>
      </c>
      <c r="T26" s="6">
        <f>'CL &amp; Data'!N344</f>
        <v>-13.272024</v>
      </c>
      <c r="U26" s="8"/>
      <c r="V26" s="80">
        <f>'CL &amp; Data'!B344/1000000000</f>
        <v>1.3876999999999999</v>
      </c>
    </row>
    <row r="27" spans="2:22" x14ac:dyDescent="0.25">
      <c r="B27" s="6">
        <f>'CL &amp; Data'!B239/1000000000</f>
        <v>1.4476</v>
      </c>
      <c r="C27" s="8"/>
      <c r="D27" s="6">
        <f>'CL &amp; Data'!C239</f>
        <v>-7.6258334999999997</v>
      </c>
      <c r="E27" s="13">
        <f t="shared" si="0"/>
        <v>0.14301490000000072</v>
      </c>
      <c r="F27" s="6">
        <f>'CL &amp; Data'!D239</f>
        <v>-21.188972</v>
      </c>
      <c r="G27" s="8"/>
      <c r="H27" s="6">
        <f>'CL &amp; Data'!C345</f>
        <v>-11.222723999999999</v>
      </c>
      <c r="I27" s="13">
        <f t="shared" si="1"/>
        <v>-0.44536299999999862</v>
      </c>
      <c r="J27" s="6">
        <f>'CL &amp; Data'!D345</f>
        <v>-24.718665999999999</v>
      </c>
      <c r="L27" s="6">
        <f>'CL &amp; Data'!L239/1000000000</f>
        <v>1.4476</v>
      </c>
      <c r="M27" s="8"/>
      <c r="N27" s="6">
        <f>'CL &amp; Data'!M239</f>
        <v>-7.8234968</v>
      </c>
      <c r="O27" s="13">
        <f t="shared" si="2"/>
        <v>-0.14638469999999959</v>
      </c>
      <c r="P27" s="6">
        <f>'CL &amp; Data'!N239</f>
        <v>-26.724661000000001</v>
      </c>
      <c r="Q27" s="8"/>
      <c r="R27" s="6">
        <f>'CL &amp; Data'!M345</f>
        <v>-9.7070255000000003</v>
      </c>
      <c r="S27" s="13">
        <f t="shared" si="3"/>
        <v>4.1789999999988225E-3</v>
      </c>
      <c r="T27" s="6">
        <f>'CL &amp; Data'!N345</f>
        <v>-12.962667</v>
      </c>
      <c r="U27" s="8"/>
      <c r="V27" s="80">
        <f>'CL &amp; Data'!B345/1000000000</f>
        <v>1.4476</v>
      </c>
    </row>
    <row r="28" spans="2:22" x14ac:dyDescent="0.25">
      <c r="B28" s="6">
        <f>'CL &amp; Data'!B240/1000000000</f>
        <v>1.5075000000000001</v>
      </c>
      <c r="C28" s="8"/>
      <c r="D28" s="6">
        <f>'CL &amp; Data'!C240</f>
        <v>-7.6238523000000002</v>
      </c>
      <c r="E28" s="13">
        <f t="shared" si="0"/>
        <v>0.14499610000000018</v>
      </c>
      <c r="F28" s="6">
        <f>'CL &amp; Data'!D240</f>
        <v>-21.408736999999999</v>
      </c>
      <c r="G28" s="8"/>
      <c r="H28" s="6">
        <f>'CL &amp; Data'!C346</f>
        <v>-11.280321000000001</v>
      </c>
      <c r="I28" s="13">
        <f t="shared" si="1"/>
        <v>-0.50295999999999985</v>
      </c>
      <c r="J28" s="6">
        <f>'CL &amp; Data'!D346</f>
        <v>-24.890560000000001</v>
      </c>
      <c r="L28" s="6">
        <f>'CL &amp; Data'!L240/1000000000</f>
        <v>1.5075000000000001</v>
      </c>
      <c r="M28" s="8"/>
      <c r="N28" s="6">
        <f>'CL &amp; Data'!M240</f>
        <v>-7.8531507999999999</v>
      </c>
      <c r="O28" s="13">
        <f t="shared" si="2"/>
        <v>-0.17603869999999944</v>
      </c>
      <c r="P28" s="6">
        <f>'CL &amp; Data'!N240</f>
        <v>-26.461977000000001</v>
      </c>
      <c r="Q28" s="8"/>
      <c r="R28" s="6">
        <f>'CL &amp; Data'!M346</f>
        <v>-9.7301816999999993</v>
      </c>
      <c r="S28" s="13">
        <f t="shared" si="3"/>
        <v>-1.8977200000000138E-2</v>
      </c>
      <c r="T28" s="6">
        <f>'CL &amp; Data'!N346</f>
        <v>-12.719046000000001</v>
      </c>
      <c r="U28" s="8"/>
      <c r="V28" s="80">
        <f>'CL &amp; Data'!B346/1000000000</f>
        <v>1.5075000000000001</v>
      </c>
    </row>
    <row r="29" spans="2:22" x14ac:dyDescent="0.25">
      <c r="B29" s="6">
        <f>'CL &amp; Data'!B241/1000000000</f>
        <v>1.5673999999999999</v>
      </c>
      <c r="C29" s="8"/>
      <c r="D29" s="6">
        <f>'CL &amp; Data'!C241</f>
        <v>-7.6444764000000003</v>
      </c>
      <c r="E29" s="13">
        <f t="shared" si="0"/>
        <v>0.12437200000000015</v>
      </c>
      <c r="F29" s="6">
        <f>'CL &amp; Data'!D241</f>
        <v>-21.860174000000001</v>
      </c>
      <c r="G29" s="8"/>
      <c r="H29" s="6">
        <f>'CL &amp; Data'!C347</f>
        <v>-11.244565</v>
      </c>
      <c r="I29" s="13">
        <f t="shared" si="1"/>
        <v>-0.46720399999999884</v>
      </c>
      <c r="J29" s="6">
        <f>'CL &amp; Data'!D347</f>
        <v>-24.461213999999998</v>
      </c>
      <c r="L29" s="6">
        <f>'CL &amp; Data'!L241/1000000000</f>
        <v>1.5673999999999999</v>
      </c>
      <c r="M29" s="8"/>
      <c r="N29" s="6">
        <f>'CL &amp; Data'!M241</f>
        <v>-7.8902736000000004</v>
      </c>
      <c r="O29" s="13">
        <f t="shared" si="2"/>
        <v>-0.2131615</v>
      </c>
      <c r="P29" s="6">
        <f>'CL &amp; Data'!N241</f>
        <v>-27.020907999999999</v>
      </c>
      <c r="Q29" s="8"/>
      <c r="R29" s="6">
        <f>'CL &amp; Data'!M347</f>
        <v>-9.7111549000000004</v>
      </c>
      <c r="S29" s="13">
        <f t="shared" si="3"/>
        <v>4.9599999998761746E-5</v>
      </c>
      <c r="T29" s="6">
        <f>'CL &amp; Data'!N347</f>
        <v>-12.707087</v>
      </c>
      <c r="U29" s="8"/>
      <c r="V29" s="80">
        <f>'CL &amp; Data'!B347/1000000000</f>
        <v>1.5673999999999999</v>
      </c>
    </row>
    <row r="30" spans="2:22" x14ac:dyDescent="0.25">
      <c r="B30" s="6">
        <f>'CL &amp; Data'!B242/1000000000</f>
        <v>1.6273</v>
      </c>
      <c r="C30" s="8"/>
      <c r="D30" s="6">
        <f>'CL &amp; Data'!C242</f>
        <v>-7.6147723000000003</v>
      </c>
      <c r="E30" s="13">
        <f t="shared" si="0"/>
        <v>0.15407610000000016</v>
      </c>
      <c r="F30" s="6">
        <f>'CL &amp; Data'!D242</f>
        <v>-21.373224</v>
      </c>
      <c r="G30" s="8"/>
      <c r="H30" s="6">
        <f>'CL &amp; Data'!C348</f>
        <v>-11.219585</v>
      </c>
      <c r="I30" s="13">
        <f t="shared" si="1"/>
        <v>-0.44222399999999951</v>
      </c>
      <c r="J30" s="6">
        <f>'CL &amp; Data'!D348</f>
        <v>-24.268345</v>
      </c>
      <c r="L30" s="6">
        <f>'CL &amp; Data'!L242/1000000000</f>
        <v>1.6273</v>
      </c>
      <c r="M30" s="8"/>
      <c r="N30" s="6">
        <f>'CL &amp; Data'!M242</f>
        <v>-7.9403439000000002</v>
      </c>
      <c r="O30" s="13">
        <f t="shared" si="2"/>
        <v>-0.26323179999999979</v>
      </c>
      <c r="P30" s="6">
        <f>'CL &amp; Data'!N242</f>
        <v>-27.491671</v>
      </c>
      <c r="Q30" s="8"/>
      <c r="R30" s="6">
        <f>'CL &amp; Data'!M348</f>
        <v>-9.7252550000000006</v>
      </c>
      <c r="S30" s="13">
        <f t="shared" si="3"/>
        <v>-1.405050000000152E-2</v>
      </c>
      <c r="T30" s="6">
        <f>'CL &amp; Data'!N348</f>
        <v>-12.853211</v>
      </c>
      <c r="U30" s="8"/>
      <c r="V30" s="80">
        <f>'CL &amp; Data'!B348/1000000000</f>
        <v>1.6273</v>
      </c>
    </row>
    <row r="31" spans="2:22" x14ac:dyDescent="0.25">
      <c r="B31" s="6">
        <f>'CL &amp; Data'!B243/1000000000</f>
        <v>1.6872</v>
      </c>
      <c r="C31" s="8"/>
      <c r="D31" s="6">
        <f>'CL &amp; Data'!C243</f>
        <v>-7.5736097999999998</v>
      </c>
      <c r="E31" s="13">
        <f t="shared" si="0"/>
        <v>0.1952386000000006</v>
      </c>
      <c r="F31" s="6">
        <f>'CL &amp; Data'!D243</f>
        <v>-20.658804</v>
      </c>
      <c r="G31" s="8"/>
      <c r="H31" s="6">
        <f>'CL &amp; Data'!C349</f>
        <v>-11.271025</v>
      </c>
      <c r="I31" s="13">
        <f t="shared" si="1"/>
        <v>-0.49366399999999899</v>
      </c>
      <c r="J31" s="6">
        <f>'CL &amp; Data'!D349</f>
        <v>-24.614815</v>
      </c>
      <c r="L31" s="6">
        <f>'CL &amp; Data'!L243/1000000000</f>
        <v>1.6872</v>
      </c>
      <c r="M31" s="8"/>
      <c r="N31" s="6">
        <f>'CL &amp; Data'!M243</f>
        <v>-7.9899167999999996</v>
      </c>
      <c r="O31" s="13">
        <f t="shared" si="2"/>
        <v>-0.31280469999999916</v>
      </c>
      <c r="P31" s="6">
        <f>'CL &amp; Data'!N243</f>
        <v>-26.376158</v>
      </c>
      <c r="Q31" s="8"/>
      <c r="R31" s="6">
        <f>'CL &amp; Data'!M349</f>
        <v>-9.7626647999999996</v>
      </c>
      <c r="S31" s="13">
        <f t="shared" si="3"/>
        <v>-5.1460300000000458E-2</v>
      </c>
      <c r="T31" s="6">
        <f>'CL &amp; Data'!N349</f>
        <v>-12.938625</v>
      </c>
      <c r="U31" s="8"/>
      <c r="V31" s="80">
        <f>'CL &amp; Data'!B349/1000000000</f>
        <v>1.6872</v>
      </c>
    </row>
    <row r="32" spans="2:22" x14ac:dyDescent="0.25">
      <c r="B32" s="6">
        <f>'CL &amp; Data'!B244/1000000000</f>
        <v>1.7471000000000001</v>
      </c>
      <c r="C32" s="8"/>
      <c r="D32" s="6">
        <f>'CL &amp; Data'!C244</f>
        <v>-7.5249081000000002</v>
      </c>
      <c r="E32" s="13">
        <f t="shared" si="0"/>
        <v>0.24394030000000022</v>
      </c>
      <c r="F32" s="6">
        <f>'CL &amp; Data'!D244</f>
        <v>-20.449183000000001</v>
      </c>
      <c r="G32" s="8"/>
      <c r="H32" s="6">
        <f>'CL &amp; Data'!C350</f>
        <v>-11.325727000000001</v>
      </c>
      <c r="I32" s="13">
        <f t="shared" si="1"/>
        <v>-0.54836599999999969</v>
      </c>
      <c r="J32" s="6">
        <f>'CL &amp; Data'!D350</f>
        <v>-23.972857000000001</v>
      </c>
      <c r="L32" s="6">
        <f>'CL &amp; Data'!L244/1000000000</f>
        <v>1.7471000000000001</v>
      </c>
      <c r="M32" s="8"/>
      <c r="N32" s="6">
        <f>'CL &amp; Data'!M244</f>
        <v>-8.0243930999999993</v>
      </c>
      <c r="O32" s="13">
        <f t="shared" si="2"/>
        <v>-0.34728099999999884</v>
      </c>
      <c r="P32" s="6">
        <f>'CL &amp; Data'!N244</f>
        <v>-25.785506999999999</v>
      </c>
      <c r="Q32" s="8"/>
      <c r="R32" s="6">
        <f>'CL &amp; Data'!M350</f>
        <v>-9.8023042999999994</v>
      </c>
      <c r="S32" s="13">
        <f t="shared" si="3"/>
        <v>-9.1099800000000286E-2</v>
      </c>
      <c r="T32" s="6">
        <f>'CL &amp; Data'!N350</f>
        <v>-13.106229000000001</v>
      </c>
      <c r="U32" s="8"/>
      <c r="V32" s="80">
        <f>'CL &amp; Data'!B350/1000000000</f>
        <v>1.7471000000000001</v>
      </c>
    </row>
    <row r="33" spans="2:22" x14ac:dyDescent="0.25">
      <c r="B33" s="6">
        <f>'CL &amp; Data'!B245/1000000000</f>
        <v>1.8069999999999999</v>
      </c>
      <c r="C33" s="8"/>
      <c r="D33" s="6">
        <f>'CL &amp; Data'!C245</f>
        <v>-7.5393943999999999</v>
      </c>
      <c r="E33" s="13">
        <f t="shared" si="0"/>
        <v>0.22945400000000049</v>
      </c>
      <c r="F33" s="6">
        <f>'CL &amp; Data'!D245</f>
        <v>-20.215810999999999</v>
      </c>
      <c r="G33" s="8"/>
      <c r="H33" s="6">
        <f>'CL &amp; Data'!C351</f>
        <v>-11.328772000000001</v>
      </c>
      <c r="I33" s="13">
        <f t="shared" si="1"/>
        <v>-0.55141099999999987</v>
      </c>
      <c r="J33" s="6">
        <f>'CL &amp; Data'!D351</f>
        <v>-22.954515000000001</v>
      </c>
      <c r="L33" s="6">
        <f>'CL &amp; Data'!L245/1000000000</f>
        <v>1.8069999999999999</v>
      </c>
      <c r="M33" s="8"/>
      <c r="N33" s="6">
        <f>'CL &amp; Data'!M245</f>
        <v>-8.0944719000000003</v>
      </c>
      <c r="O33" s="13">
        <f t="shared" si="2"/>
        <v>-0.41735979999999984</v>
      </c>
      <c r="P33" s="6">
        <f>'CL &amp; Data'!N245</f>
        <v>-26.341353999999999</v>
      </c>
      <c r="Q33" s="8"/>
      <c r="R33" s="6">
        <f>'CL &amp; Data'!M351</f>
        <v>-9.8412761999999994</v>
      </c>
      <c r="S33" s="13">
        <f t="shared" si="3"/>
        <v>-0.13007170000000023</v>
      </c>
      <c r="T33" s="6">
        <f>'CL &amp; Data'!N351</f>
        <v>-13.446254</v>
      </c>
      <c r="U33" s="8"/>
      <c r="V33" s="80">
        <f>'CL &amp; Data'!B351/1000000000</f>
        <v>1.8069999999999999</v>
      </c>
    </row>
    <row r="34" spans="2:22" x14ac:dyDescent="0.25">
      <c r="B34" s="6">
        <f>'CL &amp; Data'!B246/1000000000</f>
        <v>1.8669</v>
      </c>
      <c r="C34" s="8"/>
      <c r="D34" s="6">
        <f>'CL &amp; Data'!C246</f>
        <v>-7.4873966999999997</v>
      </c>
      <c r="E34" s="13">
        <f t="shared" si="0"/>
        <v>0.28145170000000075</v>
      </c>
      <c r="F34" s="6">
        <f>'CL &amp; Data'!D246</f>
        <v>-19.344963</v>
      </c>
      <c r="G34" s="8"/>
      <c r="H34" s="6">
        <f>'CL &amp; Data'!C352</f>
        <v>-11.268037</v>
      </c>
      <c r="I34" s="13">
        <f t="shared" si="1"/>
        <v>-0.49067599999999878</v>
      </c>
      <c r="J34" s="6">
        <f>'CL &amp; Data'!D352</f>
        <v>-22.266884000000001</v>
      </c>
      <c r="L34" s="6">
        <f>'CL &amp; Data'!L246/1000000000</f>
        <v>1.8669</v>
      </c>
      <c r="M34" s="8"/>
      <c r="N34" s="6">
        <f>'CL &amp; Data'!M246</f>
        <v>-8.1215133999999995</v>
      </c>
      <c r="O34" s="13">
        <f t="shared" si="2"/>
        <v>-0.44440129999999911</v>
      </c>
      <c r="P34" s="6">
        <f>'CL &amp; Data'!N246</f>
        <v>-26.210353999999999</v>
      </c>
      <c r="Q34" s="8"/>
      <c r="R34" s="6">
        <f>'CL &amp; Data'!M352</f>
        <v>-9.8654480000000007</v>
      </c>
      <c r="S34" s="13">
        <f t="shared" si="3"/>
        <v>-0.15424350000000153</v>
      </c>
      <c r="T34" s="6">
        <f>'CL &amp; Data'!N352</f>
        <v>-13.903791999999999</v>
      </c>
      <c r="U34" s="8"/>
      <c r="V34" s="80">
        <f>'CL &amp; Data'!B352/1000000000</f>
        <v>1.8669</v>
      </c>
    </row>
    <row r="35" spans="2:22" x14ac:dyDescent="0.25">
      <c r="B35" s="6">
        <f>'CL &amp; Data'!B247/1000000000</f>
        <v>1.9268000000000001</v>
      </c>
      <c r="C35" s="8"/>
      <c r="D35" s="6">
        <f>'CL &amp; Data'!C247</f>
        <v>-7.4674993000000001</v>
      </c>
      <c r="E35" s="13">
        <f t="shared" si="0"/>
        <v>0.30134910000000037</v>
      </c>
      <c r="F35" s="6">
        <f>'CL &amp; Data'!D247</f>
        <v>-18.535195999999999</v>
      </c>
      <c r="G35" s="8"/>
      <c r="H35" s="6">
        <f>'CL &amp; Data'!C353</f>
        <v>-11.297755</v>
      </c>
      <c r="I35" s="13">
        <f t="shared" si="1"/>
        <v>-0.52039399999999958</v>
      </c>
      <c r="J35" s="6">
        <f>'CL &amp; Data'!D353</f>
        <v>-22.164351</v>
      </c>
      <c r="L35" s="6">
        <f>'CL &amp; Data'!L247/1000000000</f>
        <v>1.9268000000000001</v>
      </c>
      <c r="M35" s="8"/>
      <c r="N35" s="6">
        <f>'CL &amp; Data'!M247</f>
        <v>-8.1713170999999996</v>
      </c>
      <c r="O35" s="13">
        <f t="shared" si="2"/>
        <v>-0.49420499999999912</v>
      </c>
      <c r="P35" s="6">
        <f>'CL &amp; Data'!N247</f>
        <v>-24.922070000000001</v>
      </c>
      <c r="Q35" s="8"/>
      <c r="R35" s="6">
        <f>'CL &amp; Data'!M353</f>
        <v>-9.9571123000000004</v>
      </c>
      <c r="S35" s="13">
        <f t="shared" si="3"/>
        <v>-0.24590780000000123</v>
      </c>
      <c r="T35" s="6">
        <f>'CL &amp; Data'!N353</f>
        <v>-14.194057000000001</v>
      </c>
      <c r="U35" s="8"/>
      <c r="V35" s="80">
        <f>'CL &amp; Data'!B353/1000000000</f>
        <v>1.9268000000000001</v>
      </c>
    </row>
    <row r="36" spans="2:22" x14ac:dyDescent="0.25">
      <c r="B36" s="6">
        <f>'CL &amp; Data'!B248/1000000000</f>
        <v>1.9866999999999999</v>
      </c>
      <c r="C36" s="8"/>
      <c r="D36" s="6">
        <f>'CL &amp; Data'!C248</f>
        <v>-7.4981685000000002</v>
      </c>
      <c r="E36" s="13">
        <f t="shared" si="0"/>
        <v>0.2706799000000002</v>
      </c>
      <c r="F36" s="6">
        <f>'CL &amp; Data'!D248</f>
        <v>-18.215665999999999</v>
      </c>
      <c r="G36" s="8"/>
      <c r="H36" s="6">
        <f>'CL &amp; Data'!C354</f>
        <v>-11.375598</v>
      </c>
      <c r="I36" s="13">
        <f t="shared" si="1"/>
        <v>-0.59823699999999924</v>
      </c>
      <c r="J36" s="6">
        <f>'CL &amp; Data'!D354</f>
        <v>-21.468465999999999</v>
      </c>
      <c r="L36" s="6">
        <f>'CL &amp; Data'!L248/1000000000</f>
        <v>1.9866999999999999</v>
      </c>
      <c r="M36" s="8"/>
      <c r="N36" s="6">
        <f>'CL &amp; Data'!M248</f>
        <v>-8.2345056999999997</v>
      </c>
      <c r="O36" s="13">
        <f t="shared" si="2"/>
        <v>-0.55739359999999927</v>
      </c>
      <c r="P36" s="6">
        <f>'CL &amp; Data'!N248</f>
        <v>-24.150993</v>
      </c>
      <c r="Q36" s="8"/>
      <c r="R36" s="6">
        <f>'CL &amp; Data'!M354</f>
        <v>-10.072597</v>
      </c>
      <c r="S36" s="13">
        <f t="shared" si="3"/>
        <v>-0.36139250000000089</v>
      </c>
      <c r="T36" s="6">
        <f>'CL &amp; Data'!N354</f>
        <v>-14.341968</v>
      </c>
      <c r="U36" s="8"/>
      <c r="V36" s="80">
        <f>'CL &amp; Data'!B354/1000000000</f>
        <v>1.9866999999999999</v>
      </c>
    </row>
    <row r="37" spans="2:22" x14ac:dyDescent="0.25">
      <c r="B37" s="6">
        <f>'CL &amp; Data'!B249/1000000000</f>
        <v>2.0466000000000002</v>
      </c>
      <c r="C37" s="8"/>
      <c r="D37" s="6">
        <f>'CL &amp; Data'!C249</f>
        <v>-7.6033629999999999</v>
      </c>
      <c r="E37" s="13">
        <f t="shared" si="0"/>
        <v>0.16548540000000056</v>
      </c>
      <c r="F37" s="6">
        <f>'CL &amp; Data'!D249</f>
        <v>-17.913719</v>
      </c>
      <c r="G37" s="8"/>
      <c r="H37" s="6">
        <f>'CL &amp; Data'!C355</f>
        <v>-11.375054</v>
      </c>
      <c r="I37" s="13">
        <f t="shared" si="1"/>
        <v>-0.59769299999999959</v>
      </c>
      <c r="J37" s="6">
        <f>'CL &amp; Data'!D355</f>
        <v>-20.424873000000002</v>
      </c>
      <c r="L37" s="6">
        <f>'CL &amp; Data'!L249/1000000000</f>
        <v>2.0466000000000002</v>
      </c>
      <c r="M37" s="8"/>
      <c r="N37" s="6">
        <f>'CL &amp; Data'!M249</f>
        <v>-8.3217639999999999</v>
      </c>
      <c r="O37" s="13">
        <f t="shared" si="2"/>
        <v>-0.6446518999999995</v>
      </c>
      <c r="P37" s="6">
        <f>'CL &amp; Data'!N249</f>
        <v>-23.674392999999998</v>
      </c>
      <c r="Q37" s="8"/>
      <c r="R37" s="6">
        <f>'CL &amp; Data'!M355</f>
        <v>-10.156587</v>
      </c>
      <c r="S37" s="13">
        <f t="shared" si="3"/>
        <v>-0.4453825000000009</v>
      </c>
      <c r="T37" s="6">
        <f>'CL &amp; Data'!N355</f>
        <v>-14.439971999999999</v>
      </c>
      <c r="U37" s="8"/>
      <c r="V37" s="80">
        <f>'CL &amp; Data'!B355/1000000000</f>
        <v>2.0466000000000002</v>
      </c>
    </row>
    <row r="38" spans="2:22" x14ac:dyDescent="0.25">
      <c r="B38" s="6">
        <f>'CL &amp; Data'!B250/1000000000</f>
        <v>2.1065</v>
      </c>
      <c r="C38" s="8"/>
      <c r="D38" s="6">
        <f>'CL &amp; Data'!C250</f>
        <v>-7.6713705000000001</v>
      </c>
      <c r="E38" s="13">
        <f t="shared" si="0"/>
        <v>9.7477900000000339E-2</v>
      </c>
      <c r="F38" s="6">
        <f>'CL &amp; Data'!D250</f>
        <v>-17.191797000000001</v>
      </c>
      <c r="G38" s="8"/>
      <c r="H38" s="6">
        <f>'CL &amp; Data'!C356</f>
        <v>-11.331897</v>
      </c>
      <c r="I38" s="13">
        <f t="shared" si="1"/>
        <v>-0.55453599999999881</v>
      </c>
      <c r="J38" s="6">
        <f>'CL &amp; Data'!D356</f>
        <v>-19.675518</v>
      </c>
      <c r="L38" s="6">
        <f>'CL &amp; Data'!L250/1000000000</f>
        <v>2.1065</v>
      </c>
      <c r="M38" s="8"/>
      <c r="N38" s="6">
        <f>'CL &amp; Data'!M250</f>
        <v>-8.3835744999999999</v>
      </c>
      <c r="O38" s="13">
        <f t="shared" si="2"/>
        <v>-0.70646239999999949</v>
      </c>
      <c r="P38" s="6">
        <f>'CL &amp; Data'!N250</f>
        <v>-22.397898000000001</v>
      </c>
      <c r="Q38" s="8"/>
      <c r="R38" s="6">
        <f>'CL &amp; Data'!M356</f>
        <v>-10.235789</v>
      </c>
      <c r="S38" s="13">
        <f t="shared" si="3"/>
        <v>-0.52458450000000134</v>
      </c>
      <c r="T38" s="6">
        <f>'CL &amp; Data'!N356</f>
        <v>-14.500094000000001</v>
      </c>
      <c r="U38" s="8"/>
      <c r="V38" s="80">
        <f>'CL &amp; Data'!B356/1000000000</f>
        <v>2.1065</v>
      </c>
    </row>
    <row r="39" spans="2:22" x14ac:dyDescent="0.25">
      <c r="B39" s="6">
        <f>'CL &amp; Data'!B251/1000000000</f>
        <v>2.1663999999999999</v>
      </c>
      <c r="C39" s="8"/>
      <c r="D39" s="6">
        <f>'CL &amp; Data'!C251</f>
        <v>-7.7379851000000004</v>
      </c>
      <c r="E39" s="13">
        <f t="shared" si="0"/>
        <v>3.0863300000000038E-2</v>
      </c>
      <c r="F39" s="6">
        <f>'CL &amp; Data'!D251</f>
        <v>-16.299641000000001</v>
      </c>
      <c r="G39" s="8"/>
      <c r="H39" s="6">
        <f>'CL &amp; Data'!C357</f>
        <v>-11.329499</v>
      </c>
      <c r="I39" s="13">
        <f t="shared" si="1"/>
        <v>-0.55213799999999935</v>
      </c>
      <c r="J39" s="6">
        <f>'CL &amp; Data'!D357</f>
        <v>-19.420953999999998</v>
      </c>
      <c r="L39" s="6">
        <f>'CL &amp; Data'!L251/1000000000</f>
        <v>2.1663999999999999</v>
      </c>
      <c r="M39" s="8"/>
      <c r="N39" s="6">
        <f>'CL &amp; Data'!M251</f>
        <v>-8.4231376999999998</v>
      </c>
      <c r="O39" s="13">
        <f t="shared" si="2"/>
        <v>-0.7460255999999994</v>
      </c>
      <c r="P39" s="6">
        <f>'CL &amp; Data'!N251</f>
        <v>-20.796914999999998</v>
      </c>
      <c r="Q39" s="8"/>
      <c r="R39" s="6">
        <f>'CL &amp; Data'!M357</f>
        <v>-10.331061</v>
      </c>
      <c r="S39" s="13">
        <f t="shared" si="3"/>
        <v>-0.61985650000000092</v>
      </c>
      <c r="T39" s="6">
        <f>'CL &amp; Data'!N357</f>
        <v>-14.345245999999999</v>
      </c>
      <c r="U39" s="8"/>
      <c r="V39" s="80">
        <f>'CL &amp; Data'!B357/1000000000</f>
        <v>2.1663999999999999</v>
      </c>
    </row>
    <row r="40" spans="2:22" x14ac:dyDescent="0.25">
      <c r="B40" s="6">
        <f>'CL &amp; Data'!B252/1000000000</f>
        <v>2.2263000000000002</v>
      </c>
      <c r="C40" s="8"/>
      <c r="D40" s="6">
        <f>'CL &amp; Data'!C252</f>
        <v>-7.8428348999999997</v>
      </c>
      <c r="E40" s="13">
        <f t="shared" si="0"/>
        <v>-7.3986499999999289E-2</v>
      </c>
      <c r="F40" s="6">
        <f>'CL &amp; Data'!D252</f>
        <v>-15.760116</v>
      </c>
      <c r="G40" s="8"/>
      <c r="H40" s="6">
        <f>'CL &amp; Data'!C358</f>
        <v>-11.401604000000001</v>
      </c>
      <c r="I40" s="13">
        <f t="shared" si="1"/>
        <v>-0.62424299999999988</v>
      </c>
      <c r="J40" s="6">
        <f>'CL &amp; Data'!D358</f>
        <v>-18.770610999999999</v>
      </c>
      <c r="L40" s="6">
        <f>'CL &amp; Data'!L252/1000000000</f>
        <v>2.2263000000000002</v>
      </c>
      <c r="M40" s="8"/>
      <c r="N40" s="6">
        <f>'CL &amp; Data'!M252</f>
        <v>-8.4722586</v>
      </c>
      <c r="O40" s="13">
        <f t="shared" si="2"/>
        <v>-0.79514649999999953</v>
      </c>
      <c r="P40" s="6">
        <f>'CL &amp; Data'!N252</f>
        <v>-19.756124</v>
      </c>
      <c r="Q40" s="8"/>
      <c r="R40" s="6">
        <f>'CL &amp; Data'!M358</f>
        <v>-10.452472</v>
      </c>
      <c r="S40" s="13">
        <f t="shared" si="3"/>
        <v>-0.74126750000000108</v>
      </c>
      <c r="T40" s="6">
        <f>'CL &amp; Data'!N358</f>
        <v>-13.954784999999999</v>
      </c>
      <c r="U40" s="8"/>
      <c r="V40" s="80">
        <f>'CL &amp; Data'!B358/1000000000</f>
        <v>2.2263000000000002</v>
      </c>
    </row>
    <row r="41" spans="2:22" x14ac:dyDescent="0.25">
      <c r="B41" s="6">
        <f>'CL &amp; Data'!B253/1000000000</f>
        <v>2.2862</v>
      </c>
      <c r="C41" s="8"/>
      <c r="D41" s="6">
        <f>'CL &amp; Data'!C253</f>
        <v>-8.0222359000000001</v>
      </c>
      <c r="E41" s="13">
        <f t="shared" si="0"/>
        <v>-0.25338749999999965</v>
      </c>
      <c r="F41" s="6">
        <f>'CL &amp; Data'!D253</f>
        <v>-15.206319000000001</v>
      </c>
      <c r="G41" s="8"/>
      <c r="H41" s="6">
        <f>'CL &amp; Data'!C359</f>
        <v>-11.434255</v>
      </c>
      <c r="I41" s="13">
        <f t="shared" si="1"/>
        <v>-0.65689399999999942</v>
      </c>
      <c r="J41" s="6">
        <f>'CL &amp; Data'!D359</f>
        <v>-17.551987</v>
      </c>
      <c r="L41" s="6">
        <f>'CL &amp; Data'!L253/1000000000</f>
        <v>2.2862</v>
      </c>
      <c r="M41" s="8"/>
      <c r="N41" s="6">
        <f>'CL &amp; Data'!M253</f>
        <v>-8.5698747999999991</v>
      </c>
      <c r="O41" s="13">
        <f t="shared" si="2"/>
        <v>-0.89276269999999869</v>
      </c>
      <c r="P41" s="6">
        <f>'CL &amp; Data'!N253</f>
        <v>-18.810670999999999</v>
      </c>
      <c r="Q41" s="8"/>
      <c r="R41" s="6">
        <f>'CL &amp; Data'!M359</f>
        <v>-10.558427999999999</v>
      </c>
      <c r="S41" s="13">
        <f t="shared" si="3"/>
        <v>-0.84722350000000013</v>
      </c>
      <c r="T41" s="6">
        <f>'CL &amp; Data'!N359</f>
        <v>-13.520061</v>
      </c>
      <c r="U41" s="8"/>
      <c r="V41" s="80">
        <f>'CL &amp; Data'!B359/1000000000</f>
        <v>2.2862</v>
      </c>
    </row>
    <row r="42" spans="2:22" x14ac:dyDescent="0.25">
      <c r="B42" s="6">
        <f>'CL &amp; Data'!B254/1000000000</f>
        <v>2.3460999999999999</v>
      </c>
      <c r="C42" s="8"/>
      <c r="D42" s="6">
        <f>'CL &amp; Data'!C254</f>
        <v>-8.1296119999999998</v>
      </c>
      <c r="E42" s="13">
        <f t="shared" si="0"/>
        <v>-0.36076359999999941</v>
      </c>
      <c r="F42" s="6">
        <f>'CL &amp; Data'!D254</f>
        <v>-14.372052999999999</v>
      </c>
      <c r="G42" s="8"/>
      <c r="H42" s="6">
        <f>'CL &amp; Data'!C360</f>
        <v>-11.425751</v>
      </c>
      <c r="I42" s="13">
        <f t="shared" si="1"/>
        <v>-0.64838999999999913</v>
      </c>
      <c r="J42" s="6">
        <f>'CL &amp; Data'!D360</f>
        <v>-16.657710999999999</v>
      </c>
      <c r="L42" s="6">
        <f>'CL &amp; Data'!L254/1000000000</f>
        <v>2.3460999999999999</v>
      </c>
      <c r="M42" s="8"/>
      <c r="N42" s="6">
        <f>'CL &amp; Data'!M254</f>
        <v>-8.6448611999999994</v>
      </c>
      <c r="O42" s="13">
        <f t="shared" si="2"/>
        <v>-0.96774909999999892</v>
      </c>
      <c r="P42" s="6">
        <f>'CL &amp; Data'!N254</f>
        <v>-17.574643999999999</v>
      </c>
      <c r="Q42" s="8"/>
      <c r="R42" s="6">
        <f>'CL &amp; Data'!M360</f>
        <v>-10.671374999999999</v>
      </c>
      <c r="S42" s="13">
        <f t="shared" si="3"/>
        <v>-0.96017050000000026</v>
      </c>
      <c r="T42" s="6">
        <f>'CL &amp; Data'!N360</f>
        <v>-13.145956999999999</v>
      </c>
      <c r="U42" s="8"/>
      <c r="V42" s="80">
        <f>'CL &amp; Data'!B360/1000000000</f>
        <v>2.3460999999999999</v>
      </c>
    </row>
    <row r="43" spans="2:22" x14ac:dyDescent="0.25">
      <c r="B43" s="6">
        <f>'CL &amp; Data'!B255/1000000000</f>
        <v>2.4060000000000001</v>
      </c>
      <c r="C43" s="8"/>
      <c r="D43" s="6">
        <f>'CL &amp; Data'!C255</f>
        <v>-8.2254257000000006</v>
      </c>
      <c r="E43" s="13">
        <f t="shared" si="0"/>
        <v>-0.45657730000000019</v>
      </c>
      <c r="F43" s="6">
        <f>'CL &amp; Data'!D255</f>
        <v>-13.538964</v>
      </c>
      <c r="G43" s="8"/>
      <c r="H43" s="6">
        <f>'CL &amp; Data'!C361</f>
        <v>-11.481697</v>
      </c>
      <c r="I43" s="13">
        <f t="shared" si="1"/>
        <v>-0.70433599999999963</v>
      </c>
      <c r="J43" s="6">
        <f>'CL &amp; Data'!D361</f>
        <v>-16.056957000000001</v>
      </c>
      <c r="L43" s="6">
        <f>'CL &amp; Data'!L255/1000000000</f>
        <v>2.4060000000000001</v>
      </c>
      <c r="M43" s="8"/>
      <c r="N43" s="6">
        <f>'CL &amp; Data'!M255</f>
        <v>-8.7189101999999998</v>
      </c>
      <c r="O43" s="13">
        <f t="shared" si="2"/>
        <v>-1.0417980999999994</v>
      </c>
      <c r="P43" s="6">
        <f>'CL &amp; Data'!N255</f>
        <v>-16.283783</v>
      </c>
      <c r="Q43" s="8"/>
      <c r="R43" s="6">
        <f>'CL &amp; Data'!M361</f>
        <v>-10.815376000000001</v>
      </c>
      <c r="S43" s="13">
        <f t="shared" si="3"/>
        <v>-1.1041715000000014</v>
      </c>
      <c r="T43" s="6">
        <f>'CL &amp; Data'!N361</f>
        <v>-12.599425</v>
      </c>
      <c r="U43" s="8"/>
      <c r="V43" s="80">
        <f>'CL &amp; Data'!B361/1000000000</f>
        <v>2.4060000000000001</v>
      </c>
    </row>
    <row r="44" spans="2:22" x14ac:dyDescent="0.25">
      <c r="B44" s="6">
        <f>'CL &amp; Data'!B256/1000000000</f>
        <v>2.4659</v>
      </c>
      <c r="C44" s="8"/>
      <c r="D44" s="6">
        <f>'CL &amp; Data'!C256</f>
        <v>-8.3768492000000006</v>
      </c>
      <c r="E44" s="13">
        <f t="shared" si="0"/>
        <v>-0.60800080000000012</v>
      </c>
      <c r="F44" s="6">
        <f>'CL &amp; Data'!D256</f>
        <v>-12.946113</v>
      </c>
      <c r="G44" s="8"/>
      <c r="H44" s="6">
        <f>'CL &amp; Data'!C362</f>
        <v>-11.646029</v>
      </c>
      <c r="I44" s="13">
        <f t="shared" si="1"/>
        <v>-0.86866799999999955</v>
      </c>
      <c r="J44" s="6">
        <f>'CL &amp; Data'!D362</f>
        <v>-15.159420000000001</v>
      </c>
      <c r="L44" s="6">
        <f>'CL &amp; Data'!L256/1000000000</f>
        <v>2.4659</v>
      </c>
      <c r="M44" s="8"/>
      <c r="N44" s="6">
        <f>'CL &amp; Data'!M256</f>
        <v>-8.8328790999999995</v>
      </c>
      <c r="O44" s="13">
        <f t="shared" si="2"/>
        <v>-1.1557669999999991</v>
      </c>
      <c r="P44" s="6">
        <f>'CL &amp; Data'!N256</f>
        <v>-15.267714</v>
      </c>
      <c r="Q44" s="8"/>
      <c r="R44" s="6">
        <f>'CL &amp; Data'!M362</f>
        <v>-10.990872</v>
      </c>
      <c r="S44" s="13">
        <f t="shared" si="3"/>
        <v>-1.2796675000000004</v>
      </c>
      <c r="T44" s="6">
        <f>'CL &amp; Data'!N362</f>
        <v>-11.869192999999999</v>
      </c>
      <c r="U44" s="8"/>
      <c r="V44" s="80">
        <f>'CL &amp; Data'!B362/1000000000</f>
        <v>2.4659</v>
      </c>
    </row>
    <row r="45" spans="2:22" x14ac:dyDescent="0.25">
      <c r="B45" s="6">
        <f>'CL &amp; Data'!B257/1000000000</f>
        <v>2.5257999999999998</v>
      </c>
      <c r="C45" s="8"/>
      <c r="D45" s="6">
        <f>'CL &amp; Data'!C257</f>
        <v>-8.5968894999999996</v>
      </c>
      <c r="E45" s="13">
        <f t="shared" si="0"/>
        <v>-0.8280410999999992</v>
      </c>
      <c r="F45" s="6">
        <f>'CL &amp; Data'!D257</f>
        <v>-12.333287</v>
      </c>
      <c r="G45" s="8"/>
      <c r="H45" s="6">
        <f>'CL &amp; Data'!C363</f>
        <v>-11.781449</v>
      </c>
      <c r="I45" s="13">
        <f t="shared" si="1"/>
        <v>-1.0040879999999994</v>
      </c>
      <c r="J45" s="6">
        <f>'CL &amp; Data'!D363</f>
        <v>-13.92883</v>
      </c>
      <c r="L45" s="6">
        <f>'CL &amp; Data'!L257/1000000000</f>
        <v>2.5257999999999998</v>
      </c>
      <c r="M45" s="8"/>
      <c r="N45" s="6">
        <f>'CL &amp; Data'!M257</f>
        <v>-8.9841785000000005</v>
      </c>
      <c r="O45" s="13">
        <f t="shared" si="2"/>
        <v>-1.3070664000000001</v>
      </c>
      <c r="P45" s="6">
        <f>'CL &amp; Data'!N257</f>
        <v>-14.30457</v>
      </c>
      <c r="Q45" s="8"/>
      <c r="R45" s="6">
        <f>'CL &amp; Data'!M363</f>
        <v>-11.155832</v>
      </c>
      <c r="S45" s="13">
        <f t="shared" si="3"/>
        <v>-1.4446275000000011</v>
      </c>
      <c r="T45" s="6">
        <f>'CL &amp; Data'!N363</f>
        <v>-11.223636000000001</v>
      </c>
      <c r="U45" s="8"/>
      <c r="V45" s="80">
        <f>'CL &amp; Data'!B363/1000000000</f>
        <v>2.5257999999999998</v>
      </c>
    </row>
    <row r="46" spans="2:22" x14ac:dyDescent="0.25">
      <c r="B46" s="6">
        <f>'CL &amp; Data'!B258/1000000000</f>
        <v>2.5857000000000001</v>
      </c>
      <c r="C46" s="8"/>
      <c r="D46" s="6">
        <f>'CL &amp; Data'!C258</f>
        <v>-8.7534237000000008</v>
      </c>
      <c r="E46" s="13">
        <f t="shared" si="0"/>
        <v>-0.98457530000000038</v>
      </c>
      <c r="F46" s="6">
        <f>'CL &amp; Data'!D258</f>
        <v>-11.562101999999999</v>
      </c>
      <c r="G46" s="8"/>
      <c r="H46" s="6">
        <f>'CL &amp; Data'!C364</f>
        <v>-11.898961999999999</v>
      </c>
      <c r="I46" s="13">
        <f t="shared" si="1"/>
        <v>-1.1216009999999983</v>
      </c>
      <c r="J46" s="6">
        <f>'CL &amp; Data'!D364</f>
        <v>-13.060719000000001</v>
      </c>
      <c r="L46" s="6">
        <f>'CL &amp; Data'!L258/1000000000</f>
        <v>2.5857000000000001</v>
      </c>
      <c r="M46" s="8"/>
      <c r="N46" s="6">
        <f>'CL &amp; Data'!M258</f>
        <v>-9.1047505999999991</v>
      </c>
      <c r="O46" s="13">
        <f t="shared" si="2"/>
        <v>-1.4276384999999987</v>
      </c>
      <c r="P46" s="6">
        <f>'CL &amp; Data'!N258</f>
        <v>-13.234035</v>
      </c>
      <c r="Q46" s="8"/>
      <c r="R46" s="6">
        <f>'CL &amp; Data'!M364</f>
        <v>-11.324429</v>
      </c>
      <c r="S46" s="13">
        <f t="shared" si="3"/>
        <v>-1.6132245000000012</v>
      </c>
      <c r="T46" s="6">
        <f>'CL &amp; Data'!N364</f>
        <v>-10.718303000000001</v>
      </c>
      <c r="U46" s="8"/>
      <c r="V46" s="80">
        <f>'CL &amp; Data'!B364/1000000000</f>
        <v>2.5857000000000001</v>
      </c>
    </row>
    <row r="47" spans="2:22" x14ac:dyDescent="0.25">
      <c r="B47" s="6">
        <f>'CL &amp; Data'!B259/1000000000</f>
        <v>2.6456</v>
      </c>
      <c r="C47" s="8"/>
      <c r="D47" s="6">
        <f>'CL &amp; Data'!C259</f>
        <v>-8.9005928000000001</v>
      </c>
      <c r="E47" s="13">
        <f t="shared" si="0"/>
        <v>-1.1317443999999997</v>
      </c>
      <c r="F47" s="6">
        <f>'CL &amp; Data'!D259</f>
        <v>-10.809988000000001</v>
      </c>
      <c r="G47" s="8"/>
      <c r="H47" s="6">
        <f>'CL &amp; Data'!C365</f>
        <v>-12.025043</v>
      </c>
      <c r="I47" s="13">
        <f t="shared" si="1"/>
        <v>-1.2476819999999993</v>
      </c>
      <c r="J47" s="6">
        <f>'CL &amp; Data'!D365</f>
        <v>-12.398053000000001</v>
      </c>
      <c r="L47" s="6">
        <f>'CL &amp; Data'!L259/1000000000</f>
        <v>2.6456</v>
      </c>
      <c r="M47" s="8"/>
      <c r="N47" s="6">
        <f>'CL &amp; Data'!M259</f>
        <v>-9.2184811</v>
      </c>
      <c r="O47" s="13">
        <f t="shared" si="2"/>
        <v>-1.5413689999999995</v>
      </c>
      <c r="P47" s="6">
        <f>'CL &amp; Data'!N259</f>
        <v>-12.170432999999999</v>
      </c>
      <c r="Q47" s="8"/>
      <c r="R47" s="6">
        <f>'CL &amp; Data'!M365</f>
        <v>-11.506548</v>
      </c>
      <c r="S47" s="13">
        <f t="shared" si="3"/>
        <v>-1.7953435000000013</v>
      </c>
      <c r="T47" s="6">
        <f>'CL &amp; Data'!N365</f>
        <v>-10.084474</v>
      </c>
      <c r="U47" s="8"/>
      <c r="V47" s="80">
        <f>'CL &amp; Data'!B365/1000000000</f>
        <v>2.6456</v>
      </c>
    </row>
    <row r="48" spans="2:22" x14ac:dyDescent="0.25">
      <c r="B48" s="6">
        <f>'CL &amp; Data'!B260/1000000000</f>
        <v>2.7054999999999998</v>
      </c>
      <c r="C48" s="8"/>
      <c r="D48" s="6">
        <f>'CL &amp; Data'!C260</f>
        <v>-9.1039104000000002</v>
      </c>
      <c r="E48" s="13">
        <f t="shared" si="0"/>
        <v>-1.3350619999999997</v>
      </c>
      <c r="F48" s="6">
        <f>'CL &amp; Data'!D260</f>
        <v>-10.209764</v>
      </c>
      <c r="G48" s="8"/>
      <c r="H48" s="6">
        <f>'CL &amp; Data'!C366</f>
        <v>-12.202819999999999</v>
      </c>
      <c r="I48" s="13">
        <f t="shared" si="1"/>
        <v>-1.4254589999999983</v>
      </c>
      <c r="J48" s="6">
        <f>'CL &amp; Data'!D366</f>
        <v>-11.541248</v>
      </c>
      <c r="L48" s="6">
        <f>'CL &amp; Data'!L260/1000000000</f>
        <v>2.7054999999999998</v>
      </c>
      <c r="M48" s="8"/>
      <c r="N48" s="6">
        <f>'CL &amp; Data'!M260</f>
        <v>-9.3644561999999993</v>
      </c>
      <c r="O48" s="13">
        <f t="shared" si="2"/>
        <v>-1.6873440999999989</v>
      </c>
      <c r="P48" s="6">
        <f>'CL &amp; Data'!N260</f>
        <v>-11.318360999999999</v>
      </c>
      <c r="Q48" s="8"/>
      <c r="R48" s="6">
        <f>'CL &amp; Data'!M366</f>
        <v>-11.687353999999999</v>
      </c>
      <c r="S48" s="13">
        <f t="shared" si="3"/>
        <v>-1.9761495</v>
      </c>
      <c r="T48" s="6">
        <f>'CL &amp; Data'!N366</f>
        <v>-9.3686123000000006</v>
      </c>
      <c r="U48" s="8"/>
      <c r="V48" s="80">
        <f>'CL &amp; Data'!B366/1000000000</f>
        <v>2.7054999999999998</v>
      </c>
    </row>
    <row r="49" spans="2:22" x14ac:dyDescent="0.25">
      <c r="B49" s="6">
        <f>'CL &amp; Data'!B261/1000000000</f>
        <v>2.7654000000000001</v>
      </c>
      <c r="C49" s="8"/>
      <c r="D49" s="6">
        <f>'CL &amp; Data'!C261</f>
        <v>-9.4040345999999992</v>
      </c>
      <c r="E49" s="13">
        <f t="shared" si="0"/>
        <v>-1.6351861999999988</v>
      </c>
      <c r="F49" s="6">
        <f>'CL &amp; Data'!D261</f>
        <v>-9.6670504000000008</v>
      </c>
      <c r="G49" s="8"/>
      <c r="H49" s="6">
        <f>'CL &amp; Data'!C367</f>
        <v>-12.357787</v>
      </c>
      <c r="I49" s="13">
        <f t="shared" si="1"/>
        <v>-1.5804259999999992</v>
      </c>
      <c r="J49" s="6">
        <f>'CL &amp; Data'!D367</f>
        <v>-10.639027</v>
      </c>
      <c r="L49" s="6">
        <f>'CL &amp; Data'!L261/1000000000</f>
        <v>2.7654000000000001</v>
      </c>
      <c r="M49" s="8"/>
      <c r="N49" s="6">
        <f>'CL &amp; Data'!M261</f>
        <v>-9.5998459</v>
      </c>
      <c r="O49" s="13">
        <f t="shared" si="2"/>
        <v>-1.9227337999999996</v>
      </c>
      <c r="P49" s="6">
        <f>'CL &amp; Data'!N261</f>
        <v>-10.592484000000001</v>
      </c>
      <c r="Q49" s="8"/>
      <c r="R49" s="6">
        <f>'CL &amp; Data'!M367</f>
        <v>-11.899195000000001</v>
      </c>
      <c r="S49" s="13">
        <f t="shared" si="3"/>
        <v>-2.1879905000000015</v>
      </c>
      <c r="T49" s="6">
        <f>'CL &amp; Data'!N367</f>
        <v>-8.8219975999999996</v>
      </c>
      <c r="U49" s="8"/>
      <c r="V49" s="80">
        <f>'CL &amp; Data'!B367/1000000000</f>
        <v>2.7654000000000001</v>
      </c>
    </row>
    <row r="50" spans="2:22" x14ac:dyDescent="0.25">
      <c r="B50" s="6">
        <f>'CL &amp; Data'!B262/1000000000</f>
        <v>2.8252999999999999</v>
      </c>
      <c r="C50" s="8"/>
      <c r="D50" s="6">
        <f>'CL &amp; Data'!C262</f>
        <v>-9.6385231000000005</v>
      </c>
      <c r="E50" s="13">
        <f t="shared" si="0"/>
        <v>-1.8696747</v>
      </c>
      <c r="F50" s="6">
        <f>'CL &amp; Data'!D262</f>
        <v>-9.0528268999999995</v>
      </c>
      <c r="G50" s="8"/>
      <c r="H50" s="6">
        <f>'CL &amp; Data'!C368</f>
        <v>-12.549659999999999</v>
      </c>
      <c r="I50" s="13">
        <f t="shared" si="1"/>
        <v>-1.7722989999999985</v>
      </c>
      <c r="J50" s="6">
        <f>'CL &amp; Data'!D368</f>
        <v>-9.9961958000000006</v>
      </c>
      <c r="L50" s="6">
        <f>'CL &amp; Data'!L262/1000000000</f>
        <v>2.8252999999999999</v>
      </c>
      <c r="M50" s="8"/>
      <c r="N50" s="6">
        <f>'CL &amp; Data'!M262</f>
        <v>-9.7862206</v>
      </c>
      <c r="O50" s="13">
        <f t="shared" si="2"/>
        <v>-2.1091084999999996</v>
      </c>
      <c r="P50" s="6">
        <f>'CL &amp; Data'!N262</f>
        <v>-9.8250647000000004</v>
      </c>
      <c r="Q50" s="8"/>
      <c r="R50" s="6">
        <f>'CL &amp; Data'!M368</f>
        <v>-12.149253</v>
      </c>
      <c r="S50" s="13">
        <f t="shared" si="3"/>
        <v>-2.4380485000000007</v>
      </c>
      <c r="T50" s="6">
        <f>'CL &amp; Data'!N368</f>
        <v>-8.3401375000000009</v>
      </c>
      <c r="U50" s="8"/>
      <c r="V50" s="80">
        <f>'CL &amp; Data'!B368/1000000000</f>
        <v>2.8252999999999999</v>
      </c>
    </row>
    <row r="51" spans="2:22" x14ac:dyDescent="0.25">
      <c r="B51" s="6">
        <f>'CL &amp; Data'!B263/1000000000</f>
        <v>2.8852000000000002</v>
      </c>
      <c r="C51" s="8"/>
      <c r="D51" s="6">
        <f>'CL &amp; Data'!C263</f>
        <v>-9.8022299000000004</v>
      </c>
      <c r="E51" s="13">
        <f t="shared" si="0"/>
        <v>-2.0333815</v>
      </c>
      <c r="F51" s="6">
        <f>'CL &amp; Data'!D263</f>
        <v>-8.4944687000000005</v>
      </c>
      <c r="G51" s="8"/>
      <c r="H51" s="6">
        <f>'CL &amp; Data'!C369</f>
        <v>-12.747362000000001</v>
      </c>
      <c r="I51" s="13">
        <f t="shared" si="1"/>
        <v>-1.9700009999999999</v>
      </c>
      <c r="J51" s="6">
        <f>'CL &amp; Data'!D369</f>
        <v>-9.5004147999999997</v>
      </c>
      <c r="L51" s="6">
        <f>'CL &amp; Data'!L263/1000000000</f>
        <v>2.8852000000000002</v>
      </c>
      <c r="M51" s="8"/>
      <c r="N51" s="6">
        <f>'CL &amp; Data'!M263</f>
        <v>-9.9590081999999995</v>
      </c>
      <c r="O51" s="13">
        <f t="shared" si="2"/>
        <v>-2.2818960999999991</v>
      </c>
      <c r="P51" s="6">
        <f>'CL &amp; Data'!N263</f>
        <v>-9.1414174999999993</v>
      </c>
      <c r="Q51" s="8"/>
      <c r="R51" s="6">
        <f>'CL &amp; Data'!M369</f>
        <v>-12.395737</v>
      </c>
      <c r="S51" s="13">
        <f t="shared" si="3"/>
        <v>-2.6845325000000013</v>
      </c>
      <c r="T51" s="6">
        <f>'CL &amp; Data'!N369</f>
        <v>-7.7763152</v>
      </c>
      <c r="U51" s="8"/>
      <c r="V51" s="80">
        <f>'CL &amp; Data'!B369/1000000000</f>
        <v>2.8852000000000002</v>
      </c>
    </row>
    <row r="52" spans="2:22" x14ac:dyDescent="0.25">
      <c r="B52" s="6">
        <f>'CL &amp; Data'!B264/1000000000</f>
        <v>2.9451000000000001</v>
      </c>
      <c r="C52" s="8"/>
      <c r="D52" s="6">
        <f>'CL &amp; Data'!C264</f>
        <v>-9.9719200000000008</v>
      </c>
      <c r="E52" s="13">
        <f t="shared" si="0"/>
        <v>-2.2030716000000004</v>
      </c>
      <c r="F52" s="6">
        <f>'CL &amp; Data'!D264</f>
        <v>-8.0557327000000001</v>
      </c>
      <c r="G52" s="8"/>
      <c r="H52" s="6">
        <f>'CL &amp; Data'!C370</f>
        <v>-12.975021999999999</v>
      </c>
      <c r="I52" s="13">
        <f t="shared" si="1"/>
        <v>-2.1976609999999983</v>
      </c>
      <c r="J52" s="6">
        <f>'CL &amp; Data'!D370</f>
        <v>-8.8567762000000005</v>
      </c>
      <c r="L52" s="6">
        <f>'CL &amp; Data'!L264/1000000000</f>
        <v>2.9451000000000001</v>
      </c>
      <c r="M52" s="8"/>
      <c r="N52" s="6">
        <f>'CL &amp; Data'!M264</f>
        <v>-10.135804</v>
      </c>
      <c r="O52" s="13">
        <f t="shared" si="2"/>
        <v>-2.4586918999999998</v>
      </c>
      <c r="P52" s="6">
        <f>'CL &amp; Data'!N264</f>
        <v>-8.5940989999999999</v>
      </c>
      <c r="Q52" s="8"/>
      <c r="R52" s="6">
        <f>'CL &amp; Data'!M370</f>
        <v>-12.660073000000001</v>
      </c>
      <c r="S52" s="13">
        <f t="shared" si="3"/>
        <v>-2.9488685000000014</v>
      </c>
      <c r="T52" s="6">
        <f>'CL &amp; Data'!N370</f>
        <v>-7.2405971999999998</v>
      </c>
      <c r="U52" s="8"/>
      <c r="V52" s="80">
        <f>'CL &amp; Data'!B370/1000000000</f>
        <v>2.9451000000000001</v>
      </c>
    </row>
    <row r="53" spans="2:22" x14ac:dyDescent="0.25">
      <c r="B53" s="6">
        <f>'CL &amp; Data'!B265/1000000000</f>
        <v>3.0049999999999999</v>
      </c>
      <c r="C53" s="8"/>
      <c r="D53" s="6">
        <f>'CL &amp; Data'!C265</f>
        <v>-10.198859000000001</v>
      </c>
      <c r="E53" s="13">
        <f t="shared" si="0"/>
        <v>-2.4300106000000001</v>
      </c>
      <c r="F53" s="6">
        <f>'CL &amp; Data'!D265</f>
        <v>-7.6387090999999998</v>
      </c>
      <c r="G53" s="8"/>
      <c r="H53" s="6">
        <f>'CL &amp; Data'!C371</f>
        <v>-13.177724</v>
      </c>
      <c r="I53" s="13">
        <f t="shared" si="1"/>
        <v>-2.4003629999999987</v>
      </c>
      <c r="J53" s="6">
        <f>'CL &amp; Data'!D371</f>
        <v>-8.1930084000000001</v>
      </c>
      <c r="L53" s="6">
        <f>'CL &amp; Data'!L265/1000000000</f>
        <v>3.0049999999999999</v>
      </c>
      <c r="M53" s="8"/>
      <c r="N53" s="6">
        <f>'CL &amp; Data'!M265</f>
        <v>-10.380341</v>
      </c>
      <c r="O53" s="13">
        <f t="shared" si="2"/>
        <v>-2.7032288999999992</v>
      </c>
      <c r="P53" s="6">
        <f>'CL &amp; Data'!N265</f>
        <v>-8.0910177000000001</v>
      </c>
      <c r="Q53" s="8"/>
      <c r="R53" s="6">
        <f>'CL &amp; Data'!M371</f>
        <v>-12.932838</v>
      </c>
      <c r="S53" s="13">
        <f t="shared" si="3"/>
        <v>-3.2216335000000011</v>
      </c>
      <c r="T53" s="6">
        <f>'CL &amp; Data'!N371</f>
        <v>-6.8384910000000003</v>
      </c>
      <c r="U53" s="8"/>
      <c r="V53" s="80">
        <f>'CL &amp; Data'!B371/1000000000</f>
        <v>3.0049999999999999</v>
      </c>
    </row>
    <row r="54" spans="2:22" x14ac:dyDescent="0.25">
      <c r="B54" s="6">
        <f>'CL &amp; Data'!B266/1000000000</f>
        <v>3.0649000000000002</v>
      </c>
      <c r="D54" s="6">
        <f>'CL &amp; Data'!C266</f>
        <v>-10.436386000000001</v>
      </c>
      <c r="E54" s="13">
        <f t="shared" si="0"/>
        <v>-2.6675376000000002</v>
      </c>
      <c r="F54" s="6">
        <f>'CL &amp; Data'!D266</f>
        <v>-7.2130957000000002</v>
      </c>
      <c r="H54" s="6">
        <f>'CL &amp; Data'!C372</f>
        <v>-13.442869999999999</v>
      </c>
      <c r="I54" s="13">
        <f t="shared" si="1"/>
        <v>-2.6655089999999984</v>
      </c>
      <c r="J54" s="6">
        <f>'CL &amp; Data'!D372</f>
        <v>-7.6886368000000003</v>
      </c>
      <c r="L54" s="6">
        <f>'CL &amp; Data'!L266/1000000000</f>
        <v>3.0649000000000002</v>
      </c>
      <c r="N54" s="6">
        <f>'CL &amp; Data'!M266</f>
        <v>-10.648745999999999</v>
      </c>
      <c r="O54" s="13">
        <f t="shared" si="2"/>
        <v>-2.9716338999999987</v>
      </c>
      <c r="P54" s="6">
        <f>'CL &amp; Data'!N266</f>
        <v>-7.5688032999999999</v>
      </c>
      <c r="R54" s="6">
        <f>'CL &amp; Data'!M372</f>
        <v>-13.240952999999999</v>
      </c>
      <c r="S54" s="13">
        <f t="shared" si="3"/>
        <v>-3.5297485000000002</v>
      </c>
      <c r="T54" s="6">
        <f>'CL &amp; Data'!N372</f>
        <v>-6.4444919000000001</v>
      </c>
      <c r="V54" s="80">
        <f>'CL &amp; Data'!B372/1000000000</f>
        <v>3.0649000000000002</v>
      </c>
    </row>
    <row r="55" spans="2:22" x14ac:dyDescent="0.25">
      <c r="B55" s="6">
        <f>'CL &amp; Data'!B267/1000000000</f>
        <v>3.1248</v>
      </c>
      <c r="D55" s="6">
        <f>'CL &amp; Data'!C267</f>
        <v>-10.694044</v>
      </c>
      <c r="E55" s="13">
        <f t="shared" si="0"/>
        <v>-2.9251955999999995</v>
      </c>
      <c r="F55" s="6">
        <f>'CL &amp; Data'!D267</f>
        <v>-6.7855572999999998</v>
      </c>
      <c r="H55" s="6">
        <f>'CL &amp; Data'!C373</f>
        <v>-13.73743</v>
      </c>
      <c r="I55" s="13">
        <f t="shared" si="1"/>
        <v>-2.960068999999999</v>
      </c>
      <c r="J55" s="6">
        <f>'CL &amp; Data'!D373</f>
        <v>-7.2115482999999996</v>
      </c>
      <c r="L55" s="6">
        <f>'CL &amp; Data'!L267/1000000000</f>
        <v>3.1248</v>
      </c>
      <c r="N55" s="6">
        <f>'CL &amp; Data'!M267</f>
        <v>-10.954865</v>
      </c>
      <c r="O55" s="13">
        <f t="shared" si="2"/>
        <v>-3.2777528999999994</v>
      </c>
      <c r="P55" s="6">
        <f>'CL &amp; Data'!N267</f>
        <v>-7.0766305999999997</v>
      </c>
      <c r="R55" s="6">
        <f>'CL &amp; Data'!M373</f>
        <v>-13.548781</v>
      </c>
      <c r="S55" s="13">
        <f t="shared" si="3"/>
        <v>-3.8375765000000008</v>
      </c>
      <c r="T55" s="6">
        <f>'CL &amp; Data'!N373</f>
        <v>-6.0378546999999996</v>
      </c>
      <c r="V55" s="80">
        <f>'CL &amp; Data'!B373/1000000000</f>
        <v>3.1248</v>
      </c>
    </row>
    <row r="56" spans="2:22" x14ac:dyDescent="0.25">
      <c r="B56" s="6">
        <f>'CL &amp; Data'!B268/1000000000</f>
        <v>3.1846999999999999</v>
      </c>
      <c r="D56" s="6">
        <f>'CL &amp; Data'!C268</f>
        <v>-10.956770000000001</v>
      </c>
      <c r="E56" s="13">
        <f t="shared" si="0"/>
        <v>-3.1879216000000001</v>
      </c>
      <c r="F56" s="6">
        <f>'CL &amp; Data'!D268</f>
        <v>-6.4101758000000002</v>
      </c>
      <c r="H56" s="6">
        <f>'CL &amp; Data'!C374</f>
        <v>-14.049030999999999</v>
      </c>
      <c r="I56" s="13">
        <f t="shared" si="1"/>
        <v>-3.2716699999999985</v>
      </c>
      <c r="J56" s="6">
        <f>'CL &amp; Data'!D374</f>
        <v>-6.6707391999999999</v>
      </c>
      <c r="L56" s="6">
        <f>'CL &amp; Data'!L268/1000000000</f>
        <v>3.1846999999999999</v>
      </c>
      <c r="N56" s="6">
        <f>'CL &amp; Data'!M268</f>
        <v>-11.286928</v>
      </c>
      <c r="O56" s="13">
        <f t="shared" si="2"/>
        <v>-3.6098158999999992</v>
      </c>
      <c r="P56" s="6">
        <f>'CL &amp; Data'!N268</f>
        <v>-6.6218247000000003</v>
      </c>
      <c r="R56" s="6">
        <f>'CL &amp; Data'!M374</f>
        <v>-13.866638999999999</v>
      </c>
      <c r="S56" s="13">
        <f t="shared" si="3"/>
        <v>-4.1554345000000001</v>
      </c>
      <c r="T56" s="6">
        <f>'CL &amp; Data'!N374</f>
        <v>-5.6950946</v>
      </c>
      <c r="V56" s="80">
        <f>'CL &amp; Data'!B374/1000000000</f>
        <v>3.1846999999999999</v>
      </c>
    </row>
    <row r="57" spans="2:22" x14ac:dyDescent="0.25">
      <c r="B57" s="6">
        <f>'CL &amp; Data'!B269/1000000000</f>
        <v>3.2446000000000002</v>
      </c>
      <c r="D57" s="6">
        <f>'CL &amp; Data'!C269</f>
        <v>-11.317327000000001</v>
      </c>
      <c r="E57" s="13">
        <f t="shared" si="0"/>
        <v>-3.5484786000000001</v>
      </c>
      <c r="F57" s="6">
        <f>'CL &amp; Data'!D269</f>
        <v>-6.0371002999999996</v>
      </c>
      <c r="H57" s="6">
        <f>'CL &amp; Data'!C375</f>
        <v>-14.39358</v>
      </c>
      <c r="I57" s="13">
        <f t="shared" si="1"/>
        <v>-3.6162189999999992</v>
      </c>
      <c r="J57" s="6">
        <f>'CL &amp; Data'!D375</f>
        <v>-6.1577605999999996</v>
      </c>
      <c r="L57" s="6">
        <f>'CL &amp; Data'!L269/1000000000</f>
        <v>3.2446000000000002</v>
      </c>
      <c r="N57" s="6">
        <f>'CL &amp; Data'!M269</f>
        <v>-11.696306999999999</v>
      </c>
      <c r="O57" s="13">
        <f t="shared" si="2"/>
        <v>-4.0191948999999987</v>
      </c>
      <c r="P57" s="6">
        <f>'CL &amp; Data'!N269</f>
        <v>-6.1900430000000002</v>
      </c>
      <c r="R57" s="6">
        <f>'CL &amp; Data'!M375</f>
        <v>-14.233264</v>
      </c>
      <c r="S57" s="13">
        <f t="shared" si="3"/>
        <v>-4.522059500000001</v>
      </c>
      <c r="T57" s="6">
        <f>'CL &amp; Data'!N375</f>
        <v>-5.4027190000000003</v>
      </c>
      <c r="V57" s="80">
        <f>'CL &amp; Data'!B375/1000000000</f>
        <v>3.2446000000000002</v>
      </c>
    </row>
    <row r="58" spans="2:22" x14ac:dyDescent="0.25">
      <c r="B58" s="6">
        <f>'CL &amp; Data'!B270/1000000000</f>
        <v>3.3045</v>
      </c>
      <c r="D58" s="6">
        <f>'CL &amp; Data'!C270</f>
        <v>-11.664406</v>
      </c>
      <c r="E58" s="13">
        <f t="shared" si="0"/>
        <v>-3.8955575999999992</v>
      </c>
      <c r="F58" s="6">
        <f>'CL &amp; Data'!D270</f>
        <v>-5.6647014999999996</v>
      </c>
      <c r="H58" s="6">
        <f>'CL &amp; Data'!C376</f>
        <v>-14.770237</v>
      </c>
      <c r="I58" s="13">
        <f t="shared" si="1"/>
        <v>-3.992875999999999</v>
      </c>
      <c r="J58" s="6">
        <f>'CL &amp; Data'!D376</f>
        <v>-5.7602687000000001</v>
      </c>
      <c r="L58" s="6">
        <f>'CL &amp; Data'!L270/1000000000</f>
        <v>3.3045</v>
      </c>
      <c r="N58" s="6">
        <f>'CL &amp; Data'!M270</f>
        <v>-12.104706999999999</v>
      </c>
      <c r="O58" s="13">
        <f t="shared" si="2"/>
        <v>-4.427594899999999</v>
      </c>
      <c r="P58" s="6">
        <f>'CL &amp; Data'!N270</f>
        <v>-5.7463207000000001</v>
      </c>
      <c r="R58" s="6">
        <f>'CL &amp; Data'!M376</f>
        <v>-14.581868999999999</v>
      </c>
      <c r="S58" s="13">
        <f t="shared" si="3"/>
        <v>-4.8706645000000002</v>
      </c>
      <c r="T58" s="6">
        <f>'CL &amp; Data'!N376</f>
        <v>-5.1139669000000003</v>
      </c>
      <c r="V58" s="80">
        <f>'CL &amp; Data'!B376/1000000000</f>
        <v>3.3045</v>
      </c>
    </row>
    <row r="59" spans="2:22" x14ac:dyDescent="0.25">
      <c r="B59" s="6">
        <f>'CL &amp; Data'!B271/1000000000</f>
        <v>3.3643999999999998</v>
      </c>
      <c r="D59" s="6">
        <f>'CL &amp; Data'!C271</f>
        <v>-12.082183000000001</v>
      </c>
      <c r="E59" s="13">
        <f t="shared" si="0"/>
        <v>-4.3133346000000001</v>
      </c>
      <c r="F59" s="6">
        <f>'CL &amp; Data'!D271</f>
        <v>-5.2906380000000004</v>
      </c>
      <c r="H59" s="6">
        <f>'CL &amp; Data'!C377</f>
        <v>-15.188153</v>
      </c>
      <c r="I59" s="13">
        <f t="shared" si="1"/>
        <v>-4.4107919999999989</v>
      </c>
      <c r="J59" s="6">
        <f>'CL &amp; Data'!D377</f>
        <v>-5.3764576999999996</v>
      </c>
      <c r="L59" s="6">
        <f>'CL &amp; Data'!L271/1000000000</f>
        <v>3.3643999999999998</v>
      </c>
      <c r="N59" s="6">
        <f>'CL &amp; Data'!M271</f>
        <v>-12.597417999999999</v>
      </c>
      <c r="O59" s="13">
        <f t="shared" si="2"/>
        <v>-4.9203058999999989</v>
      </c>
      <c r="P59" s="6">
        <f>'CL &amp; Data'!N271</f>
        <v>-5.3340358999999999</v>
      </c>
      <c r="R59" s="6">
        <f>'CL &amp; Data'!M377</f>
        <v>-14.954700000000001</v>
      </c>
      <c r="S59" s="13">
        <f t="shared" si="3"/>
        <v>-5.2434955000000016</v>
      </c>
      <c r="T59" s="6">
        <f>'CL &amp; Data'!N377</f>
        <v>-4.8319292000000003</v>
      </c>
      <c r="V59" s="80">
        <f>'CL &amp; Data'!B377/1000000000</f>
        <v>3.3643999999999998</v>
      </c>
    </row>
    <row r="60" spans="2:22" x14ac:dyDescent="0.25">
      <c r="B60" s="6">
        <f>'CL &amp; Data'!B272/1000000000</f>
        <v>3.4243000000000001</v>
      </c>
      <c r="D60" s="6">
        <f>'CL &amp; Data'!C272</f>
        <v>-12.490622999999999</v>
      </c>
      <c r="E60" s="13">
        <f t="shared" si="0"/>
        <v>-4.7217745999999989</v>
      </c>
      <c r="F60" s="6">
        <f>'CL &amp; Data'!D272</f>
        <v>-4.9627762000000004</v>
      </c>
      <c r="H60" s="6">
        <f>'CL &amp; Data'!C378</f>
        <v>-15.576305</v>
      </c>
      <c r="I60" s="13">
        <f t="shared" si="1"/>
        <v>-4.7989439999999988</v>
      </c>
      <c r="J60" s="6">
        <f>'CL &amp; Data'!D378</f>
        <v>-4.9854589000000002</v>
      </c>
      <c r="L60" s="6">
        <f>'CL &amp; Data'!L272/1000000000</f>
        <v>3.4243000000000001</v>
      </c>
      <c r="N60" s="6">
        <f>'CL &amp; Data'!M272</f>
        <v>-13.085255999999999</v>
      </c>
      <c r="O60" s="13">
        <f t="shared" si="2"/>
        <v>-5.4081438999999989</v>
      </c>
      <c r="P60" s="6">
        <f>'CL &amp; Data'!N272</f>
        <v>-4.9698677</v>
      </c>
      <c r="R60" s="6">
        <f>'CL &amp; Data'!M378</f>
        <v>-15.335462</v>
      </c>
      <c r="S60" s="13">
        <f t="shared" si="3"/>
        <v>-5.6242575000000006</v>
      </c>
      <c r="T60" s="6">
        <f>'CL &amp; Data'!N378</f>
        <v>-4.5919489999999996</v>
      </c>
      <c r="V60" s="80">
        <f>'CL &amp; Data'!B378/1000000000</f>
        <v>3.4243000000000001</v>
      </c>
    </row>
    <row r="61" spans="2:22" x14ac:dyDescent="0.25">
      <c r="B61" s="6">
        <f>'CL &amp; Data'!B273/1000000000</f>
        <v>3.4842</v>
      </c>
      <c r="D61" s="6">
        <f>'CL &amp; Data'!C273</f>
        <v>-12.972567</v>
      </c>
      <c r="E61" s="13">
        <f t="shared" si="0"/>
        <v>-5.2037185999999993</v>
      </c>
      <c r="F61" s="6">
        <f>'CL &amp; Data'!D273</f>
        <v>-4.6612144000000004</v>
      </c>
      <c r="H61" s="6">
        <f>'CL &amp; Data'!C379</f>
        <v>-16.039213</v>
      </c>
      <c r="I61" s="13">
        <f t="shared" si="1"/>
        <v>-5.2618519999999993</v>
      </c>
      <c r="J61" s="6">
        <f>'CL &amp; Data'!D379</f>
        <v>-4.6445445999999997</v>
      </c>
      <c r="L61" s="6">
        <f>'CL &amp; Data'!L273/1000000000</f>
        <v>3.4842</v>
      </c>
      <c r="N61" s="6">
        <f>'CL &amp; Data'!M273</f>
        <v>-13.620407999999999</v>
      </c>
      <c r="O61" s="13">
        <f t="shared" si="2"/>
        <v>-5.943295899999999</v>
      </c>
      <c r="P61" s="6">
        <f>'CL &amp; Data'!N273</f>
        <v>-4.6463108000000002</v>
      </c>
      <c r="R61" s="6">
        <f>'CL &amp; Data'!M379</f>
        <v>-15.753780000000001</v>
      </c>
      <c r="S61" s="13">
        <f t="shared" si="3"/>
        <v>-6.0425755000000017</v>
      </c>
      <c r="T61" s="6">
        <f>'CL &amp; Data'!N379</f>
        <v>-4.3774939000000002</v>
      </c>
      <c r="V61" s="80">
        <f>'CL &amp; Data'!B379/1000000000</f>
        <v>3.4842</v>
      </c>
    </row>
    <row r="62" spans="2:22" x14ac:dyDescent="0.25">
      <c r="B62" s="6">
        <f>'CL &amp; Data'!B274/1000000000</f>
        <v>3.5440999999999998</v>
      </c>
      <c r="D62" s="6">
        <f>'CL &amp; Data'!C274</f>
        <v>-13.431533</v>
      </c>
      <c r="E62" s="13">
        <f t="shared" si="0"/>
        <v>-5.6626845999999995</v>
      </c>
      <c r="F62" s="6">
        <f>'CL &amp; Data'!D274</f>
        <v>-4.3817525000000002</v>
      </c>
      <c r="H62" s="6">
        <f>'CL &amp; Data'!C380</f>
        <v>-16.486135000000001</v>
      </c>
      <c r="I62" s="13">
        <f t="shared" si="1"/>
        <v>-5.708774</v>
      </c>
      <c r="J62" s="6">
        <f>'CL &amp; Data'!D380</f>
        <v>-4.3680830000000004</v>
      </c>
      <c r="L62" s="6">
        <f>'CL &amp; Data'!L274/1000000000</f>
        <v>3.5440999999999998</v>
      </c>
      <c r="N62" s="6">
        <f>'CL &amp; Data'!M274</f>
        <v>-14.090282</v>
      </c>
      <c r="O62" s="13">
        <f t="shared" si="2"/>
        <v>-6.4131698999999998</v>
      </c>
      <c r="P62" s="6">
        <f>'CL &amp; Data'!N274</f>
        <v>-4.3501592000000002</v>
      </c>
      <c r="R62" s="6">
        <f>'CL &amp; Data'!M380</f>
        <v>-16.181635</v>
      </c>
      <c r="S62" s="13">
        <f t="shared" si="3"/>
        <v>-6.4704305000000009</v>
      </c>
      <c r="T62" s="6">
        <f>'CL &amp; Data'!N380</f>
        <v>-4.1532273000000002</v>
      </c>
      <c r="V62" s="80">
        <f>'CL &amp; Data'!B380/1000000000</f>
        <v>3.5440999999999998</v>
      </c>
    </row>
    <row r="63" spans="2:22" x14ac:dyDescent="0.25">
      <c r="B63" s="6">
        <f>'CL &amp; Data'!B275/1000000000</f>
        <v>3.6040000000000001</v>
      </c>
      <c r="D63" s="6">
        <f>'CL &amp; Data'!C275</f>
        <v>-13.94646</v>
      </c>
      <c r="E63" s="13">
        <f t="shared" si="0"/>
        <v>-6.1776115999999996</v>
      </c>
      <c r="F63" s="6">
        <f>'CL &amp; Data'!D275</f>
        <v>-4.1192117000000001</v>
      </c>
      <c r="H63" s="6">
        <f>'CL &amp; Data'!C381</f>
        <v>-17.013071</v>
      </c>
      <c r="I63" s="13">
        <f t="shared" si="1"/>
        <v>-6.2357099999999992</v>
      </c>
      <c r="J63" s="6">
        <f>'CL &amp; Data'!D381</f>
        <v>-4.1120839</v>
      </c>
      <c r="L63" s="6">
        <f>'CL &amp; Data'!L275/1000000000</f>
        <v>3.6040000000000001</v>
      </c>
      <c r="N63" s="6">
        <f>'CL &amp; Data'!M275</f>
        <v>-14.615776</v>
      </c>
      <c r="O63" s="13">
        <f t="shared" si="2"/>
        <v>-6.9386638999999999</v>
      </c>
      <c r="P63" s="6">
        <f>'CL &amp; Data'!N275</f>
        <v>-4.0928348999999997</v>
      </c>
      <c r="R63" s="6">
        <f>'CL &amp; Data'!M381</f>
        <v>-16.638247</v>
      </c>
      <c r="S63" s="13">
        <f t="shared" si="3"/>
        <v>-6.9270425000000007</v>
      </c>
      <c r="T63" s="6">
        <f>'CL &amp; Data'!N381</f>
        <v>-3.9510418999999999</v>
      </c>
      <c r="V63" s="80">
        <f>'CL &amp; Data'!B381/1000000000</f>
        <v>3.6040000000000001</v>
      </c>
    </row>
    <row r="64" spans="2:22" x14ac:dyDescent="0.25">
      <c r="B64" s="6">
        <f>'CL &amp; Data'!B276/1000000000</f>
        <v>3.6638999999999999</v>
      </c>
      <c r="D64" s="6">
        <f>'CL &amp; Data'!C276</f>
        <v>-14.494588</v>
      </c>
      <c r="E64" s="13">
        <f t="shared" si="0"/>
        <v>-6.7257395999999998</v>
      </c>
      <c r="F64" s="6">
        <f>'CL &amp; Data'!D276</f>
        <v>-3.8948364</v>
      </c>
      <c r="H64" s="6">
        <f>'CL &amp; Data'!C382</f>
        <v>-17.520375999999999</v>
      </c>
      <c r="I64" s="13">
        <f t="shared" si="1"/>
        <v>-6.743014999999998</v>
      </c>
      <c r="J64" s="6">
        <f>'CL &amp; Data'!D382</f>
        <v>-3.8573298</v>
      </c>
      <c r="L64" s="6">
        <f>'CL &amp; Data'!L276/1000000000</f>
        <v>3.6638999999999999</v>
      </c>
      <c r="N64" s="6">
        <f>'CL &amp; Data'!M276</f>
        <v>-15.179819</v>
      </c>
      <c r="O64" s="13">
        <f t="shared" si="2"/>
        <v>-7.5027068999999997</v>
      </c>
      <c r="P64" s="6">
        <f>'CL &amp; Data'!N276</f>
        <v>-3.8678837000000001</v>
      </c>
      <c r="R64" s="6">
        <f>'CL &amp; Data'!M382</f>
        <v>-17.166723000000001</v>
      </c>
      <c r="S64" s="13">
        <f t="shared" si="3"/>
        <v>-7.4555185000000019</v>
      </c>
      <c r="T64" s="6">
        <f>'CL &amp; Data'!N382</f>
        <v>-3.7693688999999999</v>
      </c>
      <c r="V64" s="80">
        <f>'CL &amp; Data'!B382/1000000000</f>
        <v>3.6638999999999999</v>
      </c>
    </row>
    <row r="65" spans="2:22" x14ac:dyDescent="0.25">
      <c r="B65" s="6">
        <f>'CL &amp; Data'!B277/1000000000</f>
        <v>3.7238000000000002</v>
      </c>
      <c r="D65" s="6">
        <f>'CL &amp; Data'!C277</f>
        <v>-15.08783</v>
      </c>
      <c r="E65" s="13">
        <f t="shared" si="0"/>
        <v>-7.3189815999999999</v>
      </c>
      <c r="F65" s="6">
        <f>'CL &amp; Data'!D277</f>
        <v>-3.6891533999999999</v>
      </c>
      <c r="H65" s="6">
        <f>'CL &amp; Data'!C383</f>
        <v>-18.124828000000001</v>
      </c>
      <c r="I65" s="13">
        <f t="shared" si="1"/>
        <v>-7.347467</v>
      </c>
      <c r="J65" s="6">
        <f>'CL &amp; Data'!D383</f>
        <v>-3.6550189999999998</v>
      </c>
      <c r="L65" s="6">
        <f>'CL &amp; Data'!L277/1000000000</f>
        <v>3.7238000000000002</v>
      </c>
      <c r="N65" s="6">
        <f>'CL &amp; Data'!M277</f>
        <v>-15.805673000000001</v>
      </c>
      <c r="O65" s="13">
        <f t="shared" si="2"/>
        <v>-8.1285609000000001</v>
      </c>
      <c r="P65" s="6">
        <f>'CL &amp; Data'!N277</f>
        <v>-3.6658010000000001</v>
      </c>
      <c r="R65" s="6">
        <f>'CL &amp; Data'!M383</f>
        <v>-17.666941000000001</v>
      </c>
      <c r="S65" s="13">
        <f t="shared" si="3"/>
        <v>-7.9557365000000022</v>
      </c>
      <c r="T65" s="6">
        <f>'CL &amp; Data'!N383</f>
        <v>-3.6017036</v>
      </c>
      <c r="V65" s="80">
        <f>'CL &amp; Data'!B383/1000000000</f>
        <v>3.7238000000000002</v>
      </c>
    </row>
    <row r="66" spans="2:22" x14ac:dyDescent="0.25">
      <c r="B66" s="6">
        <f>'CL &amp; Data'!B278/1000000000</f>
        <v>3.7837000000000001</v>
      </c>
      <c r="D66" s="6">
        <f>'CL &amp; Data'!C278</f>
        <v>-15.684593</v>
      </c>
      <c r="E66" s="13">
        <f t="shared" si="0"/>
        <v>-7.9157445999999991</v>
      </c>
      <c r="F66" s="6">
        <f>'CL &amp; Data'!D278</f>
        <v>-3.5020118</v>
      </c>
      <c r="H66" s="6">
        <f>'CL &amp; Data'!C384</f>
        <v>-18.720634</v>
      </c>
      <c r="I66" s="13">
        <f t="shared" si="1"/>
        <v>-7.9432729999999996</v>
      </c>
      <c r="J66" s="6">
        <f>'CL &amp; Data'!D384</f>
        <v>-3.4772748999999998</v>
      </c>
      <c r="L66" s="6">
        <f>'CL &amp; Data'!L278/1000000000</f>
        <v>3.7837000000000001</v>
      </c>
      <c r="N66" s="6">
        <f>'CL &amp; Data'!M278</f>
        <v>-16.419236999999999</v>
      </c>
      <c r="O66" s="13">
        <f t="shared" si="2"/>
        <v>-8.7421248999999985</v>
      </c>
      <c r="P66" s="6">
        <f>'CL &amp; Data'!N278</f>
        <v>-3.4819040000000001</v>
      </c>
      <c r="R66" s="6">
        <f>'CL &amp; Data'!M384</f>
        <v>-18.216341</v>
      </c>
      <c r="S66" s="13">
        <f t="shared" si="3"/>
        <v>-8.5051365000000008</v>
      </c>
      <c r="T66" s="6">
        <f>'CL &amp; Data'!N384</f>
        <v>-3.4310166999999998</v>
      </c>
      <c r="V66" s="80">
        <f>'CL &amp; Data'!B384/1000000000</f>
        <v>3.7837000000000001</v>
      </c>
    </row>
    <row r="67" spans="2:22" x14ac:dyDescent="0.25">
      <c r="B67" s="6">
        <f>'CL &amp; Data'!B279/1000000000</f>
        <v>3.8435999999999999</v>
      </c>
      <c r="D67" s="6">
        <f>'CL &amp; Data'!C279</f>
        <v>-16.317307</v>
      </c>
      <c r="E67" s="13">
        <f t="shared" si="0"/>
        <v>-8.5484586</v>
      </c>
      <c r="F67" s="6">
        <f>'CL &amp; Data'!D279</f>
        <v>-3.3191495</v>
      </c>
      <c r="H67" s="6">
        <f>'CL &amp; Data'!C385</f>
        <v>-19.337105000000001</v>
      </c>
      <c r="I67" s="13">
        <f t="shared" si="1"/>
        <v>-8.5597440000000002</v>
      </c>
      <c r="J67" s="6">
        <f>'CL &amp; Data'!D385</f>
        <v>-3.3116604999999999</v>
      </c>
      <c r="L67" s="6">
        <f>'CL &amp; Data'!L279/1000000000</f>
        <v>3.8435999999999999</v>
      </c>
      <c r="N67" s="6">
        <f>'CL &amp; Data'!M279</f>
        <v>-17.036135000000002</v>
      </c>
      <c r="O67" s="13">
        <f t="shared" si="2"/>
        <v>-9.3590229000000011</v>
      </c>
      <c r="P67" s="6">
        <f>'CL &amp; Data'!N279</f>
        <v>-3.3145324999999999</v>
      </c>
      <c r="R67" s="6">
        <f>'CL &amp; Data'!M385</f>
        <v>-18.797516000000002</v>
      </c>
      <c r="S67" s="13">
        <f t="shared" si="3"/>
        <v>-9.0863115000000025</v>
      </c>
      <c r="T67" s="6">
        <f>'CL &amp; Data'!N385</f>
        <v>-3.2843081999999999</v>
      </c>
      <c r="V67" s="80">
        <f>'CL &amp; Data'!B385/1000000000</f>
        <v>3.8435999999999999</v>
      </c>
    </row>
    <row r="68" spans="2:22" x14ac:dyDescent="0.25">
      <c r="B68" s="6">
        <f>'CL &amp; Data'!B280/1000000000</f>
        <v>3.9035000000000002</v>
      </c>
      <c r="D68" s="6">
        <f>'CL &amp; Data'!C280</f>
        <v>-16.992730999999999</v>
      </c>
      <c r="E68" s="13">
        <f t="shared" ref="E68:E103" si="4">D68-$D$5</f>
        <v>-9.2238825999999996</v>
      </c>
      <c r="F68" s="6">
        <f>'CL &amp; Data'!D280</f>
        <v>-3.1638709999999999</v>
      </c>
      <c r="H68" s="6">
        <f>'CL &amp; Data'!C386</f>
        <v>-19.974053999999999</v>
      </c>
      <c r="I68" s="13">
        <f t="shared" ref="I68:I101" si="5">H68-$H$3</f>
        <v>-9.196692999999998</v>
      </c>
      <c r="J68" s="6">
        <f>'CL &amp; Data'!D386</f>
        <v>-3.1553388</v>
      </c>
      <c r="L68" s="6">
        <f>'CL &amp; Data'!L280/1000000000</f>
        <v>3.9035000000000002</v>
      </c>
      <c r="N68" s="6">
        <f>'CL &amp; Data'!M280</f>
        <v>-17.638842</v>
      </c>
      <c r="O68" s="13">
        <f t="shared" ref="O68:O103" si="6">N68-$N$23</f>
        <v>-9.9617298999999999</v>
      </c>
      <c r="P68" s="6">
        <f>'CL &amp; Data'!N280</f>
        <v>-3.1714131999999999</v>
      </c>
      <c r="R68" s="6">
        <f>'CL &amp; Data'!M386</f>
        <v>-19.459167000000001</v>
      </c>
      <c r="S68" s="13">
        <f t="shared" ref="S68:S103" si="7">R68-$R$25</f>
        <v>-9.7479625000000016</v>
      </c>
      <c r="T68" s="6">
        <f>'CL &amp; Data'!N386</f>
        <v>-3.1509073000000001</v>
      </c>
      <c r="V68" s="80">
        <f>'CL &amp; Data'!B386/1000000000</f>
        <v>3.9035000000000002</v>
      </c>
    </row>
    <row r="69" spans="2:22" x14ac:dyDescent="0.25">
      <c r="B69" s="6">
        <f>'CL &amp; Data'!B281/1000000000</f>
        <v>3.9634</v>
      </c>
      <c r="D69" s="6">
        <f>'CL &amp; Data'!C281</f>
        <v>-17.694813</v>
      </c>
      <c r="E69" s="13">
        <f t="shared" si="4"/>
        <v>-9.9259646000000004</v>
      </c>
      <c r="F69" s="6">
        <f>'CL &amp; Data'!D281</f>
        <v>-3.0261846000000001</v>
      </c>
      <c r="H69" s="6">
        <f>'CL &amp; Data'!C387</f>
        <v>-20.636037999999999</v>
      </c>
      <c r="I69" s="13">
        <f t="shared" si="5"/>
        <v>-9.8586769999999984</v>
      </c>
      <c r="J69" s="6">
        <f>'CL &amp; Data'!D387</f>
        <v>-3.0282686000000001</v>
      </c>
      <c r="L69" s="6">
        <f>'CL &amp; Data'!L281/1000000000</f>
        <v>3.9634</v>
      </c>
      <c r="N69" s="6">
        <f>'CL &amp; Data'!M281</f>
        <v>-18.256862999999999</v>
      </c>
      <c r="O69" s="13">
        <f t="shared" si="6"/>
        <v>-10.579750899999999</v>
      </c>
      <c r="P69" s="6">
        <f>'CL &amp; Data'!N281</f>
        <v>-3.0457163</v>
      </c>
      <c r="R69" s="6">
        <f>'CL &amp; Data'!M387</f>
        <v>-20.126421000000001</v>
      </c>
      <c r="S69" s="13">
        <f t="shared" si="7"/>
        <v>-10.415216500000001</v>
      </c>
      <c r="T69" s="6">
        <f>'CL &amp; Data'!N387</f>
        <v>-3.0263057</v>
      </c>
      <c r="V69" s="80">
        <f>'CL &amp; Data'!B387/1000000000</f>
        <v>3.9634</v>
      </c>
    </row>
    <row r="70" spans="2:22" x14ac:dyDescent="0.25">
      <c r="B70" s="6">
        <f>'CL &amp; Data'!B282/1000000000</f>
        <v>4.0232999999999999</v>
      </c>
      <c r="D70" s="6">
        <f>'CL &amp; Data'!C282</f>
        <v>-18.411413</v>
      </c>
      <c r="E70" s="13">
        <f t="shared" si="4"/>
        <v>-10.6425646</v>
      </c>
      <c r="F70" s="6">
        <f>'CL &amp; Data'!D282</f>
        <v>-2.8999312000000002</v>
      </c>
      <c r="H70" s="6">
        <f>'CL &amp; Data'!C388</f>
        <v>-21.298787999999998</v>
      </c>
      <c r="I70" s="13">
        <f t="shared" si="5"/>
        <v>-10.521426999999997</v>
      </c>
      <c r="J70" s="6">
        <f>'CL &amp; Data'!D388</f>
        <v>-2.9115964999999999</v>
      </c>
      <c r="L70" s="6">
        <f>'CL &amp; Data'!L282/1000000000</f>
        <v>4.0232999999999999</v>
      </c>
      <c r="N70" s="6">
        <f>'CL &amp; Data'!M282</f>
        <v>-18.861898</v>
      </c>
      <c r="O70" s="13">
        <f t="shared" si="6"/>
        <v>-11.1847859</v>
      </c>
      <c r="P70" s="6">
        <f>'CL &amp; Data'!N282</f>
        <v>-2.9315467000000002</v>
      </c>
      <c r="R70" s="6">
        <f>'CL &amp; Data'!M388</f>
        <v>-20.837185000000002</v>
      </c>
      <c r="S70" s="13">
        <f t="shared" si="7"/>
        <v>-11.125980500000002</v>
      </c>
      <c r="T70" s="6">
        <f>'CL &amp; Data'!N388</f>
        <v>-2.9047831999999998</v>
      </c>
      <c r="V70" s="80">
        <f>'CL &amp; Data'!B388/1000000000</f>
        <v>4.0232999999999999</v>
      </c>
    </row>
    <row r="71" spans="2:22" x14ac:dyDescent="0.25">
      <c r="B71" s="6">
        <f>'CL &amp; Data'!B283/1000000000</f>
        <v>4.0831999999999997</v>
      </c>
      <c r="D71" s="6">
        <f>'CL &amp; Data'!C283</f>
        <v>-19.221895</v>
      </c>
      <c r="E71" s="13">
        <f t="shared" si="4"/>
        <v>-11.4530466</v>
      </c>
      <c r="F71" s="6">
        <f>'CL &amp; Data'!D283</f>
        <v>-2.7870971999999998</v>
      </c>
      <c r="H71" s="6">
        <f>'CL &amp; Data'!C389</f>
        <v>-21.997488000000001</v>
      </c>
      <c r="I71" s="13">
        <f t="shared" si="5"/>
        <v>-11.220127</v>
      </c>
      <c r="J71" s="6">
        <f>'CL &amp; Data'!D389</f>
        <v>-2.8031554000000001</v>
      </c>
      <c r="L71" s="6">
        <f>'CL &amp; Data'!L283/1000000000</f>
        <v>4.0831999999999997</v>
      </c>
      <c r="N71" s="6">
        <f>'CL &amp; Data'!M283</f>
        <v>-19.596883999999999</v>
      </c>
      <c r="O71" s="13">
        <f t="shared" si="6"/>
        <v>-11.919771899999999</v>
      </c>
      <c r="P71" s="6">
        <f>'CL &amp; Data'!N283</f>
        <v>-2.8276341</v>
      </c>
      <c r="R71" s="6">
        <f>'CL &amp; Data'!M389</f>
        <v>-21.605453000000001</v>
      </c>
      <c r="S71" s="13">
        <f t="shared" si="7"/>
        <v>-11.894248500000002</v>
      </c>
      <c r="T71" s="6">
        <f>'CL &amp; Data'!N389</f>
        <v>-2.7996235</v>
      </c>
      <c r="V71" s="80">
        <f>'CL &amp; Data'!B389/1000000000</f>
        <v>4.0831999999999997</v>
      </c>
    </row>
    <row r="72" spans="2:22" x14ac:dyDescent="0.25">
      <c r="B72" s="6">
        <f>'CL &amp; Data'!B284/1000000000</f>
        <v>4.1430999999999996</v>
      </c>
      <c r="D72" s="6">
        <f>'CL &amp; Data'!C284</f>
        <v>-20.069374</v>
      </c>
      <c r="E72" s="13">
        <f t="shared" si="4"/>
        <v>-12.3005256</v>
      </c>
      <c r="F72" s="6">
        <f>'CL &amp; Data'!D284</f>
        <v>-2.6871168999999999</v>
      </c>
      <c r="H72" s="6">
        <f>'CL &amp; Data'!C390</f>
        <v>-22.817024</v>
      </c>
      <c r="I72" s="13">
        <f t="shared" si="5"/>
        <v>-12.039662999999999</v>
      </c>
      <c r="J72" s="6">
        <f>'CL &amp; Data'!D390</f>
        <v>-2.709336</v>
      </c>
      <c r="L72" s="6">
        <f>'CL &amp; Data'!L284/1000000000</f>
        <v>4.1430999999999996</v>
      </c>
      <c r="N72" s="6">
        <f>'CL &amp; Data'!M284</f>
        <v>-20.308091999999998</v>
      </c>
      <c r="O72" s="13">
        <f t="shared" si="6"/>
        <v>-12.630979899999998</v>
      </c>
      <c r="P72" s="6">
        <f>'CL &amp; Data'!N284</f>
        <v>-2.7343483000000002</v>
      </c>
      <c r="R72" s="6">
        <f>'CL &amp; Data'!M390</f>
        <v>-22.377676000000001</v>
      </c>
      <c r="S72" s="13">
        <f t="shared" si="7"/>
        <v>-12.666471500000002</v>
      </c>
      <c r="T72" s="6">
        <f>'CL &amp; Data'!N390</f>
        <v>-2.7024932000000002</v>
      </c>
      <c r="V72" s="80">
        <f>'CL &amp; Data'!B390/1000000000</f>
        <v>4.1430999999999996</v>
      </c>
    </row>
    <row r="73" spans="2:22" x14ac:dyDescent="0.25">
      <c r="B73" s="6">
        <f>'CL &amp; Data'!B285/1000000000</f>
        <v>4.2030000000000003</v>
      </c>
      <c r="D73" s="6">
        <f>'CL &amp; Data'!C285</f>
        <v>-20.980409999999999</v>
      </c>
      <c r="E73" s="13">
        <f t="shared" si="4"/>
        <v>-13.2115616</v>
      </c>
      <c r="F73" s="6">
        <f>'CL &amp; Data'!D285</f>
        <v>-2.5995629</v>
      </c>
      <c r="H73" s="6">
        <f>'CL &amp; Data'!C391</f>
        <v>-23.687180999999999</v>
      </c>
      <c r="I73" s="13">
        <f t="shared" si="5"/>
        <v>-12.909819999999998</v>
      </c>
      <c r="J73" s="6">
        <f>'CL &amp; Data'!D391</f>
        <v>-2.6273743999999999</v>
      </c>
      <c r="L73" s="6">
        <f>'CL &amp; Data'!L285/1000000000</f>
        <v>4.2030000000000003</v>
      </c>
      <c r="N73" s="6">
        <f>'CL &amp; Data'!M285</f>
        <v>-21.143605999999998</v>
      </c>
      <c r="O73" s="13">
        <f t="shared" si="6"/>
        <v>-13.466493899999998</v>
      </c>
      <c r="P73" s="6">
        <f>'CL &amp; Data'!N285</f>
        <v>-2.6472285000000002</v>
      </c>
      <c r="R73" s="6">
        <f>'CL &amp; Data'!M391</f>
        <v>-23.179993</v>
      </c>
      <c r="S73" s="13">
        <f t="shared" si="7"/>
        <v>-13.4687885</v>
      </c>
      <c r="T73" s="6">
        <f>'CL &amp; Data'!N391</f>
        <v>-2.6132618999999999</v>
      </c>
      <c r="V73" s="80">
        <f>'CL &amp; Data'!B391/1000000000</f>
        <v>4.2030000000000003</v>
      </c>
    </row>
    <row r="74" spans="2:22" x14ac:dyDescent="0.25">
      <c r="B74" s="6">
        <f>'CL &amp; Data'!B286/1000000000</f>
        <v>4.2629000000000001</v>
      </c>
      <c r="D74" s="6">
        <f>'CL &amp; Data'!C286</f>
        <v>-21.893561999999999</v>
      </c>
      <c r="E74" s="13">
        <f t="shared" si="4"/>
        <v>-14.1247136</v>
      </c>
      <c r="F74" s="6">
        <f>'CL &amp; Data'!D286</f>
        <v>-2.5207055</v>
      </c>
      <c r="H74" s="6">
        <f>'CL &amp; Data'!C392</f>
        <v>-24.498379</v>
      </c>
      <c r="I74" s="13">
        <f t="shared" si="5"/>
        <v>-13.721017999999999</v>
      </c>
      <c r="J74" s="6">
        <f>'CL &amp; Data'!D392</f>
        <v>-2.5537062000000001</v>
      </c>
      <c r="L74" s="6">
        <f>'CL &amp; Data'!L286/1000000000</f>
        <v>4.2629000000000001</v>
      </c>
      <c r="N74" s="6">
        <f>'CL &amp; Data'!M286</f>
        <v>-21.937546000000001</v>
      </c>
      <c r="O74" s="13">
        <f t="shared" si="6"/>
        <v>-14.260433900000001</v>
      </c>
      <c r="P74" s="6">
        <f>'CL &amp; Data'!N286</f>
        <v>-2.5691804999999999</v>
      </c>
      <c r="R74" s="6">
        <f>'CL &amp; Data'!M392</f>
        <v>-24.1099</v>
      </c>
      <c r="S74" s="13">
        <f t="shared" si="7"/>
        <v>-14.398695500000001</v>
      </c>
      <c r="T74" s="6">
        <f>'CL &amp; Data'!N392</f>
        <v>-2.5342099999999999</v>
      </c>
      <c r="V74" s="80">
        <f>'CL &amp; Data'!B392/1000000000</f>
        <v>4.2629000000000001</v>
      </c>
    </row>
    <row r="75" spans="2:22" x14ac:dyDescent="0.25">
      <c r="B75" s="6">
        <f>'CL &amp; Data'!B287/1000000000</f>
        <v>4.3228</v>
      </c>
      <c r="D75" s="6">
        <f>'CL &amp; Data'!C287</f>
        <v>-22.883679999999998</v>
      </c>
      <c r="E75" s="13">
        <f t="shared" si="4"/>
        <v>-15.114831599999999</v>
      </c>
      <c r="F75" s="6">
        <f>'CL &amp; Data'!D287</f>
        <v>-2.4550711999999999</v>
      </c>
      <c r="H75" s="6">
        <f>'CL &amp; Data'!C393</f>
        <v>-25.310542999999999</v>
      </c>
      <c r="I75" s="13">
        <f t="shared" si="5"/>
        <v>-14.533181999999998</v>
      </c>
      <c r="J75" s="6">
        <f>'CL &amp; Data'!D393</f>
        <v>-2.4862931000000001</v>
      </c>
      <c r="L75" s="6">
        <f>'CL &amp; Data'!L287/1000000000</f>
        <v>4.3228</v>
      </c>
      <c r="N75" s="6">
        <f>'CL &amp; Data'!M287</f>
        <v>-22.858484000000001</v>
      </c>
      <c r="O75" s="13">
        <f t="shared" si="6"/>
        <v>-15.1813719</v>
      </c>
      <c r="P75" s="6">
        <f>'CL &amp; Data'!N287</f>
        <v>-2.5003194999999998</v>
      </c>
      <c r="R75" s="6">
        <f>'CL &amp; Data'!M393</f>
        <v>-25.155315000000002</v>
      </c>
      <c r="S75" s="13">
        <f t="shared" si="7"/>
        <v>-15.444110500000003</v>
      </c>
      <c r="T75" s="6">
        <f>'CL &amp; Data'!N393</f>
        <v>-2.4649947000000001</v>
      </c>
      <c r="V75" s="80">
        <f>'CL &amp; Data'!B393/1000000000</f>
        <v>4.3228</v>
      </c>
    </row>
    <row r="76" spans="2:22" x14ac:dyDescent="0.25">
      <c r="B76" s="6">
        <f>'CL &amp; Data'!B288/1000000000</f>
        <v>4.3826999999999998</v>
      </c>
      <c r="D76" s="6">
        <f>'CL &amp; Data'!C288</f>
        <v>-23.872156</v>
      </c>
      <c r="E76" s="13">
        <f t="shared" si="4"/>
        <v>-16.103307600000001</v>
      </c>
      <c r="F76" s="6">
        <f>'CL &amp; Data'!D288</f>
        <v>-2.4017191000000002</v>
      </c>
      <c r="H76" s="6">
        <f>'CL &amp; Data'!C394</f>
        <v>-26.187666</v>
      </c>
      <c r="I76" s="13">
        <f t="shared" si="5"/>
        <v>-15.410304999999999</v>
      </c>
      <c r="J76" s="6">
        <f>'CL &amp; Data'!D394</f>
        <v>-2.4324886999999999</v>
      </c>
      <c r="L76" s="6">
        <f>'CL &amp; Data'!L288/1000000000</f>
        <v>4.3826999999999998</v>
      </c>
      <c r="N76" s="6">
        <f>'CL &amp; Data'!M288</f>
        <v>-23.767938999999998</v>
      </c>
      <c r="O76" s="13">
        <f t="shared" si="6"/>
        <v>-16.090826899999996</v>
      </c>
      <c r="P76" s="6">
        <f>'CL &amp; Data'!N288</f>
        <v>-2.4392512000000002</v>
      </c>
      <c r="R76" s="6">
        <f>'CL &amp; Data'!M394</f>
        <v>-26.258589000000001</v>
      </c>
      <c r="S76" s="13">
        <f t="shared" si="7"/>
        <v>-16.5473845</v>
      </c>
      <c r="T76" s="6">
        <f>'CL &amp; Data'!N394</f>
        <v>-2.40361</v>
      </c>
      <c r="V76" s="80">
        <f>'CL &amp; Data'!B394/1000000000</f>
        <v>4.3826999999999998</v>
      </c>
    </row>
    <row r="77" spans="2:22" x14ac:dyDescent="0.25">
      <c r="B77" s="6">
        <f>'CL &amp; Data'!B289/1000000000</f>
        <v>4.4425999999999997</v>
      </c>
      <c r="D77" s="6">
        <f>'CL &amp; Data'!C289</f>
        <v>-24.939491</v>
      </c>
      <c r="E77" s="13">
        <f t="shared" si="4"/>
        <v>-17.170642600000001</v>
      </c>
      <c r="F77" s="6">
        <f>'CL &amp; Data'!D289</f>
        <v>-2.3573436999999999</v>
      </c>
      <c r="H77" s="6">
        <f>'CL &amp; Data'!C395</f>
        <v>-27.192775999999999</v>
      </c>
      <c r="I77" s="13">
        <f t="shared" si="5"/>
        <v>-16.415414999999996</v>
      </c>
      <c r="J77" s="6">
        <f>'CL &amp; Data'!D395</f>
        <v>-2.3848817000000002</v>
      </c>
      <c r="L77" s="6">
        <f>'CL &amp; Data'!L289/1000000000</f>
        <v>4.4425999999999997</v>
      </c>
      <c r="N77" s="6">
        <f>'CL &amp; Data'!M289</f>
        <v>-24.753102999999999</v>
      </c>
      <c r="O77" s="13">
        <f t="shared" si="6"/>
        <v>-17.075990900000001</v>
      </c>
      <c r="P77" s="6">
        <f>'CL &amp; Data'!N289</f>
        <v>-2.3845613000000001</v>
      </c>
      <c r="R77" s="6">
        <f>'CL &amp; Data'!M395</f>
        <v>-27.415610999999998</v>
      </c>
      <c r="S77" s="13">
        <f t="shared" si="7"/>
        <v>-17.704406499999997</v>
      </c>
      <c r="T77" s="6">
        <f>'CL &amp; Data'!N395</f>
        <v>-2.3482077000000001</v>
      </c>
      <c r="V77" s="80">
        <f>'CL &amp; Data'!B395/1000000000</f>
        <v>4.4425999999999997</v>
      </c>
    </row>
    <row r="78" spans="2:22" x14ac:dyDescent="0.25">
      <c r="B78" s="6">
        <f>'CL &amp; Data'!B290/1000000000</f>
        <v>4.5025000000000004</v>
      </c>
      <c r="D78" s="6">
        <f>'CL &amp; Data'!C290</f>
        <v>-26.062372</v>
      </c>
      <c r="E78" s="13">
        <f t="shared" si="4"/>
        <v>-18.2935236</v>
      </c>
      <c r="F78" s="6">
        <f>'CL &amp; Data'!D290</f>
        <v>-2.3146453</v>
      </c>
      <c r="H78" s="6">
        <f>'CL &amp; Data'!C396</f>
        <v>-28.218741999999999</v>
      </c>
      <c r="I78" s="13">
        <f t="shared" si="5"/>
        <v>-17.441381</v>
      </c>
      <c r="J78" s="6">
        <f>'CL &amp; Data'!D396</f>
        <v>-2.3391725999999999</v>
      </c>
      <c r="L78" s="6">
        <f>'CL &amp; Data'!L290/1000000000</f>
        <v>4.5025000000000004</v>
      </c>
      <c r="N78" s="6">
        <f>'CL &amp; Data'!M290</f>
        <v>-25.808453</v>
      </c>
      <c r="O78" s="13">
        <f t="shared" si="6"/>
        <v>-18.131340899999998</v>
      </c>
      <c r="P78" s="6">
        <f>'CL &amp; Data'!N290</f>
        <v>-2.3365889000000002</v>
      </c>
      <c r="R78" s="6">
        <f>'CL &amp; Data'!M396</f>
        <v>-28.699741</v>
      </c>
      <c r="S78" s="13">
        <f t="shared" si="7"/>
        <v>-18.988536500000002</v>
      </c>
      <c r="T78" s="6">
        <f>'CL &amp; Data'!N396</f>
        <v>-2.3008304000000002</v>
      </c>
      <c r="V78" s="80">
        <f>'CL &amp; Data'!B396/1000000000</f>
        <v>4.5025000000000004</v>
      </c>
    </row>
    <row r="79" spans="2:22" x14ac:dyDescent="0.25">
      <c r="B79" s="6">
        <f>'CL &amp; Data'!B291/1000000000</f>
        <v>4.5624000000000002</v>
      </c>
      <c r="D79" s="6">
        <f>'CL &amp; Data'!C291</f>
        <v>-27.263764999999999</v>
      </c>
      <c r="E79" s="13">
        <f t="shared" si="4"/>
        <v>-19.4949166</v>
      </c>
      <c r="F79" s="6">
        <f>'CL &amp; Data'!D291</f>
        <v>-2.2741460999999998</v>
      </c>
      <c r="H79" s="6">
        <f>'CL &amp; Data'!C397</f>
        <v>-29.435832999999999</v>
      </c>
      <c r="I79" s="13">
        <f t="shared" si="5"/>
        <v>-18.658471999999996</v>
      </c>
      <c r="J79" s="6">
        <f>'CL &amp; Data'!D397</f>
        <v>-2.2966875999999998</v>
      </c>
      <c r="L79" s="6">
        <f>'CL &amp; Data'!L291/1000000000</f>
        <v>4.5624000000000002</v>
      </c>
      <c r="N79" s="6">
        <f>'CL &amp; Data'!M291</f>
        <v>-26.905144</v>
      </c>
      <c r="O79" s="13">
        <f t="shared" si="6"/>
        <v>-19.228031899999998</v>
      </c>
      <c r="P79" s="6">
        <f>'CL &amp; Data'!N291</f>
        <v>-2.2914156999999999</v>
      </c>
      <c r="R79" s="6">
        <f>'CL &amp; Data'!M397</f>
        <v>-29.991671</v>
      </c>
      <c r="S79" s="13">
        <f t="shared" si="7"/>
        <v>-20.280466500000003</v>
      </c>
      <c r="T79" s="6">
        <f>'CL &amp; Data'!N397</f>
        <v>-2.2563202000000002</v>
      </c>
      <c r="V79" s="80">
        <f>'CL &amp; Data'!B397/1000000000</f>
        <v>4.5624000000000002</v>
      </c>
    </row>
    <row r="80" spans="2:22" x14ac:dyDescent="0.25">
      <c r="B80" s="6">
        <f>'CL &amp; Data'!B292/1000000000</f>
        <v>4.6223000000000001</v>
      </c>
      <c r="D80" s="6">
        <f>'CL &amp; Data'!C292</f>
        <v>-28.487577000000002</v>
      </c>
      <c r="E80" s="13">
        <f t="shared" si="4"/>
        <v>-20.718728600000002</v>
      </c>
      <c r="F80" s="6">
        <f>'CL &amp; Data'!D292</f>
        <v>-2.2457883000000001</v>
      </c>
      <c r="H80" s="6">
        <f>'CL &amp; Data'!C398</f>
        <v>-30.783177999999999</v>
      </c>
      <c r="I80" s="13">
        <f t="shared" si="5"/>
        <v>-20.005817</v>
      </c>
      <c r="J80" s="6">
        <f>'CL &amp; Data'!D398</f>
        <v>-2.2655981000000001</v>
      </c>
      <c r="L80" s="6">
        <f>'CL &amp; Data'!L292/1000000000</f>
        <v>4.6223000000000001</v>
      </c>
      <c r="N80" s="6">
        <f>'CL &amp; Data'!M292</f>
        <v>-28.075897000000001</v>
      </c>
      <c r="O80" s="13">
        <f t="shared" si="6"/>
        <v>-20.398784900000003</v>
      </c>
      <c r="P80" s="6">
        <f>'CL &amp; Data'!N292</f>
        <v>-2.2526307000000001</v>
      </c>
      <c r="R80" s="6">
        <f>'CL &amp; Data'!M398</f>
        <v>-31.369126999999999</v>
      </c>
      <c r="S80" s="13">
        <f t="shared" si="7"/>
        <v>-21.657922499999998</v>
      </c>
      <c r="T80" s="6">
        <f>'CL &amp; Data'!N398</f>
        <v>-2.2185744999999999</v>
      </c>
      <c r="V80" s="80">
        <f>'CL &amp; Data'!B398/1000000000</f>
        <v>4.6223000000000001</v>
      </c>
    </row>
    <row r="81" spans="2:22" x14ac:dyDescent="0.25">
      <c r="B81" s="6">
        <f>'CL &amp; Data'!B293/1000000000</f>
        <v>4.6821999999999999</v>
      </c>
      <c r="D81" s="6">
        <f>'CL &amp; Data'!C293</f>
        <v>-29.795393000000001</v>
      </c>
      <c r="E81" s="13">
        <f t="shared" si="4"/>
        <v>-22.026544600000001</v>
      </c>
      <c r="F81" s="6">
        <f>'CL &amp; Data'!D293</f>
        <v>-2.2143747999999999</v>
      </c>
      <c r="H81" s="6">
        <f>'CL &amp; Data'!C399</f>
        <v>-32.252715999999999</v>
      </c>
      <c r="I81" s="13">
        <f t="shared" si="5"/>
        <v>-21.475355</v>
      </c>
      <c r="J81" s="6">
        <f>'CL &amp; Data'!D399</f>
        <v>-2.2322337999999999</v>
      </c>
      <c r="L81" s="6">
        <f>'CL &amp; Data'!L293/1000000000</f>
        <v>4.6821999999999999</v>
      </c>
      <c r="N81" s="6">
        <f>'CL &amp; Data'!M293</f>
        <v>-29.244415</v>
      </c>
      <c r="O81" s="13">
        <f t="shared" si="6"/>
        <v>-21.567302900000001</v>
      </c>
      <c r="P81" s="6">
        <f>'CL &amp; Data'!N293</f>
        <v>-2.2186832000000001</v>
      </c>
      <c r="R81" s="6">
        <f>'CL &amp; Data'!M399</f>
        <v>-32.914749</v>
      </c>
      <c r="S81" s="13">
        <f t="shared" si="7"/>
        <v>-23.2035445</v>
      </c>
      <c r="T81" s="6">
        <f>'CL &amp; Data'!N399</f>
        <v>-2.1868832</v>
      </c>
      <c r="V81" s="80">
        <f>'CL &amp; Data'!B399/1000000000</f>
        <v>4.6821999999999999</v>
      </c>
    </row>
    <row r="82" spans="2:22" x14ac:dyDescent="0.25">
      <c r="B82" s="6">
        <f>'CL &amp; Data'!B294/1000000000</f>
        <v>4.7420999999999998</v>
      </c>
      <c r="D82" s="6">
        <f>'CL &amp; Data'!C294</f>
        <v>-31.172131</v>
      </c>
      <c r="E82" s="13">
        <f t="shared" si="4"/>
        <v>-23.403282600000001</v>
      </c>
      <c r="F82" s="6">
        <f>'CL &amp; Data'!D294</f>
        <v>-2.1899077999999998</v>
      </c>
      <c r="H82" s="6">
        <f>'CL &amp; Data'!C400</f>
        <v>-33.836959999999998</v>
      </c>
      <c r="I82" s="13">
        <f t="shared" si="5"/>
        <v>-23.059598999999999</v>
      </c>
      <c r="J82" s="6">
        <f>'CL &amp; Data'!D400</f>
        <v>-2.2031841000000001</v>
      </c>
      <c r="L82" s="6">
        <f>'CL &amp; Data'!L294/1000000000</f>
        <v>4.7420999999999998</v>
      </c>
      <c r="N82" s="6">
        <f>'CL &amp; Data'!M294</f>
        <v>-30.563490000000002</v>
      </c>
      <c r="O82" s="13">
        <f t="shared" si="6"/>
        <v>-22.886377899999999</v>
      </c>
      <c r="P82" s="6">
        <f>'CL &amp; Data'!N294</f>
        <v>-2.1873822000000001</v>
      </c>
      <c r="R82" s="6">
        <f>'CL &amp; Data'!M400</f>
        <v>-34.656387000000002</v>
      </c>
      <c r="S82" s="13">
        <f t="shared" si="7"/>
        <v>-24.945182500000001</v>
      </c>
      <c r="T82" s="6">
        <f>'CL &amp; Data'!N400</f>
        <v>-2.1598318000000001</v>
      </c>
      <c r="V82" s="80">
        <f>'CL &amp; Data'!B400/1000000000</f>
        <v>4.7420999999999998</v>
      </c>
    </row>
    <row r="83" spans="2:22" x14ac:dyDescent="0.25">
      <c r="B83" s="6">
        <f>'CL &amp; Data'!B295/1000000000</f>
        <v>4.8019999999999996</v>
      </c>
      <c r="D83" s="6">
        <f>'CL &amp; Data'!C295</f>
        <v>-32.61412</v>
      </c>
      <c r="E83" s="13">
        <f t="shared" si="4"/>
        <v>-24.8452716</v>
      </c>
      <c r="F83" s="6">
        <f>'CL &amp; Data'!D295</f>
        <v>-2.1706626</v>
      </c>
      <c r="H83" s="6">
        <f>'CL &amp; Data'!C401</f>
        <v>-35.784472999999998</v>
      </c>
      <c r="I83" s="13">
        <f t="shared" si="5"/>
        <v>-25.007111999999999</v>
      </c>
      <c r="J83" s="6">
        <f>'CL &amp; Data'!D401</f>
        <v>-2.1802659000000002</v>
      </c>
      <c r="L83" s="6">
        <f>'CL &amp; Data'!L295/1000000000</f>
        <v>4.8019999999999996</v>
      </c>
      <c r="N83" s="6">
        <f>'CL &amp; Data'!M295</f>
        <v>-31.951324</v>
      </c>
      <c r="O83" s="13">
        <f t="shared" si="6"/>
        <v>-24.274211899999997</v>
      </c>
      <c r="P83" s="6">
        <f>'CL &amp; Data'!N295</f>
        <v>-2.1612898999999999</v>
      </c>
      <c r="R83" s="6">
        <f>'CL &amp; Data'!M401</f>
        <v>-36.532406000000002</v>
      </c>
      <c r="S83" s="13">
        <f t="shared" si="7"/>
        <v>-26.821201500000001</v>
      </c>
      <c r="T83" s="6">
        <f>'CL &amp; Data'!N401</f>
        <v>-2.1364071</v>
      </c>
      <c r="V83" s="80">
        <f>'CL &amp; Data'!B401/1000000000</f>
        <v>4.8019999999999996</v>
      </c>
    </row>
    <row r="84" spans="2:22" x14ac:dyDescent="0.25">
      <c r="B84" s="6">
        <f>'CL &amp; Data'!B296/1000000000</f>
        <v>4.8619000000000003</v>
      </c>
      <c r="D84" s="6">
        <f>'CL &amp; Data'!C296</f>
        <v>-34.197884000000002</v>
      </c>
      <c r="E84" s="13">
        <f t="shared" si="4"/>
        <v>-26.429035600000002</v>
      </c>
      <c r="F84" s="6">
        <f>'CL &amp; Data'!D296</f>
        <v>-2.1533441999999998</v>
      </c>
      <c r="H84" s="6">
        <f>'CL &amp; Data'!C402</f>
        <v>-37.924666999999999</v>
      </c>
      <c r="I84" s="13">
        <f t="shared" si="5"/>
        <v>-27.147306</v>
      </c>
      <c r="J84" s="6">
        <f>'CL &amp; Data'!D402</f>
        <v>-2.1578591</v>
      </c>
      <c r="L84" s="6">
        <f>'CL &amp; Data'!L296/1000000000</f>
        <v>4.8619000000000003</v>
      </c>
      <c r="N84" s="6">
        <f>'CL &amp; Data'!M296</f>
        <v>-33.513354999999997</v>
      </c>
      <c r="O84" s="13">
        <f t="shared" si="6"/>
        <v>-25.836242899999995</v>
      </c>
      <c r="P84" s="6">
        <f>'CL &amp; Data'!N296</f>
        <v>-2.1384375000000002</v>
      </c>
      <c r="R84" s="6">
        <f>'CL &amp; Data'!M402</f>
        <v>-38.535972999999998</v>
      </c>
      <c r="S84" s="13">
        <f t="shared" si="7"/>
        <v>-28.824768499999998</v>
      </c>
      <c r="T84" s="6">
        <f>'CL &amp; Data'!N402</f>
        <v>-2.1172494999999998</v>
      </c>
      <c r="V84" s="80">
        <f>'CL &amp; Data'!B402/1000000000</f>
        <v>4.8619000000000003</v>
      </c>
    </row>
    <row r="85" spans="2:22" x14ac:dyDescent="0.25">
      <c r="B85" s="6">
        <f>'CL &amp; Data'!B297/1000000000</f>
        <v>4.9218000000000002</v>
      </c>
      <c r="D85" s="6">
        <f>'CL &amp; Data'!C297</f>
        <v>-36.044724000000002</v>
      </c>
      <c r="E85" s="13">
        <f t="shared" si="4"/>
        <v>-28.275875600000003</v>
      </c>
      <c r="F85" s="6">
        <f>'CL &amp; Data'!D297</f>
        <v>-2.1360157000000002</v>
      </c>
      <c r="H85" s="6">
        <f>'CL &amp; Data'!C403</f>
        <v>-40.39817</v>
      </c>
      <c r="I85" s="13">
        <f t="shared" si="5"/>
        <v>-29.620809000000001</v>
      </c>
      <c r="J85" s="6">
        <f>'CL &amp; Data'!D403</f>
        <v>-2.1385722</v>
      </c>
      <c r="L85" s="6">
        <f>'CL &amp; Data'!L297/1000000000</f>
        <v>4.9218000000000002</v>
      </c>
      <c r="N85" s="6">
        <f>'CL &amp; Data'!M297</f>
        <v>-35.270004</v>
      </c>
      <c r="O85" s="13">
        <f t="shared" si="6"/>
        <v>-27.592891899999998</v>
      </c>
      <c r="P85" s="6">
        <f>'CL &amp; Data'!N297</f>
        <v>-2.1156573000000001</v>
      </c>
      <c r="R85" s="6">
        <f>'CL &amp; Data'!M403</f>
        <v>-40.754657999999999</v>
      </c>
      <c r="S85" s="13">
        <f t="shared" si="7"/>
        <v>-31.043453499999998</v>
      </c>
      <c r="T85" s="6">
        <f>'CL &amp; Data'!N403</f>
        <v>-2.0993173000000001</v>
      </c>
      <c r="V85" s="80">
        <f>'CL &amp; Data'!B403/1000000000</f>
        <v>4.9218000000000002</v>
      </c>
    </row>
    <row r="86" spans="2:22" x14ac:dyDescent="0.25">
      <c r="B86" s="6">
        <f>'CL &amp; Data'!B298/1000000000</f>
        <v>4.9817</v>
      </c>
      <c r="D86" s="6">
        <f>'CL &amp; Data'!C298</f>
        <v>-38.259548000000002</v>
      </c>
      <c r="E86" s="13">
        <f t="shared" si="4"/>
        <v>-30.490699600000003</v>
      </c>
      <c r="F86" s="6">
        <f>'CL &amp; Data'!D298</f>
        <v>-2.1216598000000002</v>
      </c>
      <c r="H86" s="6">
        <f>'CL &amp; Data'!C404</f>
        <v>-42.862206</v>
      </c>
      <c r="I86" s="13">
        <f t="shared" si="5"/>
        <v>-32.084845000000001</v>
      </c>
      <c r="J86" s="6">
        <f>'CL &amp; Data'!D404</f>
        <v>-2.1209517</v>
      </c>
      <c r="L86" s="6">
        <f>'CL &amp; Data'!L298/1000000000</f>
        <v>4.9817</v>
      </c>
      <c r="N86" s="6">
        <f>'CL &amp; Data'!M298</f>
        <v>-37.306697999999997</v>
      </c>
      <c r="O86" s="13">
        <f t="shared" si="6"/>
        <v>-29.629585899999995</v>
      </c>
      <c r="P86" s="6">
        <f>'CL &amp; Data'!N298</f>
        <v>-2.0939926999999998</v>
      </c>
      <c r="R86" s="6">
        <f>'CL &amp; Data'!M404</f>
        <v>-43.007534</v>
      </c>
      <c r="S86" s="13">
        <f t="shared" si="7"/>
        <v>-33.296329499999999</v>
      </c>
      <c r="T86" s="6">
        <f>'CL &amp; Data'!N404</f>
        <v>-2.0814265999999999</v>
      </c>
      <c r="V86" s="80">
        <f>'CL &amp; Data'!B404/1000000000</f>
        <v>4.9817</v>
      </c>
    </row>
    <row r="87" spans="2:22" x14ac:dyDescent="0.25">
      <c r="B87" s="6">
        <f>'CL &amp; Data'!B299/1000000000</f>
        <v>5.0415999999999999</v>
      </c>
      <c r="D87" s="6">
        <f>'CL &amp; Data'!C299</f>
        <v>-40.844546999999999</v>
      </c>
      <c r="E87" s="13">
        <f t="shared" si="4"/>
        <v>-33.075698599999996</v>
      </c>
      <c r="F87" s="6">
        <f>'CL &amp; Data'!D299</f>
        <v>-2.1071095</v>
      </c>
      <c r="H87" s="6">
        <f>'CL &amp; Data'!C405</f>
        <v>-45.475150999999997</v>
      </c>
      <c r="I87" s="13">
        <f t="shared" si="5"/>
        <v>-34.697789999999998</v>
      </c>
      <c r="J87" s="6">
        <f>'CL &amp; Data'!D405</f>
        <v>-2.1057746000000002</v>
      </c>
      <c r="L87" s="6">
        <f>'CL &amp; Data'!L299/1000000000</f>
        <v>5.0415999999999999</v>
      </c>
      <c r="N87" s="6">
        <f>'CL &amp; Data'!M299</f>
        <v>-39.692042999999998</v>
      </c>
      <c r="O87" s="13">
        <f t="shared" si="6"/>
        <v>-32.014930899999996</v>
      </c>
      <c r="P87" s="6">
        <f>'CL &amp; Data'!N299</f>
        <v>-2.0746226000000001</v>
      </c>
      <c r="R87" s="6">
        <f>'CL &amp; Data'!M405</f>
        <v>-45.385745999999997</v>
      </c>
      <c r="S87" s="13">
        <f t="shared" si="7"/>
        <v>-35.674541499999997</v>
      </c>
      <c r="T87" s="6">
        <f>'CL &amp; Data'!N405</f>
        <v>-2.0647726</v>
      </c>
      <c r="V87" s="80">
        <f>'CL &amp; Data'!B405/1000000000</f>
        <v>5.0415999999999999</v>
      </c>
    </row>
    <row r="88" spans="2:22" x14ac:dyDescent="0.25">
      <c r="B88" s="6">
        <f>'CL &amp; Data'!B300/1000000000</f>
        <v>5.1014999999999997</v>
      </c>
      <c r="D88" s="6">
        <f>'CL &amp; Data'!C300</f>
        <v>-44.190010000000001</v>
      </c>
      <c r="E88" s="13">
        <f t="shared" si="4"/>
        <v>-36.421161599999998</v>
      </c>
      <c r="F88" s="6">
        <f>'CL &amp; Data'!D300</f>
        <v>-2.0935733000000001</v>
      </c>
      <c r="H88" s="6">
        <f>'CL &amp; Data'!C406</f>
        <v>-48.183754</v>
      </c>
      <c r="I88" s="13">
        <f t="shared" si="5"/>
        <v>-37.406393000000001</v>
      </c>
      <c r="J88" s="6">
        <f>'CL &amp; Data'!D406</f>
        <v>-2.0918771999999999</v>
      </c>
      <c r="L88" s="6">
        <f>'CL &amp; Data'!L300/1000000000</f>
        <v>5.1014999999999997</v>
      </c>
      <c r="N88" s="6">
        <f>'CL &amp; Data'!M300</f>
        <v>-42.529170999999998</v>
      </c>
      <c r="O88" s="13">
        <f t="shared" si="6"/>
        <v>-34.852058899999996</v>
      </c>
      <c r="P88" s="6">
        <f>'CL &amp; Data'!N300</f>
        <v>-2.0535969999999999</v>
      </c>
      <c r="R88" s="6">
        <f>'CL &amp; Data'!M406</f>
        <v>-47.325606999999998</v>
      </c>
      <c r="S88" s="13">
        <f t="shared" si="7"/>
        <v>-37.614402499999997</v>
      </c>
      <c r="T88" s="6">
        <f>'CL &amp; Data'!N406</f>
        <v>-2.0478103000000001</v>
      </c>
      <c r="V88" s="80">
        <f>'CL &amp; Data'!B406/1000000000</f>
        <v>5.1014999999999997</v>
      </c>
    </row>
    <row r="89" spans="2:22" x14ac:dyDescent="0.25">
      <c r="B89" s="6">
        <f>'CL &amp; Data'!B301/1000000000</f>
        <v>5.1614000000000004</v>
      </c>
      <c r="D89" s="6">
        <f>'CL &amp; Data'!C301</f>
        <v>-48.109451</v>
      </c>
      <c r="E89" s="13">
        <f t="shared" si="4"/>
        <v>-40.340602599999997</v>
      </c>
      <c r="F89" s="6">
        <f>'CL &amp; Data'!D301</f>
        <v>-2.0795566999999999</v>
      </c>
      <c r="H89" s="6">
        <f>'CL &amp; Data'!C407</f>
        <v>-51.417766999999998</v>
      </c>
      <c r="I89" s="13">
        <f t="shared" si="5"/>
        <v>-40.640405999999999</v>
      </c>
      <c r="J89" s="6">
        <f>'CL &amp; Data'!D407</f>
        <v>-2.0797503000000002</v>
      </c>
      <c r="L89" s="6">
        <f>'CL &amp; Data'!L301/1000000000</f>
        <v>5.1614000000000004</v>
      </c>
      <c r="N89" s="6">
        <f>'CL &amp; Data'!M301</f>
        <v>-45.298012</v>
      </c>
      <c r="O89" s="13">
        <f t="shared" si="6"/>
        <v>-37.620899899999998</v>
      </c>
      <c r="P89" s="6">
        <f>'CL &amp; Data'!N301</f>
        <v>-2.0350956999999998</v>
      </c>
      <c r="R89" s="6">
        <f>'CL &amp; Data'!M407</f>
        <v>-48.703018</v>
      </c>
      <c r="S89" s="13">
        <f t="shared" si="7"/>
        <v>-38.991813499999999</v>
      </c>
      <c r="T89" s="6">
        <f>'CL &amp; Data'!N407</f>
        <v>-2.0309224000000001</v>
      </c>
      <c r="V89" s="80">
        <f>'CL &amp; Data'!B407/1000000000</f>
        <v>5.1614000000000004</v>
      </c>
    </row>
    <row r="90" spans="2:22" x14ac:dyDescent="0.25">
      <c r="B90" s="6">
        <f>'CL &amp; Data'!B302/1000000000</f>
        <v>5.2213000000000003</v>
      </c>
      <c r="D90" s="6">
        <f>'CL &amp; Data'!C302</f>
        <v>-50.342857000000002</v>
      </c>
      <c r="E90" s="13">
        <f t="shared" si="4"/>
        <v>-42.574008599999999</v>
      </c>
      <c r="F90" s="6">
        <f>'CL &amp; Data'!D302</f>
        <v>-2.0635197000000001</v>
      </c>
      <c r="H90" s="6">
        <f>'CL &amp; Data'!C408</f>
        <v>-54.453346000000003</v>
      </c>
      <c r="I90" s="13">
        <f t="shared" si="5"/>
        <v>-43.675985000000004</v>
      </c>
      <c r="J90" s="6">
        <f>'CL &amp; Data'!D408</f>
        <v>-2.0631892999999999</v>
      </c>
      <c r="L90" s="6">
        <f>'CL &amp; Data'!L302/1000000000</f>
        <v>5.2213000000000003</v>
      </c>
      <c r="N90" s="6">
        <f>'CL &amp; Data'!M302</f>
        <v>-47.189537000000001</v>
      </c>
      <c r="O90" s="13">
        <f t="shared" si="6"/>
        <v>-39.512424899999999</v>
      </c>
      <c r="P90" s="6">
        <f>'CL &amp; Data'!N302</f>
        <v>-2.0174918000000002</v>
      </c>
      <c r="R90" s="6">
        <f>'CL &amp; Data'!M408</f>
        <v>-48.703536999999997</v>
      </c>
      <c r="S90" s="13">
        <f t="shared" si="7"/>
        <v>-38.992332499999996</v>
      </c>
      <c r="T90" s="6">
        <f>'CL &amp; Data'!N408</f>
        <v>-2.0156046999999999</v>
      </c>
      <c r="V90" s="80">
        <f>'CL &amp; Data'!B408/1000000000</f>
        <v>5.2213000000000003</v>
      </c>
    </row>
    <row r="91" spans="2:22" x14ac:dyDescent="0.25">
      <c r="B91" s="6">
        <f>'CL &amp; Data'!B303/1000000000</f>
        <v>5.2812000000000001</v>
      </c>
      <c r="D91" s="6">
        <f>'CL &amp; Data'!C303</f>
        <v>-50.067214999999997</v>
      </c>
      <c r="E91" s="13">
        <f t="shared" si="4"/>
        <v>-42.298366599999994</v>
      </c>
      <c r="F91" s="6">
        <f>'CL &amp; Data'!D303</f>
        <v>-2.0539304999999999</v>
      </c>
      <c r="H91" s="6">
        <f>'CL &amp; Data'!C409</f>
        <v>-56.021304999999998</v>
      </c>
      <c r="I91" s="13">
        <f t="shared" si="5"/>
        <v>-45.243943999999999</v>
      </c>
      <c r="J91" s="6">
        <f>'CL &amp; Data'!D409</f>
        <v>-2.0557667999999998</v>
      </c>
      <c r="L91" s="6">
        <f>'CL &amp; Data'!L303/1000000000</f>
        <v>5.2812000000000001</v>
      </c>
      <c r="N91" s="6">
        <f>'CL &amp; Data'!M303</f>
        <v>-47.136809999999997</v>
      </c>
      <c r="O91" s="13">
        <f t="shared" si="6"/>
        <v>-39.459697899999995</v>
      </c>
      <c r="P91" s="6">
        <f>'CL &amp; Data'!N303</f>
        <v>-2.0006618</v>
      </c>
      <c r="R91" s="6">
        <f>'CL &amp; Data'!M409</f>
        <v>-47.935642000000001</v>
      </c>
      <c r="S91" s="13">
        <f t="shared" si="7"/>
        <v>-38.224437500000001</v>
      </c>
      <c r="T91" s="6">
        <f>'CL &amp; Data'!N409</f>
        <v>-2.0010753000000001</v>
      </c>
      <c r="V91" s="80">
        <f>'CL &amp; Data'!B409/1000000000</f>
        <v>5.2812000000000001</v>
      </c>
    </row>
    <row r="92" spans="2:22" x14ac:dyDescent="0.25">
      <c r="B92" s="6">
        <f>'CL &amp; Data'!B304/1000000000</f>
        <v>5.3411</v>
      </c>
      <c r="D92" s="6">
        <f>'CL &amp; Data'!C304</f>
        <v>-47.224570999999997</v>
      </c>
      <c r="E92" s="13">
        <f t="shared" si="4"/>
        <v>-39.455722599999994</v>
      </c>
      <c r="F92" s="6">
        <f>'CL &amp; Data'!D304</f>
        <v>-2.0423496000000001</v>
      </c>
      <c r="H92" s="6">
        <f>'CL &amp; Data'!C410</f>
        <v>-55.292228999999999</v>
      </c>
      <c r="I92" s="13">
        <f t="shared" si="5"/>
        <v>-44.514868</v>
      </c>
      <c r="J92" s="6">
        <f>'CL &amp; Data'!D410</f>
        <v>-2.043828</v>
      </c>
      <c r="L92" s="6">
        <f>'CL &amp; Data'!L304/1000000000</f>
        <v>5.3411</v>
      </c>
      <c r="N92" s="6">
        <f>'CL &amp; Data'!M304</f>
        <v>-45.815024999999999</v>
      </c>
      <c r="O92" s="13">
        <f t="shared" si="6"/>
        <v>-38.137912899999996</v>
      </c>
      <c r="P92" s="6">
        <f>'CL &amp; Data'!N304</f>
        <v>-1.9859313000000001</v>
      </c>
      <c r="R92" s="6">
        <f>'CL &amp; Data'!M410</f>
        <v>-46.416519000000001</v>
      </c>
      <c r="S92" s="13">
        <f t="shared" si="7"/>
        <v>-36.7053145</v>
      </c>
      <c r="T92" s="6">
        <f>'CL &amp; Data'!N410</f>
        <v>-1.9879165000000001</v>
      </c>
      <c r="V92" s="80">
        <f>'CL &amp; Data'!B410/1000000000</f>
        <v>5.3411</v>
      </c>
    </row>
    <row r="93" spans="2:22" x14ac:dyDescent="0.25">
      <c r="B93" s="6">
        <f>'CL &amp; Data'!B305/1000000000</f>
        <v>5.4009999999999998</v>
      </c>
      <c r="D93" s="6">
        <f>'CL &amp; Data'!C305</f>
        <v>-44.426890999999998</v>
      </c>
      <c r="E93" s="13">
        <f t="shared" si="4"/>
        <v>-36.658042599999995</v>
      </c>
      <c r="F93" s="6">
        <f>'CL &amp; Data'!D305</f>
        <v>-2.0295136</v>
      </c>
      <c r="H93" s="6">
        <f>'CL &amp; Data'!C411</f>
        <v>-52.775471000000003</v>
      </c>
      <c r="I93" s="13">
        <f t="shared" si="5"/>
        <v>-41.998110000000004</v>
      </c>
      <c r="J93" s="6">
        <f>'CL &amp; Data'!D411</f>
        <v>-2.0330482000000001</v>
      </c>
      <c r="L93" s="6">
        <f>'CL &amp; Data'!L305/1000000000</f>
        <v>5.4009999999999998</v>
      </c>
      <c r="N93" s="6">
        <f>'CL &amp; Data'!M305</f>
        <v>-44.078116999999999</v>
      </c>
      <c r="O93" s="13">
        <f t="shared" si="6"/>
        <v>-36.401004899999997</v>
      </c>
      <c r="P93" s="6">
        <f>'CL &amp; Data'!N305</f>
        <v>-1.9735761000000001</v>
      </c>
      <c r="R93" s="6">
        <f>'CL &amp; Data'!M411</f>
        <v>-45.072955999999998</v>
      </c>
      <c r="S93" s="13">
        <f t="shared" si="7"/>
        <v>-35.361751499999997</v>
      </c>
      <c r="T93" s="6">
        <f>'CL &amp; Data'!N411</f>
        <v>-1.9770178</v>
      </c>
      <c r="V93" s="80">
        <f>'CL &amp; Data'!B411/1000000000</f>
        <v>5.4009999999999998</v>
      </c>
    </row>
    <row r="94" spans="2:22" x14ac:dyDescent="0.25">
      <c r="B94" s="6">
        <f>'CL &amp; Data'!B306/1000000000</f>
        <v>5.4608999999999996</v>
      </c>
      <c r="D94" s="6">
        <f>'CL &amp; Data'!C306</f>
        <v>-42.196368999999997</v>
      </c>
      <c r="E94" s="13">
        <f t="shared" si="4"/>
        <v>-34.427520599999994</v>
      </c>
      <c r="F94" s="6">
        <f>'CL &amp; Data'!D306</f>
        <v>-2.0291655</v>
      </c>
      <c r="H94" s="6">
        <f>'CL &amp; Data'!C412</f>
        <v>-50.213608000000001</v>
      </c>
      <c r="I94" s="13">
        <f t="shared" si="5"/>
        <v>-39.436247000000002</v>
      </c>
      <c r="J94" s="6">
        <f>'CL &amp; Data'!D412</f>
        <v>-2.0318010000000002</v>
      </c>
      <c r="L94" s="6">
        <f>'CL &amp; Data'!L306/1000000000</f>
        <v>5.4608999999999996</v>
      </c>
      <c r="N94" s="6">
        <f>'CL &amp; Data'!M306</f>
        <v>-42.748393999999998</v>
      </c>
      <c r="O94" s="13">
        <f t="shared" si="6"/>
        <v>-35.071281899999995</v>
      </c>
      <c r="P94" s="6">
        <f>'CL &amp; Data'!N306</f>
        <v>-1.9617789999999999</v>
      </c>
      <c r="R94" s="6">
        <f>'CL &amp; Data'!M412</f>
        <v>-43.851261000000001</v>
      </c>
      <c r="S94" s="13">
        <f t="shared" si="7"/>
        <v>-34.1400565</v>
      </c>
      <c r="T94" s="6">
        <f>'CL &amp; Data'!N412</f>
        <v>-1.9681491</v>
      </c>
      <c r="V94" s="80">
        <f>'CL &amp; Data'!B412/1000000000</f>
        <v>5.4608999999999996</v>
      </c>
    </row>
    <row r="95" spans="2:22" x14ac:dyDescent="0.25">
      <c r="B95" s="6">
        <f>'CL &amp; Data'!B307/1000000000</f>
        <v>5.5208000000000004</v>
      </c>
      <c r="D95" s="6">
        <f>'CL &amp; Data'!C307</f>
        <v>-40.458202</v>
      </c>
      <c r="E95" s="13">
        <f t="shared" si="4"/>
        <v>-32.689353599999997</v>
      </c>
      <c r="F95" s="6">
        <f>'CL &amp; Data'!D307</f>
        <v>-2.0209484</v>
      </c>
      <c r="H95" s="6">
        <f>'CL &amp; Data'!C413</f>
        <v>-47.964691000000002</v>
      </c>
      <c r="I95" s="13">
        <f t="shared" si="5"/>
        <v>-37.187330000000003</v>
      </c>
      <c r="J95" s="6">
        <f>'CL &amp; Data'!D413</f>
        <v>-2.0259708999999999</v>
      </c>
      <c r="L95" s="6">
        <f>'CL &amp; Data'!L307/1000000000</f>
        <v>5.5208000000000004</v>
      </c>
      <c r="N95" s="6">
        <f>'CL &amp; Data'!M307</f>
        <v>-41.746746000000002</v>
      </c>
      <c r="O95" s="13">
        <f t="shared" si="6"/>
        <v>-34.069633899999999</v>
      </c>
      <c r="P95" s="6">
        <f>'CL &amp; Data'!N307</f>
        <v>-1.9513594000000001</v>
      </c>
      <c r="R95" s="6">
        <f>'CL &amp; Data'!M413</f>
        <v>-42.919986999999999</v>
      </c>
      <c r="S95" s="13">
        <f t="shared" si="7"/>
        <v>-33.208782499999998</v>
      </c>
      <c r="T95" s="6">
        <f>'CL &amp; Data'!N413</f>
        <v>-1.9613267999999999</v>
      </c>
      <c r="V95" s="80">
        <f>'CL &amp; Data'!B413/1000000000</f>
        <v>5.5208000000000004</v>
      </c>
    </row>
    <row r="96" spans="2:22" x14ac:dyDescent="0.25">
      <c r="B96" s="6">
        <f>'CL &amp; Data'!B308/1000000000</f>
        <v>5.5807000000000002</v>
      </c>
      <c r="D96" s="6">
        <f>'CL &amp; Data'!C308</f>
        <v>-39.225273000000001</v>
      </c>
      <c r="E96" s="13">
        <f t="shared" si="4"/>
        <v>-31.456424600000002</v>
      </c>
      <c r="F96" s="6">
        <f>'CL &amp; Data'!D308</f>
        <v>-2.0161557000000001</v>
      </c>
      <c r="H96" s="6">
        <f>'CL &amp; Data'!C414</f>
        <v>-46.436295000000001</v>
      </c>
      <c r="I96" s="13">
        <f t="shared" si="5"/>
        <v>-35.658934000000002</v>
      </c>
      <c r="J96" s="6">
        <f>'CL &amp; Data'!D414</f>
        <v>-2.020715</v>
      </c>
      <c r="L96" s="6">
        <f>'CL &amp; Data'!L308/1000000000</f>
        <v>5.5807000000000002</v>
      </c>
      <c r="N96" s="6">
        <f>'CL &amp; Data'!M308</f>
        <v>-40.947589999999998</v>
      </c>
      <c r="O96" s="13">
        <f t="shared" si="6"/>
        <v>-33.270477899999996</v>
      </c>
      <c r="P96" s="6">
        <f>'CL &amp; Data'!N308</f>
        <v>-1.9424688999999999</v>
      </c>
      <c r="R96" s="6">
        <f>'CL &amp; Data'!M414</f>
        <v>-41.969783999999997</v>
      </c>
      <c r="S96" s="13">
        <f t="shared" si="7"/>
        <v>-32.258579499999996</v>
      </c>
      <c r="T96" s="6">
        <f>'CL &amp; Data'!N414</f>
        <v>-1.9564208000000001</v>
      </c>
      <c r="V96" s="80">
        <f>'CL &amp; Data'!B414/1000000000</f>
        <v>5.5807000000000002</v>
      </c>
    </row>
    <row r="97" spans="2:22" x14ac:dyDescent="0.25">
      <c r="B97" s="6">
        <f>'CL &amp; Data'!B309/1000000000</f>
        <v>5.6406000000000001</v>
      </c>
      <c r="D97" s="6">
        <f>'CL &amp; Data'!C309</f>
        <v>-38.023006000000002</v>
      </c>
      <c r="E97" s="13">
        <f t="shared" si="4"/>
        <v>-30.254157600000003</v>
      </c>
      <c r="F97" s="6">
        <f>'CL &amp; Data'!D309</f>
        <v>-2.0106912000000001</v>
      </c>
      <c r="H97" s="6">
        <f>'CL &amp; Data'!C415</f>
        <v>-45.156857000000002</v>
      </c>
      <c r="I97" s="13">
        <f t="shared" si="5"/>
        <v>-34.379496000000003</v>
      </c>
      <c r="J97" s="6">
        <f>'CL &amp; Data'!D415</f>
        <v>-2.0195713</v>
      </c>
      <c r="L97" s="6">
        <f>'CL &amp; Data'!L309/1000000000</f>
        <v>5.6406000000000001</v>
      </c>
      <c r="N97" s="6">
        <f>'CL &amp; Data'!M309</f>
        <v>-40.393497000000004</v>
      </c>
      <c r="O97" s="13">
        <f t="shared" si="6"/>
        <v>-32.716384900000001</v>
      </c>
      <c r="P97" s="6">
        <f>'CL &amp; Data'!N309</f>
        <v>-1.9365498999999999</v>
      </c>
      <c r="R97" s="6">
        <f>'CL &amp; Data'!M415</f>
        <v>-41.140056999999999</v>
      </c>
      <c r="S97" s="13">
        <f t="shared" si="7"/>
        <v>-31.428852499999998</v>
      </c>
      <c r="T97" s="6">
        <f>'CL &amp; Data'!N415</f>
        <v>-1.9527346000000001</v>
      </c>
      <c r="V97" s="80">
        <f>'CL &amp; Data'!B415/1000000000</f>
        <v>5.6406000000000001</v>
      </c>
    </row>
    <row r="98" spans="2:22" x14ac:dyDescent="0.25">
      <c r="B98" s="6">
        <f>'CL &amp; Data'!B310/1000000000</f>
        <v>5.7004999999999999</v>
      </c>
      <c r="D98" s="6">
        <f>'CL &amp; Data'!C310</f>
        <v>-37.255234000000002</v>
      </c>
      <c r="E98" s="13">
        <f t="shared" si="4"/>
        <v>-29.486385600000002</v>
      </c>
      <c r="F98" s="6">
        <f>'CL &amp; Data'!D310</f>
        <v>-2.0091847999999999</v>
      </c>
      <c r="H98" s="6">
        <f>'CL &amp; Data'!C416</f>
        <v>-44.175220000000003</v>
      </c>
      <c r="I98" s="13">
        <f t="shared" si="5"/>
        <v>-33.397859000000004</v>
      </c>
      <c r="J98" s="6">
        <f>'CL &amp; Data'!D416</f>
        <v>-2.0174810999999999</v>
      </c>
      <c r="L98" s="6">
        <f>'CL &amp; Data'!L310/1000000000</f>
        <v>5.7004999999999999</v>
      </c>
      <c r="N98" s="6">
        <f>'CL &amp; Data'!M310</f>
        <v>-39.935164999999998</v>
      </c>
      <c r="O98" s="13">
        <f t="shared" si="6"/>
        <v>-32.258052899999996</v>
      </c>
      <c r="P98" s="6">
        <f>'CL &amp; Data'!N310</f>
        <v>-1.9308718</v>
      </c>
      <c r="R98" s="6">
        <f>'CL &amp; Data'!M416</f>
        <v>-40.505507999999999</v>
      </c>
      <c r="S98" s="13">
        <f t="shared" si="7"/>
        <v>-30.794303499999998</v>
      </c>
      <c r="T98" s="6">
        <f>'CL &amp; Data'!N416</f>
        <v>-1.9497366</v>
      </c>
      <c r="V98" s="80">
        <f>'CL &amp; Data'!B416/1000000000</f>
        <v>5.7004999999999999</v>
      </c>
    </row>
    <row r="99" spans="2:22" x14ac:dyDescent="0.25">
      <c r="B99" s="6">
        <f>'CL &amp; Data'!B311/1000000000</f>
        <v>5.7603999999999997</v>
      </c>
      <c r="D99" s="6">
        <f>'CL &amp; Data'!C311</f>
        <v>-36.594807000000003</v>
      </c>
      <c r="E99" s="13">
        <f t="shared" si="4"/>
        <v>-28.825958600000003</v>
      </c>
      <c r="F99" s="6">
        <f>'CL &amp; Data'!D311</f>
        <v>-2.0051931999999999</v>
      </c>
      <c r="H99" s="6">
        <f>'CL &amp; Data'!C417</f>
        <v>-43.514797000000002</v>
      </c>
      <c r="I99" s="13">
        <f t="shared" si="5"/>
        <v>-32.737436000000002</v>
      </c>
      <c r="J99" s="6">
        <f>'CL &amp; Data'!D417</f>
        <v>-2.0182741000000002</v>
      </c>
      <c r="L99" s="6">
        <f>'CL &amp; Data'!L311/1000000000</f>
        <v>5.7603999999999997</v>
      </c>
      <c r="N99" s="6">
        <f>'CL &amp; Data'!M311</f>
        <v>-39.641407000000001</v>
      </c>
      <c r="O99" s="13">
        <f t="shared" si="6"/>
        <v>-31.964294899999999</v>
      </c>
      <c r="P99" s="6">
        <f>'CL &amp; Data'!N311</f>
        <v>-1.9287243000000001</v>
      </c>
      <c r="R99" s="6">
        <f>'CL &amp; Data'!M417</f>
        <v>-40.166485000000002</v>
      </c>
      <c r="S99" s="13">
        <f t="shared" si="7"/>
        <v>-30.455280500000001</v>
      </c>
      <c r="T99" s="6">
        <f>'CL &amp; Data'!N417</f>
        <v>-1.9507066</v>
      </c>
      <c r="V99" s="80">
        <f>'CL &amp; Data'!B417/1000000000</f>
        <v>5.7603999999999997</v>
      </c>
    </row>
    <row r="100" spans="2:22" x14ac:dyDescent="0.25">
      <c r="B100" s="6">
        <f>'CL &amp; Data'!B312/1000000000</f>
        <v>5.8202999999999996</v>
      </c>
      <c r="D100" s="6">
        <f>'CL &amp; Data'!C312</f>
        <v>-36.056068000000003</v>
      </c>
      <c r="E100" s="13">
        <f t="shared" si="4"/>
        <v>-28.287219600000004</v>
      </c>
      <c r="F100" s="6">
        <f>'CL &amp; Data'!D312</f>
        <v>-2.0114817999999999</v>
      </c>
      <c r="H100" s="6">
        <f>'CL &amp; Data'!C418</f>
        <v>-42.991256999999997</v>
      </c>
      <c r="I100" s="13">
        <f t="shared" si="5"/>
        <v>-32.213895999999998</v>
      </c>
      <c r="J100" s="6">
        <f>'CL &amp; Data'!D418</f>
        <v>-2.0252892999999998</v>
      </c>
      <c r="L100" s="6">
        <f>'CL &amp; Data'!L312/1000000000</f>
        <v>5.8202999999999996</v>
      </c>
      <c r="N100" s="6">
        <f>'CL &amp; Data'!M312</f>
        <v>-39.471831999999999</v>
      </c>
      <c r="O100" s="13">
        <f t="shared" si="6"/>
        <v>-31.794719899999997</v>
      </c>
      <c r="P100" s="6">
        <f>'CL &amp; Data'!N312</f>
        <v>-1.9301777</v>
      </c>
      <c r="R100" s="6">
        <f>'CL &amp; Data'!M418</f>
        <v>-39.840339999999998</v>
      </c>
      <c r="S100" s="13">
        <f t="shared" si="7"/>
        <v>-30.129135499999997</v>
      </c>
      <c r="T100" s="6">
        <f>'CL &amp; Data'!N418</f>
        <v>-1.9521474000000001</v>
      </c>
      <c r="V100" s="80">
        <f>'CL &amp; Data'!B418/1000000000</f>
        <v>5.8202999999999996</v>
      </c>
    </row>
    <row r="101" spans="2:22" x14ac:dyDescent="0.25">
      <c r="B101" s="6">
        <f>'CL &amp; Data'!B313/1000000000</f>
        <v>5.8802000000000003</v>
      </c>
      <c r="D101" s="6">
        <f>'CL &amp; Data'!C313</f>
        <v>-35.882179000000001</v>
      </c>
      <c r="E101" s="13">
        <f t="shared" si="4"/>
        <v>-28.113330600000001</v>
      </c>
      <c r="F101" s="6">
        <f>'CL &amp; Data'!D313</f>
        <v>-2.0132709000000002</v>
      </c>
      <c r="H101" s="6">
        <f>'CL &amp; Data'!C419</f>
        <v>-42.568778999999999</v>
      </c>
      <c r="I101" s="13">
        <f t="shared" si="5"/>
        <v>-31.791418</v>
      </c>
      <c r="J101" s="6">
        <f>'CL &amp; Data'!D419</f>
        <v>-0.21360298</v>
      </c>
      <c r="L101" s="6">
        <f>'CL &amp; Data'!L313/1000000000</f>
        <v>5.8802000000000003</v>
      </c>
      <c r="N101" s="6">
        <f>'CL &amp; Data'!M313</f>
        <v>-39.443592000000002</v>
      </c>
      <c r="O101" s="13">
        <f t="shared" si="6"/>
        <v>-31.7664799</v>
      </c>
      <c r="P101" s="6">
        <f>'CL &amp; Data'!N313</f>
        <v>-1.9360008</v>
      </c>
      <c r="R101" s="6">
        <f>'CL &amp; Data'!M419</f>
        <v>-39.522464999999997</v>
      </c>
      <c r="S101" s="13">
        <f t="shared" si="7"/>
        <v>-29.811260499999996</v>
      </c>
      <c r="T101" s="6">
        <f>'CL &amp; Data'!N419</f>
        <v>-1.8297013</v>
      </c>
      <c r="V101" s="80">
        <f>'CL &amp; Data'!B419/1000000000</f>
        <v>5.8802000000000003</v>
      </c>
    </row>
    <row r="102" spans="2:22" x14ac:dyDescent="0.25">
      <c r="B102" s="6">
        <f>'CL &amp; Data'!B314/1000000000</f>
        <v>5.9401000000000002</v>
      </c>
      <c r="D102" s="6">
        <f>'CL &amp; Data'!C314</f>
        <v>-35.753177999999998</v>
      </c>
      <c r="E102" s="13">
        <f t="shared" si="4"/>
        <v>-27.984329599999999</v>
      </c>
      <c r="F102" s="6">
        <f>'CL &amp; Data'!D314</f>
        <v>-2.0193036000000002</v>
      </c>
      <c r="H102" s="6">
        <f>'CL &amp; Data'!C420</f>
        <v>-26.175239999999999</v>
      </c>
      <c r="J102" s="6">
        <f>'CL &amp; Data'!D420</f>
        <v>1.5966427000000001</v>
      </c>
      <c r="L102" s="6">
        <f>'CL &amp; Data'!L314/1000000000</f>
        <v>5.9401000000000002</v>
      </c>
      <c r="N102" s="6">
        <f>'CL &amp; Data'!M314</f>
        <v>-39.454884</v>
      </c>
      <c r="O102" s="13">
        <f t="shared" si="6"/>
        <v>-31.777771899999998</v>
      </c>
      <c r="P102" s="6">
        <f>'CL &amp; Data'!N314</f>
        <v>-1.9412863</v>
      </c>
      <c r="R102" s="6">
        <f>'CL &amp; Data'!M420</f>
        <v>-31.991076</v>
      </c>
      <c r="S102" s="13">
        <f t="shared" si="7"/>
        <v>-22.279871499999999</v>
      </c>
      <c r="T102" s="6">
        <f>'CL &amp; Data'!N420</f>
        <v>-1.7082636</v>
      </c>
      <c r="V102" s="80">
        <f>'CL &amp; Data'!B420/1000000000</f>
        <v>5.9401000000000002</v>
      </c>
    </row>
    <row r="103" spans="2:22" x14ac:dyDescent="0.25">
      <c r="B103" s="6">
        <f>'CL &amp; Data'!B315/1000000000</f>
        <v>6</v>
      </c>
      <c r="D103" s="6">
        <f>'CL &amp; Data'!C315</f>
        <v>-35.925938000000002</v>
      </c>
      <c r="E103" s="13">
        <f t="shared" si="4"/>
        <v>-28.157089600000003</v>
      </c>
      <c r="F103" s="6">
        <f>'CL &amp; Data'!D315</f>
        <v>-2.0243055999999999</v>
      </c>
      <c r="H103" s="6">
        <f>'CL &amp; Data'!C421</f>
        <v>-9.8542929000000008</v>
      </c>
      <c r="J103" s="6">
        <f>'CL &amp; Data'!D421</f>
        <v>3.4049806999999999</v>
      </c>
      <c r="L103" s="6">
        <f>'CL &amp; Data'!L315/1000000000</f>
        <v>6</v>
      </c>
      <c r="N103" s="6">
        <f>'CL &amp; Data'!M315</f>
        <v>-39.482750000000003</v>
      </c>
      <c r="O103" s="13">
        <f t="shared" si="6"/>
        <v>-31.805637900000001</v>
      </c>
      <c r="P103" s="6">
        <f>'CL &amp; Data'!N315</f>
        <v>-1.947783</v>
      </c>
      <c r="R103" s="6">
        <f>'CL &amp; Data'!M421</f>
        <v>-24.625391</v>
      </c>
      <c r="S103" s="13">
        <f t="shared" si="7"/>
        <v>-14.914186500000001</v>
      </c>
      <c r="T103" s="6">
        <f>'CL &amp; Data'!N421</f>
        <v>-1.5869466999999999</v>
      </c>
      <c r="V103" s="80">
        <f>'CL &amp; Data'!B421/1000000000</f>
        <v>6</v>
      </c>
    </row>
    <row r="105" spans="2:22" x14ac:dyDescent="0.25">
      <c r="D105" s="6" t="str">
        <f>ADDRESS(MATCH(MAX(D3:D103),D1:D103,0),4)</f>
        <v>$D$35</v>
      </c>
      <c r="H105" s="79" t="str">
        <f>ADDRESS(MATCH(MAX(H3:H103),H1:H103,0),8)</f>
        <v>$H$103</v>
      </c>
      <c r="N105" s="79" t="str">
        <f>ADDRESS(MATCH(MAX(N3:N103),N1:N103,0),14)</f>
        <v>$N$24</v>
      </c>
      <c r="R105" s="79" t="str">
        <f>ADDRESS(MATCH(MAX(R3:R103),R1:R103,0),18)</f>
        <v>$R$18</v>
      </c>
    </row>
    <row r="106" spans="2:22" x14ac:dyDescent="0.25">
      <c r="D106" s="6">
        <f>MAX(D3:D103)</f>
        <v>-7.4674993000000001</v>
      </c>
      <c r="H106" s="79">
        <f>MAX(H4:H104)</f>
        <v>-9.8542929000000008</v>
      </c>
      <c r="N106" s="79">
        <f>MAX(N4:N104)</f>
        <v>-7.6680732000000003</v>
      </c>
      <c r="R106" s="79">
        <f>MAX(R4:R104)</f>
        <v>-9.6602926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316"/>
  <sheetViews>
    <sheetView zoomScale="70" zoomScaleNormal="70" workbookViewId="0">
      <selection activeCell="AB1" sqref="AB1:AG316"/>
    </sheetView>
  </sheetViews>
  <sheetFormatPr defaultRowHeight="15" x14ac:dyDescent="0.25"/>
  <cols>
    <col min="1" max="1" width="13.7109375" style="40" customWidth="1"/>
    <col min="2" max="7" width="9.140625" style="87"/>
    <col min="8" max="8" width="2" style="7" customWidth="1"/>
    <col min="9" max="9" width="13.7109375" style="5" customWidth="1"/>
    <col min="10" max="10" width="14.42578125" style="5" bestFit="1" customWidth="1"/>
    <col min="11" max="26" width="14.28515625" style="5" customWidth="1"/>
    <col min="27" max="27" width="13.7109375" style="40" customWidth="1"/>
    <col min="28" max="33" width="9.140625" style="87"/>
    <col min="34" max="34" width="2" style="7" customWidth="1"/>
    <col min="35" max="35" width="13.7109375" style="5" customWidth="1"/>
    <col min="36" max="36" width="14.5703125" style="5" bestFit="1" customWidth="1"/>
    <col min="37" max="37" width="14.5703125" style="5" customWidth="1"/>
    <col min="50" max="52" width="14.28515625" style="5" customWidth="1"/>
    <col min="53" max="53" width="2" style="7" customWidth="1"/>
    <col min="54" max="16384" width="9.140625" style="3"/>
  </cols>
  <sheetData>
    <row r="1" spans="1:53" x14ac:dyDescent="0.25">
      <c r="B1" s="90" t="s">
        <v>95</v>
      </c>
      <c r="C1" s="90"/>
      <c r="D1" s="90"/>
      <c r="E1" s="90"/>
      <c r="F1" s="90"/>
      <c r="G1" s="90"/>
      <c r="I1" s="5" t="s">
        <v>201</v>
      </c>
      <c r="J1" s="43" t="str">
        <f>E8</f>
        <v>IIP3 +17 dBm Log Mag(dBm)</v>
      </c>
      <c r="K1" s="43" t="str">
        <f>D8</f>
        <v>OIP3 Log Mag(dBm)</v>
      </c>
      <c r="L1" s="5" t="s">
        <v>201</v>
      </c>
      <c r="M1" s="43" t="str">
        <f>C112</f>
        <v>IIP3 +15 dBm Log Mag(dBm)</v>
      </c>
      <c r="N1" s="43" t="str">
        <f>D112</f>
        <v>OIP3 Log Mag(dBm)</v>
      </c>
      <c r="O1" s="5" t="s">
        <v>201</v>
      </c>
      <c r="P1" s="43" t="str">
        <f>C216</f>
        <v>IIP3 +13 dBm Log Mag(dBm)</v>
      </c>
      <c r="Q1" s="43" t="str">
        <f>D216</f>
        <v>OIP3 Log Mag(dBm)</v>
      </c>
      <c r="R1" s="5" t="s">
        <v>201</v>
      </c>
      <c r="S1" s="43">
        <f>C320</f>
        <v>0</v>
      </c>
      <c r="T1" s="43">
        <f>D320</f>
        <v>0</v>
      </c>
      <c r="U1" s="5" t="s">
        <v>201</v>
      </c>
      <c r="V1" s="43">
        <f>C424</f>
        <v>0</v>
      </c>
      <c r="W1" s="43">
        <f>D424</f>
        <v>0</v>
      </c>
      <c r="X1" s="43">
        <f>B528</f>
        <v>0</v>
      </c>
      <c r="Y1" s="43">
        <f t="shared" ref="Y1:Z1" si="0">C528</f>
        <v>0</v>
      </c>
      <c r="Z1" s="43">
        <f t="shared" si="0"/>
        <v>0</v>
      </c>
      <c r="AB1" s="90" t="s">
        <v>95</v>
      </c>
      <c r="AC1" s="90"/>
      <c r="AD1" s="90"/>
      <c r="AE1" s="90"/>
      <c r="AF1" s="90"/>
      <c r="AG1" s="90"/>
      <c r="AI1" s="5" t="s">
        <v>201</v>
      </c>
      <c r="AJ1" s="43" t="str">
        <f>AE8</f>
        <v>IIP3 +17 dBm Log Mag(dBm)</v>
      </c>
      <c r="AK1" s="43" t="str">
        <f>AD8</f>
        <v>OIP3 Log Mag(dBm)</v>
      </c>
      <c r="AL1" s="5" t="s">
        <v>201</v>
      </c>
      <c r="AM1" s="43" t="str">
        <f>AC112</f>
        <v>IIP3 +15 dBm Log Mag(dBm)</v>
      </c>
      <c r="AN1" s="43" t="str">
        <f>AD112</f>
        <v>OIP3 Log Mag(dBm)</v>
      </c>
      <c r="AO1" s="5" t="s">
        <v>201</v>
      </c>
      <c r="AP1" s="43" t="str">
        <f>AC216</f>
        <v>IIP3 +13 dBm Log Mag(dBm)</v>
      </c>
      <c r="AQ1" s="43" t="str">
        <f>AD216</f>
        <v>OIP3 Log Mag(dBm)</v>
      </c>
      <c r="AR1" s="5" t="s">
        <v>201</v>
      </c>
      <c r="AS1" s="43">
        <f>AC320</f>
        <v>0</v>
      </c>
      <c r="AT1" s="43">
        <f>AD320</f>
        <v>0</v>
      </c>
      <c r="AU1" s="5" t="s">
        <v>201</v>
      </c>
      <c r="AV1" s="43">
        <f>AC424</f>
        <v>0</v>
      </c>
      <c r="AW1" s="43">
        <f>AD424</f>
        <v>0</v>
      </c>
      <c r="AX1" s="43">
        <f>AB528</f>
        <v>0</v>
      </c>
      <c r="AY1" s="43">
        <f t="shared" ref="AY1" si="1">AC528</f>
        <v>0</v>
      </c>
      <c r="AZ1" s="43">
        <f t="shared" ref="AZ1" si="2">AD528</f>
        <v>0</v>
      </c>
    </row>
    <row r="2" spans="1:53" x14ac:dyDescent="0.25">
      <c r="A2" s="39" t="s">
        <v>106</v>
      </c>
      <c r="B2" s="90" t="s">
        <v>257</v>
      </c>
      <c r="C2" s="90" t="s">
        <v>275</v>
      </c>
      <c r="D2" s="90" t="s">
        <v>276</v>
      </c>
      <c r="E2" s="90" t="s">
        <v>277</v>
      </c>
      <c r="F2" s="90"/>
      <c r="G2" s="90"/>
      <c r="J2" s="71" t="s">
        <v>254</v>
      </c>
      <c r="M2" s="71" t="s">
        <v>244</v>
      </c>
      <c r="P2" s="71" t="s">
        <v>232</v>
      </c>
      <c r="S2" s="71" t="s">
        <v>250</v>
      </c>
      <c r="V2" s="71" t="s">
        <v>251</v>
      </c>
      <c r="Y2" s="71" t="s">
        <v>252</v>
      </c>
      <c r="AA2" s="39" t="s">
        <v>107</v>
      </c>
      <c r="AB2" s="90" t="s">
        <v>257</v>
      </c>
      <c r="AC2" s="90" t="s">
        <v>275</v>
      </c>
      <c r="AD2" s="90" t="s">
        <v>276</v>
      </c>
      <c r="AE2" s="90" t="s">
        <v>277</v>
      </c>
      <c r="AF2" s="90"/>
      <c r="AG2" s="90"/>
      <c r="AJ2" s="71" t="s">
        <v>254</v>
      </c>
      <c r="AL2" s="5"/>
      <c r="AM2" s="71" t="s">
        <v>244</v>
      </c>
      <c r="AN2" s="5"/>
      <c r="AO2" s="5"/>
      <c r="AP2" s="71" t="s">
        <v>232</v>
      </c>
      <c r="AQ2" s="5"/>
      <c r="AR2" s="5"/>
      <c r="AS2" s="71" t="s">
        <v>250</v>
      </c>
      <c r="AT2" s="5"/>
      <c r="AU2" s="5"/>
      <c r="AV2" s="71" t="s">
        <v>251</v>
      </c>
      <c r="AW2" s="5"/>
      <c r="AY2" s="71" t="s">
        <v>252</v>
      </c>
    </row>
    <row r="3" spans="1:53" s="18" customFormat="1" x14ac:dyDescent="0.25">
      <c r="A3" s="40"/>
      <c r="B3" s="90" t="s">
        <v>283</v>
      </c>
      <c r="C3" s="90" t="s">
        <v>297</v>
      </c>
      <c r="D3" s="90" t="s">
        <v>298</v>
      </c>
      <c r="E3" s="90"/>
      <c r="F3" s="90"/>
      <c r="G3" s="90"/>
      <c r="H3" s="16"/>
      <c r="I3" s="13" t="s">
        <v>12</v>
      </c>
      <c r="J3" s="17">
        <f>AVERAGE(J13:J90)</f>
        <v>25.167643666666663</v>
      </c>
      <c r="K3" s="17">
        <f>AVERAGE(K13:K90)</f>
        <v>25.33128146153846</v>
      </c>
      <c r="L3" s="13" t="s">
        <v>12</v>
      </c>
      <c r="M3" s="17">
        <f>AVERAGE(M16:M797)</f>
        <v>24.743120926694257</v>
      </c>
      <c r="N3" s="17">
        <f>AVERAGE(N26:N97)</f>
        <v>25.524083249999997</v>
      </c>
      <c r="O3" s="13" t="s">
        <v>12</v>
      </c>
      <c r="P3" s="17">
        <f>AVERAGE(P26:P97)</f>
        <v>25.662228805555557</v>
      </c>
      <c r="Q3" s="17">
        <f>AVERAGE(Q26:Q97)</f>
        <v>23.747613488888895</v>
      </c>
      <c r="R3" s="13" t="s">
        <v>12</v>
      </c>
      <c r="S3" s="17">
        <f>AVERAGE(S26:S97)</f>
        <v>0</v>
      </c>
      <c r="T3" s="17">
        <f>AVERAGE(T26:T97)</f>
        <v>0</v>
      </c>
      <c r="U3" s="13" t="s">
        <v>12</v>
      </c>
      <c r="V3" s="17">
        <f>AVERAGE(V26:V97)</f>
        <v>0</v>
      </c>
      <c r="W3" s="17">
        <f>AVERAGE(W26:W97)</f>
        <v>0</v>
      </c>
      <c r="X3" s="13" t="s">
        <v>12</v>
      </c>
      <c r="Y3" s="17">
        <f>AVERAGE(Y26:Y97)</f>
        <v>0</v>
      </c>
      <c r="Z3" s="17">
        <f>AVERAGE(Z26:Z97)</f>
        <v>0</v>
      </c>
      <c r="AA3" s="40"/>
      <c r="AB3" s="90" t="s">
        <v>283</v>
      </c>
      <c r="AC3" s="90" t="s">
        <v>297</v>
      </c>
      <c r="AD3" s="90" t="s">
        <v>299</v>
      </c>
      <c r="AE3" s="90"/>
      <c r="AF3" s="90"/>
      <c r="AG3" s="90"/>
      <c r="AH3" s="16"/>
      <c r="AI3" s="13" t="s">
        <v>12</v>
      </c>
      <c r="AJ3" s="17">
        <f>AVERAGE(AJ13:AJ90)</f>
        <v>22.767321353205123</v>
      </c>
      <c r="AK3" s="17">
        <f>AVERAGE(AK13:AK90)</f>
        <v>21.603236261923069</v>
      </c>
      <c r="AL3" s="13" t="s">
        <v>12</v>
      </c>
      <c r="AM3" s="17">
        <f>AVERAGE(AM16:AM797)</f>
        <v>20.806495145681826</v>
      </c>
      <c r="AN3" s="17">
        <f>AVERAGE(AN26:AN97)</f>
        <v>13.725929030555555</v>
      </c>
      <c r="AO3" s="13" t="s">
        <v>12</v>
      </c>
      <c r="AP3" s="17">
        <f>AVERAGE(AP26:AP97)</f>
        <v>20.779530337500017</v>
      </c>
      <c r="AQ3" s="17">
        <f>AVERAGE(AQ26:AQ97)</f>
        <v>11.132582988888888</v>
      </c>
      <c r="AR3" s="13" t="s">
        <v>12</v>
      </c>
      <c r="AS3" s="17">
        <f>AVERAGE(AS26:AS97)</f>
        <v>0</v>
      </c>
      <c r="AT3" s="17">
        <f>AVERAGE(AT26:AT97)</f>
        <v>0</v>
      </c>
      <c r="AU3" s="13" t="s">
        <v>12</v>
      </c>
      <c r="AV3" s="17">
        <f>AVERAGE(AV26:AV97)</f>
        <v>0</v>
      </c>
      <c r="AW3" s="17">
        <f>AVERAGE(AW26:AW97)</f>
        <v>0</v>
      </c>
      <c r="AX3" s="13" t="s">
        <v>12</v>
      </c>
      <c r="AY3" s="17">
        <f>AVERAGE(AY26:AY97)</f>
        <v>0</v>
      </c>
      <c r="AZ3" s="17">
        <f>AVERAGE(AZ26:AZ97)</f>
        <v>0</v>
      </c>
      <c r="BA3" s="16"/>
    </row>
    <row r="4" spans="1:53" x14ac:dyDescent="0.25">
      <c r="B4" s="90" t="s">
        <v>98</v>
      </c>
      <c r="C4" s="90"/>
      <c r="D4" s="90"/>
      <c r="E4" s="90"/>
      <c r="F4" s="90"/>
      <c r="G4" s="90"/>
      <c r="H4" s="8"/>
      <c r="AB4" s="90" t="s">
        <v>98</v>
      </c>
      <c r="AC4" s="90"/>
      <c r="AD4" s="90"/>
      <c r="AE4" s="90"/>
      <c r="AF4" s="90"/>
      <c r="AG4" s="90"/>
      <c r="AH4" s="8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BA4" s="8"/>
    </row>
    <row r="5" spans="1:53" x14ac:dyDescent="0.25">
      <c r="B5" s="90"/>
      <c r="C5" s="90"/>
      <c r="D5" s="90"/>
      <c r="E5" s="90"/>
      <c r="F5" s="90"/>
      <c r="G5" s="90"/>
      <c r="H5" s="8"/>
      <c r="I5" s="6">
        <f t="shared" ref="I5:I36" si="3">B9/1000000000</f>
        <v>0.191</v>
      </c>
      <c r="J5" s="6">
        <f t="shared" ref="J5:J36" si="4">E9</f>
        <v>-0.39927885000000002</v>
      </c>
      <c r="K5" s="6">
        <f>D9</f>
        <v>-90.918114000000003</v>
      </c>
      <c r="L5" s="6">
        <f>B9/1000000000</f>
        <v>0.191</v>
      </c>
      <c r="M5" s="6">
        <f>C113</f>
        <v>7.6046281000000002</v>
      </c>
      <c r="N5" s="6">
        <f>D113</f>
        <v>-76.225029000000006</v>
      </c>
      <c r="O5" s="6">
        <f>B9/1000000000</f>
        <v>0.191</v>
      </c>
      <c r="P5" s="6">
        <f>C217</f>
        <v>4.1054969000000003</v>
      </c>
      <c r="Q5" s="6">
        <f>D217</f>
        <v>-85.869918999999996</v>
      </c>
      <c r="R5" s="6">
        <f>B9/1000000000</f>
        <v>0.191</v>
      </c>
      <c r="S5" s="6">
        <f>C321</f>
        <v>0</v>
      </c>
      <c r="T5" s="6">
        <f>D321</f>
        <v>0</v>
      </c>
      <c r="U5" s="6">
        <f>B9/1000000000</f>
        <v>0.191</v>
      </c>
      <c r="V5" s="6">
        <f>C425</f>
        <v>0</v>
      </c>
      <c r="W5" s="6">
        <f>D425</f>
        <v>0</v>
      </c>
      <c r="X5" s="43">
        <f>B529/1000000000</f>
        <v>0</v>
      </c>
      <c r="Y5" s="43">
        <f>C529</f>
        <v>0</v>
      </c>
      <c r="Z5" s="43">
        <f>D529</f>
        <v>0</v>
      </c>
      <c r="AB5" s="90"/>
      <c r="AC5" s="90"/>
      <c r="AD5" s="90"/>
      <c r="AE5" s="90"/>
      <c r="AF5" s="90"/>
      <c r="AG5" s="90"/>
      <c r="AH5" s="8"/>
      <c r="AI5" s="6">
        <f t="shared" ref="AI5:AI36" si="5">AB9/1000000000</f>
        <v>0.191</v>
      </c>
      <c r="AJ5" s="6">
        <f t="shared" ref="AJ5:AJ36" si="6">AE9</f>
        <v>3.6711977</v>
      </c>
      <c r="AK5" s="6">
        <f>AD9</f>
        <v>-80.787857000000002</v>
      </c>
      <c r="AL5" s="6">
        <f>AB9/1000000000</f>
        <v>0.191</v>
      </c>
      <c r="AM5" s="6">
        <f>AC113</f>
        <v>6.7417369000000003</v>
      </c>
      <c r="AN5" s="6">
        <f>AD113</f>
        <v>-77.176338000000001</v>
      </c>
      <c r="AO5" s="6">
        <f>AB9/1000000000</f>
        <v>0.191</v>
      </c>
      <c r="AP5" s="43">
        <f>AC217</f>
        <v>3.2357447000000001</v>
      </c>
      <c r="AQ5" s="6">
        <f>AD217</f>
        <v>-85.876923000000005</v>
      </c>
      <c r="AR5" s="6">
        <f>AB9/1000000000</f>
        <v>0.191</v>
      </c>
      <c r="AS5" s="6">
        <f>AC321</f>
        <v>0</v>
      </c>
      <c r="AT5" s="6">
        <f>AD321</f>
        <v>0</v>
      </c>
      <c r="AU5" s="6">
        <f>AB9/1000000000</f>
        <v>0.191</v>
      </c>
      <c r="AV5" s="6">
        <f>AC425</f>
        <v>0</v>
      </c>
      <c r="AW5" s="6">
        <f>AD425</f>
        <v>0</v>
      </c>
      <c r="AX5" s="43">
        <f>AB529/1000000000</f>
        <v>0</v>
      </c>
      <c r="AY5" s="43">
        <f>AC529</f>
        <v>0</v>
      </c>
      <c r="AZ5" s="43">
        <f>AD529</f>
        <v>0</v>
      </c>
      <c r="BA5" s="8"/>
    </row>
    <row r="6" spans="1:53" x14ac:dyDescent="0.25">
      <c r="B6" s="90"/>
      <c r="C6" s="90"/>
      <c r="D6" s="90"/>
      <c r="E6" s="90"/>
      <c r="F6" s="90"/>
      <c r="G6" s="90"/>
      <c r="H6" s="8"/>
      <c r="I6" s="6">
        <f t="shared" si="3"/>
        <v>0.35231632653061001</v>
      </c>
      <c r="J6" s="6">
        <f t="shared" si="4"/>
        <v>4.2655162999999998</v>
      </c>
      <c r="K6" s="83">
        <f t="shared" ref="K6:K69" si="7">D10</f>
        <v>-80.388724999999994</v>
      </c>
      <c r="L6" s="6">
        <f t="shared" ref="L6:L69" si="8">B10/1000000000</f>
        <v>0.35231632653061001</v>
      </c>
      <c r="M6" s="79">
        <f t="shared" ref="M6:M69" si="9">C114</f>
        <v>8.8555039999999998</v>
      </c>
      <c r="N6" s="83">
        <f t="shared" ref="N6:N69" si="10">D114</f>
        <v>-78.018387000000004</v>
      </c>
      <c r="O6" s="6">
        <f t="shared" ref="O6:O69" si="11">B10/1000000000</f>
        <v>0.35231632653061001</v>
      </c>
      <c r="P6" s="79">
        <f t="shared" ref="P6:P69" si="12">C218</f>
        <v>6.4677290999999997</v>
      </c>
      <c r="Q6" s="83">
        <f t="shared" ref="Q6:Q69" si="13">D218</f>
        <v>-83.391593999999998</v>
      </c>
      <c r="R6" s="6">
        <f t="shared" ref="R6:R69" si="14">B10/1000000000</f>
        <v>0.35231632653061001</v>
      </c>
      <c r="S6" s="79">
        <f t="shared" ref="S6:S69" si="15">C322</f>
        <v>0</v>
      </c>
      <c r="T6" s="83">
        <f t="shared" ref="T6:T69" si="16">D322</f>
        <v>0</v>
      </c>
      <c r="U6" s="6">
        <f t="shared" ref="U6:U69" si="17">B10/1000000000</f>
        <v>0.35231632653061001</v>
      </c>
      <c r="V6" s="79">
        <f t="shared" ref="V6:V69" si="18">C426</f>
        <v>0</v>
      </c>
      <c r="W6" s="83">
        <f t="shared" ref="W6:W69" si="19">D426</f>
        <v>0</v>
      </c>
      <c r="X6" s="43">
        <f t="shared" ref="X6:X69" si="20">B530/1000000000</f>
        <v>0</v>
      </c>
      <c r="Y6" s="43">
        <f t="shared" ref="Y6:Z6" si="21">C530</f>
        <v>0</v>
      </c>
      <c r="Z6" s="43">
        <f t="shared" si="21"/>
        <v>0</v>
      </c>
      <c r="AB6" s="90"/>
      <c r="AC6" s="90"/>
      <c r="AD6" s="90"/>
      <c r="AE6" s="90"/>
      <c r="AF6" s="90"/>
      <c r="AG6" s="90"/>
      <c r="AH6" s="8"/>
      <c r="AI6" s="6">
        <f t="shared" si="5"/>
        <v>0.35231632653061001</v>
      </c>
      <c r="AJ6" s="6">
        <f t="shared" si="6"/>
        <v>6.3598084000000004</v>
      </c>
      <c r="AK6" s="83">
        <f t="shared" ref="AK6:AK69" si="22">AD10</f>
        <v>-75.498596000000006</v>
      </c>
      <c r="AL6" s="6">
        <f t="shared" ref="AL6:AL69" si="23">AB10/1000000000</f>
        <v>0.35231632653061001</v>
      </c>
      <c r="AM6" s="79">
        <f t="shared" ref="AM6:AM69" si="24">AC114</f>
        <v>8.1632423000000003</v>
      </c>
      <c r="AN6" s="83">
        <f t="shared" ref="AN6:AN69" si="25">AD114</f>
        <v>-85.078132999999994</v>
      </c>
      <c r="AO6" s="6">
        <f t="shared" ref="AO6:AO69" si="26">AB10/1000000000</f>
        <v>0.35231632653061001</v>
      </c>
      <c r="AP6" s="43">
        <f t="shared" ref="AP6:AP69" si="27">AC218</f>
        <v>3.5783117</v>
      </c>
      <c r="AQ6" s="83">
        <f t="shared" ref="AQ6:AQ69" si="28">AD218</f>
        <v>-80.315903000000006</v>
      </c>
      <c r="AR6" s="6">
        <f t="shared" ref="AR6:AR69" si="29">AB10/1000000000</f>
        <v>0.35231632653061001</v>
      </c>
      <c r="AS6" s="79">
        <f t="shared" ref="AS6:AS69" si="30">AC322</f>
        <v>0</v>
      </c>
      <c r="AT6" s="83">
        <f t="shared" ref="AT6:AT69" si="31">AD322</f>
        <v>0</v>
      </c>
      <c r="AU6" s="6">
        <f t="shared" ref="AU6:AU69" si="32">AB10/1000000000</f>
        <v>0.35231632653061001</v>
      </c>
      <c r="AV6" s="79">
        <f t="shared" ref="AV6:AV69" si="33">AC426</f>
        <v>0</v>
      </c>
      <c r="AW6" s="83">
        <f t="shared" ref="AW6:AW69" si="34">AD426</f>
        <v>0</v>
      </c>
      <c r="AX6" s="43">
        <f t="shared" ref="AX6:AX69" si="35">AB530/1000000000</f>
        <v>0</v>
      </c>
      <c r="AY6" s="43">
        <f t="shared" ref="AY6:AY69" si="36">AC530</f>
        <v>0</v>
      </c>
      <c r="AZ6" s="43">
        <f t="shared" ref="AZ6:AZ69" si="37">AD530</f>
        <v>0</v>
      </c>
      <c r="BA6" s="8"/>
    </row>
    <row r="7" spans="1:53" x14ac:dyDescent="0.25">
      <c r="B7" s="90" t="s">
        <v>99</v>
      </c>
      <c r="C7" s="90"/>
      <c r="D7" s="90"/>
      <c r="E7" s="90"/>
      <c r="F7" s="90"/>
      <c r="G7" s="90"/>
      <c r="H7" s="8"/>
      <c r="I7" s="6">
        <f t="shared" si="3"/>
        <v>0.51363265306121997</v>
      </c>
      <c r="J7" s="6">
        <f t="shared" si="4"/>
        <v>9.2901115000000001</v>
      </c>
      <c r="K7" s="83">
        <f t="shared" si="7"/>
        <v>-64.981162999999995</v>
      </c>
      <c r="L7" s="6">
        <f t="shared" si="8"/>
        <v>0.51363265306121997</v>
      </c>
      <c r="M7" s="79">
        <f t="shared" si="9"/>
        <v>9.5078858999999998</v>
      </c>
      <c r="N7" s="83">
        <f t="shared" si="10"/>
        <v>-68.177704000000006</v>
      </c>
      <c r="O7" s="6">
        <f t="shared" si="11"/>
        <v>0.51363265306121997</v>
      </c>
      <c r="P7" s="79">
        <f t="shared" si="12"/>
        <v>9.7454947999999995</v>
      </c>
      <c r="Q7" s="83">
        <f t="shared" si="13"/>
        <v>-65.538651000000002</v>
      </c>
      <c r="R7" s="6">
        <f t="shared" si="14"/>
        <v>0.51363265306121997</v>
      </c>
      <c r="S7" s="79">
        <f t="shared" si="15"/>
        <v>0</v>
      </c>
      <c r="T7" s="83">
        <f t="shared" si="16"/>
        <v>0</v>
      </c>
      <c r="U7" s="6">
        <f t="shared" si="17"/>
        <v>0.51363265306121997</v>
      </c>
      <c r="V7" s="79">
        <f t="shared" si="18"/>
        <v>0</v>
      </c>
      <c r="W7" s="83">
        <f t="shared" si="19"/>
        <v>0</v>
      </c>
      <c r="X7" s="43">
        <f t="shared" si="20"/>
        <v>0</v>
      </c>
      <c r="Y7" s="43">
        <f t="shared" ref="Y7:Z7" si="38">C531</f>
        <v>0</v>
      </c>
      <c r="Z7" s="43">
        <f t="shared" si="38"/>
        <v>0</v>
      </c>
      <c r="AB7" s="90" t="s">
        <v>99</v>
      </c>
      <c r="AC7" s="90"/>
      <c r="AD7" s="90"/>
      <c r="AE7" s="90"/>
      <c r="AF7" s="90"/>
      <c r="AG7" s="90"/>
      <c r="AH7" s="8"/>
      <c r="AI7" s="6">
        <f t="shared" si="5"/>
        <v>0.51363265306121997</v>
      </c>
      <c r="AJ7" s="6">
        <f t="shared" si="6"/>
        <v>10.973411</v>
      </c>
      <c r="AK7" s="83">
        <f t="shared" si="22"/>
        <v>-66.009415000000004</v>
      </c>
      <c r="AL7" s="6">
        <f t="shared" si="23"/>
        <v>0.51363265306121997</v>
      </c>
      <c r="AM7" s="79">
        <f t="shared" si="24"/>
        <v>10.053784</v>
      </c>
      <c r="AN7" s="83">
        <f t="shared" si="25"/>
        <v>-75.414603999999997</v>
      </c>
      <c r="AO7" s="6">
        <f t="shared" si="26"/>
        <v>0.51363265306121997</v>
      </c>
      <c r="AP7" s="43">
        <f t="shared" si="27"/>
        <v>7.5073470999999996</v>
      </c>
      <c r="AQ7" s="83">
        <f t="shared" si="28"/>
        <v>-88.454825999999997</v>
      </c>
      <c r="AR7" s="6">
        <f t="shared" si="29"/>
        <v>0.51363265306121997</v>
      </c>
      <c r="AS7" s="79">
        <f t="shared" si="30"/>
        <v>0</v>
      </c>
      <c r="AT7" s="83">
        <f t="shared" si="31"/>
        <v>0</v>
      </c>
      <c r="AU7" s="6">
        <f t="shared" si="32"/>
        <v>0.51363265306121997</v>
      </c>
      <c r="AV7" s="79">
        <f t="shared" si="33"/>
        <v>0</v>
      </c>
      <c r="AW7" s="83">
        <f t="shared" si="34"/>
        <v>0</v>
      </c>
      <c r="AX7" s="43">
        <f t="shared" si="35"/>
        <v>0</v>
      </c>
      <c r="AY7" s="43">
        <f t="shared" si="36"/>
        <v>0</v>
      </c>
      <c r="AZ7" s="43">
        <f t="shared" si="37"/>
        <v>0</v>
      </c>
      <c r="BA7" s="8"/>
    </row>
    <row r="8" spans="1:53" x14ac:dyDescent="0.25">
      <c r="B8" s="90" t="s">
        <v>19</v>
      </c>
      <c r="C8" s="90" t="s">
        <v>109</v>
      </c>
      <c r="D8" s="90" t="s">
        <v>258</v>
      </c>
      <c r="E8" s="90" t="s">
        <v>287</v>
      </c>
      <c r="F8" s="90" t="s">
        <v>110</v>
      </c>
      <c r="G8" s="90" t="s">
        <v>256</v>
      </c>
      <c r="H8" s="8"/>
      <c r="I8" s="6">
        <f t="shared" si="3"/>
        <v>0.67494897959184008</v>
      </c>
      <c r="J8" s="6">
        <f t="shared" si="4"/>
        <v>16.101589000000001</v>
      </c>
      <c r="K8" s="83">
        <f t="shared" si="7"/>
        <v>-37.800609999999999</v>
      </c>
      <c r="L8" s="6">
        <f t="shared" si="8"/>
        <v>0.67494897959184008</v>
      </c>
      <c r="M8" s="79">
        <f t="shared" si="9"/>
        <v>10.596848</v>
      </c>
      <c r="N8" s="83">
        <f t="shared" si="10"/>
        <v>-56.623474000000002</v>
      </c>
      <c r="O8" s="6">
        <f t="shared" si="11"/>
        <v>0.67494897959184008</v>
      </c>
      <c r="P8" s="79">
        <f t="shared" si="12"/>
        <v>15.416902</v>
      </c>
      <c r="Q8" s="83">
        <f t="shared" si="13"/>
        <v>-58.034388999999997</v>
      </c>
      <c r="R8" s="6">
        <f t="shared" si="14"/>
        <v>0.67494897959184008</v>
      </c>
      <c r="S8" s="79">
        <f t="shared" si="15"/>
        <v>0</v>
      </c>
      <c r="T8" s="83">
        <f t="shared" si="16"/>
        <v>0</v>
      </c>
      <c r="U8" s="6">
        <f t="shared" si="17"/>
        <v>0.67494897959184008</v>
      </c>
      <c r="V8" s="79">
        <f t="shared" si="18"/>
        <v>0</v>
      </c>
      <c r="W8" s="83">
        <f t="shared" si="19"/>
        <v>0</v>
      </c>
      <c r="X8" s="43">
        <f t="shared" si="20"/>
        <v>0</v>
      </c>
      <c r="Y8" s="43">
        <f t="shared" ref="Y8:Z8" si="39">C532</f>
        <v>0</v>
      </c>
      <c r="Z8" s="43">
        <f t="shared" si="39"/>
        <v>0</v>
      </c>
      <c r="AB8" s="90" t="s">
        <v>19</v>
      </c>
      <c r="AC8" s="90" t="s">
        <v>109</v>
      </c>
      <c r="AD8" s="90" t="s">
        <v>258</v>
      </c>
      <c r="AE8" s="90" t="s">
        <v>287</v>
      </c>
      <c r="AF8" s="90" t="s">
        <v>110</v>
      </c>
      <c r="AG8" s="90" t="s">
        <v>256</v>
      </c>
      <c r="AH8" s="8"/>
      <c r="AI8" s="6">
        <f t="shared" si="5"/>
        <v>0.67494897959184008</v>
      </c>
      <c r="AJ8" s="6">
        <f t="shared" si="6"/>
        <v>13.960979</v>
      </c>
      <c r="AK8" s="83">
        <f t="shared" si="22"/>
        <v>-57.590384999999998</v>
      </c>
      <c r="AL8" s="6">
        <f t="shared" si="23"/>
        <v>0.67494897959184008</v>
      </c>
      <c r="AM8" s="79">
        <f t="shared" si="24"/>
        <v>12.078286</v>
      </c>
      <c r="AN8" s="83">
        <f t="shared" si="25"/>
        <v>-59.955170000000003</v>
      </c>
      <c r="AO8" s="6">
        <f t="shared" si="26"/>
        <v>0.67494897959184008</v>
      </c>
      <c r="AP8" s="43">
        <f t="shared" si="27"/>
        <v>12.112043</v>
      </c>
      <c r="AQ8" s="83">
        <f t="shared" si="28"/>
        <v>-62.351436999999997</v>
      </c>
      <c r="AR8" s="6">
        <f t="shared" si="29"/>
        <v>0.67494897959184008</v>
      </c>
      <c r="AS8" s="79">
        <f t="shared" si="30"/>
        <v>0</v>
      </c>
      <c r="AT8" s="83">
        <f t="shared" si="31"/>
        <v>0</v>
      </c>
      <c r="AU8" s="6">
        <f t="shared" si="32"/>
        <v>0.67494897959184008</v>
      </c>
      <c r="AV8" s="79">
        <f t="shared" si="33"/>
        <v>0</v>
      </c>
      <c r="AW8" s="83">
        <f t="shared" si="34"/>
        <v>0</v>
      </c>
      <c r="AX8" s="43">
        <f t="shared" si="35"/>
        <v>0</v>
      </c>
      <c r="AY8" s="43">
        <f t="shared" si="36"/>
        <v>0</v>
      </c>
      <c r="AZ8" s="43">
        <f t="shared" si="37"/>
        <v>0</v>
      </c>
      <c r="BA8" s="8"/>
    </row>
    <row r="9" spans="1:53" x14ac:dyDescent="0.25">
      <c r="B9" s="90">
        <v>191000000</v>
      </c>
      <c r="C9" s="90">
        <v>-105.11823</v>
      </c>
      <c r="D9" s="90">
        <v>-90.918114000000003</v>
      </c>
      <c r="E9" s="90">
        <v>-0.39927885000000002</v>
      </c>
      <c r="F9" s="90">
        <v>-111.51897</v>
      </c>
      <c r="G9" s="90">
        <v>-91.493369999999999</v>
      </c>
      <c r="H9" s="8"/>
      <c r="I9" s="6">
        <f t="shared" si="3"/>
        <v>0.83626530612244998</v>
      </c>
      <c r="J9" s="6">
        <f t="shared" si="4"/>
        <v>18.460678000000001</v>
      </c>
      <c r="K9" s="83">
        <f t="shared" si="7"/>
        <v>-15.836815</v>
      </c>
      <c r="L9" s="6">
        <f t="shared" si="8"/>
        <v>0.83626530612244998</v>
      </c>
      <c r="M9" s="79">
        <f t="shared" si="9"/>
        <v>13.076815</v>
      </c>
      <c r="N9" s="83">
        <f t="shared" si="10"/>
        <v>-38.494976000000001</v>
      </c>
      <c r="O9" s="6">
        <f t="shared" si="11"/>
        <v>0.83626530612244998</v>
      </c>
      <c r="P9" s="79">
        <f t="shared" si="12"/>
        <v>13.208916</v>
      </c>
      <c r="Q9" s="83">
        <f t="shared" si="13"/>
        <v>-47.796199999999999</v>
      </c>
      <c r="R9" s="6">
        <f t="shared" si="14"/>
        <v>0.83626530612244998</v>
      </c>
      <c r="S9" s="79">
        <f t="shared" si="15"/>
        <v>0</v>
      </c>
      <c r="T9" s="83">
        <f t="shared" si="16"/>
        <v>0</v>
      </c>
      <c r="U9" s="6">
        <f t="shared" si="17"/>
        <v>0.83626530612244998</v>
      </c>
      <c r="V9" s="79">
        <f t="shared" si="18"/>
        <v>0</v>
      </c>
      <c r="W9" s="83">
        <f t="shared" si="19"/>
        <v>0</v>
      </c>
      <c r="X9" s="43">
        <f t="shared" si="20"/>
        <v>0</v>
      </c>
      <c r="Y9" s="43">
        <f t="shared" ref="Y9:Z9" si="40">C533</f>
        <v>0</v>
      </c>
      <c r="Z9" s="43">
        <f t="shared" si="40"/>
        <v>0</v>
      </c>
      <c r="AB9" s="90">
        <v>191000000</v>
      </c>
      <c r="AC9" s="90">
        <v>-100.07877000000001</v>
      </c>
      <c r="AD9" s="90">
        <v>-80.787857000000002</v>
      </c>
      <c r="AE9" s="90">
        <v>3.6711977</v>
      </c>
      <c r="AF9" s="90">
        <v>-111.25677</v>
      </c>
      <c r="AG9" s="90">
        <v>-86.319000000000003</v>
      </c>
      <c r="AH9" s="8"/>
      <c r="AI9" s="6">
        <f t="shared" si="5"/>
        <v>0.83626530612244998</v>
      </c>
      <c r="AJ9" s="6">
        <f t="shared" si="6"/>
        <v>15.997215000000001</v>
      </c>
      <c r="AK9" s="83">
        <f t="shared" si="22"/>
        <v>-49.572539999999996</v>
      </c>
      <c r="AL9" s="6">
        <f t="shared" si="23"/>
        <v>0.83626530612244998</v>
      </c>
      <c r="AM9" s="79">
        <f t="shared" si="24"/>
        <v>12.931099</v>
      </c>
      <c r="AN9" s="83">
        <f t="shared" si="25"/>
        <v>-48.904407999999997</v>
      </c>
      <c r="AO9" s="6">
        <f t="shared" si="26"/>
        <v>0.83626530612244998</v>
      </c>
      <c r="AP9" s="43">
        <f t="shared" si="27"/>
        <v>16.259444999999999</v>
      </c>
      <c r="AQ9" s="83">
        <f t="shared" si="28"/>
        <v>-49.791263999999998</v>
      </c>
      <c r="AR9" s="6">
        <f t="shared" si="29"/>
        <v>0.83626530612244998</v>
      </c>
      <c r="AS9" s="79">
        <f t="shared" si="30"/>
        <v>0</v>
      </c>
      <c r="AT9" s="83">
        <f t="shared" si="31"/>
        <v>0</v>
      </c>
      <c r="AU9" s="6">
        <f t="shared" si="32"/>
        <v>0.83626530612244998</v>
      </c>
      <c r="AV9" s="79">
        <f t="shared" si="33"/>
        <v>0</v>
      </c>
      <c r="AW9" s="83">
        <f t="shared" si="34"/>
        <v>0</v>
      </c>
      <c r="AX9" s="43">
        <f t="shared" si="35"/>
        <v>0</v>
      </c>
      <c r="AY9" s="43">
        <f t="shared" si="36"/>
        <v>0</v>
      </c>
      <c r="AZ9" s="43">
        <f t="shared" si="37"/>
        <v>0</v>
      </c>
      <c r="BA9" s="8"/>
    </row>
    <row r="10" spans="1:53" x14ac:dyDescent="0.25">
      <c r="B10" s="90">
        <v>352316326.53061002</v>
      </c>
      <c r="C10" s="90">
        <v>-102.42740999999999</v>
      </c>
      <c r="D10" s="90">
        <v>-80.388724999999994</v>
      </c>
      <c r="E10" s="90">
        <v>4.2655162999999998</v>
      </c>
      <c r="F10" s="90">
        <v>-109.44499</v>
      </c>
      <c r="G10" s="90">
        <v>-88.569762999999995</v>
      </c>
      <c r="H10" s="8"/>
      <c r="I10" s="6">
        <f t="shared" si="3"/>
        <v>0.99758163265305999</v>
      </c>
      <c r="J10" s="6">
        <f t="shared" si="4"/>
        <v>22.479519</v>
      </c>
      <c r="K10" s="83">
        <f t="shared" si="7"/>
        <v>4.4652672000000004</v>
      </c>
      <c r="L10" s="6">
        <f t="shared" si="8"/>
        <v>0.99758163265305999</v>
      </c>
      <c r="M10" s="79">
        <f t="shared" si="9"/>
        <v>14.889742999999999</v>
      </c>
      <c r="N10" s="83">
        <f t="shared" si="10"/>
        <v>-13.130100000000001</v>
      </c>
      <c r="O10" s="6">
        <f t="shared" si="11"/>
        <v>0.99758163265305999</v>
      </c>
      <c r="P10" s="79">
        <f t="shared" si="12"/>
        <v>10.919294000000001</v>
      </c>
      <c r="Q10" s="83">
        <f t="shared" si="13"/>
        <v>-40.915748999999998</v>
      </c>
      <c r="R10" s="6">
        <f t="shared" si="14"/>
        <v>0.99758163265305999</v>
      </c>
      <c r="S10" s="79">
        <f t="shared" si="15"/>
        <v>0</v>
      </c>
      <c r="T10" s="83">
        <f t="shared" si="16"/>
        <v>0</v>
      </c>
      <c r="U10" s="6">
        <f t="shared" si="17"/>
        <v>0.99758163265305999</v>
      </c>
      <c r="V10" s="79">
        <f t="shared" si="18"/>
        <v>0</v>
      </c>
      <c r="W10" s="83">
        <f t="shared" si="19"/>
        <v>0</v>
      </c>
      <c r="X10" s="43">
        <f t="shared" si="20"/>
        <v>0</v>
      </c>
      <c r="Y10" s="43">
        <f t="shared" ref="Y10:Z10" si="41">C534</f>
        <v>0</v>
      </c>
      <c r="Z10" s="43">
        <f t="shared" si="41"/>
        <v>0</v>
      </c>
      <c r="AB10" s="90">
        <v>352316326.53061002</v>
      </c>
      <c r="AC10" s="90">
        <v>-94.751541000000003</v>
      </c>
      <c r="AD10" s="90">
        <v>-75.498596000000006</v>
      </c>
      <c r="AE10" s="90">
        <v>6.3598084000000004</v>
      </c>
      <c r="AF10" s="90">
        <v>-117.48653</v>
      </c>
      <c r="AG10" s="90">
        <v>-80.739159000000001</v>
      </c>
      <c r="AH10" s="8"/>
      <c r="AI10" s="6">
        <f t="shared" si="5"/>
        <v>0.99758163265305999</v>
      </c>
      <c r="AJ10" s="6">
        <f t="shared" si="6"/>
        <v>11.571923999999999</v>
      </c>
      <c r="AK10" s="83">
        <f t="shared" si="22"/>
        <v>-44.945168000000002</v>
      </c>
      <c r="AL10" s="6">
        <f t="shared" si="23"/>
        <v>0.99758163265305999</v>
      </c>
      <c r="AM10" s="79">
        <f t="shared" si="24"/>
        <v>11.720598000000001</v>
      </c>
      <c r="AN10" s="83">
        <f t="shared" si="25"/>
        <v>-45.709915000000002</v>
      </c>
      <c r="AO10" s="6">
        <f t="shared" si="26"/>
        <v>0.99758163265305999</v>
      </c>
      <c r="AP10" s="43">
        <f t="shared" si="27"/>
        <v>16.407119999999999</v>
      </c>
      <c r="AQ10" s="83">
        <f t="shared" si="28"/>
        <v>-49.366005000000001</v>
      </c>
      <c r="AR10" s="6">
        <f t="shared" si="29"/>
        <v>0.99758163265305999</v>
      </c>
      <c r="AS10" s="79">
        <f t="shared" si="30"/>
        <v>0</v>
      </c>
      <c r="AT10" s="83">
        <f t="shared" si="31"/>
        <v>0</v>
      </c>
      <c r="AU10" s="6">
        <f t="shared" si="32"/>
        <v>0.99758163265305999</v>
      </c>
      <c r="AV10" s="79">
        <f t="shared" si="33"/>
        <v>0</v>
      </c>
      <c r="AW10" s="83">
        <f t="shared" si="34"/>
        <v>0</v>
      </c>
      <c r="AX10" s="43">
        <f t="shared" si="35"/>
        <v>0</v>
      </c>
      <c r="AY10" s="43">
        <f t="shared" si="36"/>
        <v>0</v>
      </c>
      <c r="AZ10" s="43">
        <f t="shared" si="37"/>
        <v>0</v>
      </c>
      <c r="BA10" s="8"/>
    </row>
    <row r="11" spans="1:53" x14ac:dyDescent="0.25">
      <c r="B11" s="90">
        <v>513632653.06121999</v>
      </c>
      <c r="C11" s="90">
        <v>-84.698502000000005</v>
      </c>
      <c r="D11" s="90">
        <v>-64.981162999999995</v>
      </c>
      <c r="E11" s="90">
        <v>9.2901115000000001</v>
      </c>
      <c r="F11" s="90">
        <v>-113.43611</v>
      </c>
      <c r="G11" s="90">
        <v>-73.899590000000003</v>
      </c>
      <c r="H11" s="8"/>
      <c r="I11" s="6">
        <f t="shared" si="3"/>
        <v>1.1588979591837001</v>
      </c>
      <c r="J11" s="6">
        <f t="shared" si="4"/>
        <v>23.130333</v>
      </c>
      <c r="K11" s="83">
        <f t="shared" si="7"/>
        <v>11.546656</v>
      </c>
      <c r="L11" s="6">
        <f t="shared" si="8"/>
        <v>1.1588979591837001</v>
      </c>
      <c r="M11" s="79">
        <f t="shared" si="9"/>
        <v>15.239205</v>
      </c>
      <c r="N11" s="83">
        <f t="shared" si="10"/>
        <v>1.0475608000000001</v>
      </c>
      <c r="O11" s="6">
        <f t="shared" si="11"/>
        <v>1.1588979591837001</v>
      </c>
      <c r="P11" s="79">
        <f t="shared" si="12"/>
        <v>7.4590883000000003</v>
      </c>
      <c r="Q11" s="83">
        <f t="shared" si="13"/>
        <v>-22.088348</v>
      </c>
      <c r="R11" s="6">
        <f t="shared" si="14"/>
        <v>1.1588979591837001</v>
      </c>
      <c r="S11" s="79">
        <f t="shared" si="15"/>
        <v>0</v>
      </c>
      <c r="T11" s="83">
        <f t="shared" si="16"/>
        <v>0</v>
      </c>
      <c r="U11" s="6">
        <f t="shared" si="17"/>
        <v>1.1588979591837001</v>
      </c>
      <c r="V11" s="79">
        <f t="shared" si="18"/>
        <v>0</v>
      </c>
      <c r="W11" s="83">
        <f t="shared" si="19"/>
        <v>0</v>
      </c>
      <c r="X11" s="43">
        <f t="shared" si="20"/>
        <v>0</v>
      </c>
      <c r="Y11" s="43">
        <f t="shared" ref="Y11:Z11" si="42">C535</f>
        <v>0</v>
      </c>
      <c r="Z11" s="43">
        <f t="shared" si="42"/>
        <v>0</v>
      </c>
      <c r="AB11" s="90">
        <v>513632653.06121999</v>
      </c>
      <c r="AC11" s="90">
        <v>-89.459166999999994</v>
      </c>
      <c r="AD11" s="90">
        <v>-66.009415000000004</v>
      </c>
      <c r="AE11" s="90">
        <v>10.973411</v>
      </c>
      <c r="AF11" s="90">
        <v>-111.13357000000001</v>
      </c>
      <c r="AG11" s="90">
        <v>-78.517043999999999</v>
      </c>
      <c r="AH11" s="8"/>
      <c r="AI11" s="6">
        <f t="shared" si="5"/>
        <v>1.1588979591837001</v>
      </c>
      <c r="AJ11" s="6">
        <f t="shared" si="6"/>
        <v>8.8347235000000008</v>
      </c>
      <c r="AK11" s="83">
        <f t="shared" si="22"/>
        <v>-29.986073999999999</v>
      </c>
      <c r="AL11" s="6">
        <f t="shared" si="23"/>
        <v>1.1588979591837001</v>
      </c>
      <c r="AM11" s="79">
        <f t="shared" si="24"/>
        <v>12.174884</v>
      </c>
      <c r="AN11" s="83">
        <f t="shared" si="25"/>
        <v>-49.854897000000001</v>
      </c>
      <c r="AO11" s="6">
        <f t="shared" si="26"/>
        <v>1.1588979591837001</v>
      </c>
      <c r="AP11" s="43">
        <f t="shared" si="27"/>
        <v>10.41254</v>
      </c>
      <c r="AQ11" s="83">
        <f t="shared" si="28"/>
        <v>-44.722510999999997</v>
      </c>
      <c r="AR11" s="6">
        <f t="shared" si="29"/>
        <v>1.1588979591837001</v>
      </c>
      <c r="AS11" s="79">
        <f t="shared" si="30"/>
        <v>0</v>
      </c>
      <c r="AT11" s="83">
        <f t="shared" si="31"/>
        <v>0</v>
      </c>
      <c r="AU11" s="6">
        <f t="shared" si="32"/>
        <v>1.1588979591837001</v>
      </c>
      <c r="AV11" s="79">
        <f t="shared" si="33"/>
        <v>0</v>
      </c>
      <c r="AW11" s="83">
        <f t="shared" si="34"/>
        <v>0</v>
      </c>
      <c r="AX11" s="43">
        <f t="shared" si="35"/>
        <v>0</v>
      </c>
      <c r="AY11" s="43">
        <f t="shared" si="36"/>
        <v>0</v>
      </c>
      <c r="AZ11" s="43">
        <f t="shared" si="37"/>
        <v>0</v>
      </c>
      <c r="BA11" s="8"/>
    </row>
    <row r="12" spans="1:53" x14ac:dyDescent="0.25">
      <c r="B12" s="90">
        <v>674948979.59184003</v>
      </c>
      <c r="C12" s="90">
        <v>-70.792732000000001</v>
      </c>
      <c r="D12" s="90">
        <v>-37.800609999999999</v>
      </c>
      <c r="E12" s="90">
        <v>16.101589000000001</v>
      </c>
      <c r="F12" s="90">
        <v>-100.98782</v>
      </c>
      <c r="G12" s="90">
        <v>-60.344479</v>
      </c>
      <c r="H12" s="8"/>
      <c r="I12" s="6">
        <f t="shared" si="3"/>
        <v>1.3202142857143</v>
      </c>
      <c r="J12" s="6">
        <f t="shared" si="4"/>
        <v>22.840630999999998</v>
      </c>
      <c r="K12" s="83">
        <f t="shared" si="7"/>
        <v>14.754993000000001</v>
      </c>
      <c r="L12" s="6">
        <f t="shared" si="8"/>
        <v>1.3202142857143</v>
      </c>
      <c r="M12" s="79">
        <f t="shared" si="9"/>
        <v>16.638656999999998</v>
      </c>
      <c r="N12" s="83">
        <f t="shared" si="10"/>
        <v>8.5683308</v>
      </c>
      <c r="O12" s="6">
        <f t="shared" si="11"/>
        <v>1.3202142857143</v>
      </c>
      <c r="P12" s="79">
        <f t="shared" si="12"/>
        <v>10.225209</v>
      </c>
      <c r="Q12" s="83">
        <f t="shared" si="13"/>
        <v>-12.220827</v>
      </c>
      <c r="R12" s="6">
        <f t="shared" si="14"/>
        <v>1.3202142857143</v>
      </c>
      <c r="S12" s="79">
        <f t="shared" si="15"/>
        <v>0</v>
      </c>
      <c r="T12" s="83">
        <f t="shared" si="16"/>
        <v>0</v>
      </c>
      <c r="U12" s="6">
        <f t="shared" si="17"/>
        <v>1.3202142857143</v>
      </c>
      <c r="V12" s="79">
        <f t="shared" si="18"/>
        <v>0</v>
      </c>
      <c r="W12" s="83">
        <f t="shared" si="19"/>
        <v>0</v>
      </c>
      <c r="X12" s="43">
        <f t="shared" si="20"/>
        <v>0</v>
      </c>
      <c r="Y12" s="43">
        <f t="shared" ref="Y12:Z12" si="43">C536</f>
        <v>0</v>
      </c>
      <c r="Z12" s="43">
        <f t="shared" si="43"/>
        <v>0</v>
      </c>
      <c r="AB12" s="90">
        <v>674948979.59184003</v>
      </c>
      <c r="AC12" s="90">
        <v>-82.084845999999999</v>
      </c>
      <c r="AD12" s="90">
        <v>-57.590384999999998</v>
      </c>
      <c r="AE12" s="90">
        <v>13.960979</v>
      </c>
      <c r="AF12" s="90">
        <v>-114.21008999999999</v>
      </c>
      <c r="AG12" s="90">
        <v>-71.692267999999999</v>
      </c>
      <c r="AH12" s="8"/>
      <c r="AI12" s="6">
        <f t="shared" si="5"/>
        <v>1.3202142857143</v>
      </c>
      <c r="AJ12" s="6">
        <f t="shared" si="6"/>
        <v>10.205228999999999</v>
      </c>
      <c r="AK12" s="83">
        <f t="shared" si="22"/>
        <v>-10.016590000000001</v>
      </c>
      <c r="AL12" s="6">
        <f t="shared" si="23"/>
        <v>1.3202142857143</v>
      </c>
      <c r="AM12" s="79">
        <f t="shared" si="24"/>
        <v>12.631482999999999</v>
      </c>
      <c r="AN12" s="83">
        <f t="shared" si="25"/>
        <v>-18.292159999999999</v>
      </c>
      <c r="AO12" s="6">
        <f t="shared" si="26"/>
        <v>1.3202142857143</v>
      </c>
      <c r="AP12" s="43">
        <f t="shared" si="27"/>
        <v>9.2729149</v>
      </c>
      <c r="AQ12" s="83">
        <f t="shared" si="28"/>
        <v>-34.516914</v>
      </c>
      <c r="AR12" s="6">
        <f t="shared" si="29"/>
        <v>1.3202142857143</v>
      </c>
      <c r="AS12" s="79">
        <f t="shared" si="30"/>
        <v>0</v>
      </c>
      <c r="AT12" s="83">
        <f t="shared" si="31"/>
        <v>0</v>
      </c>
      <c r="AU12" s="6">
        <f t="shared" si="32"/>
        <v>1.3202142857143</v>
      </c>
      <c r="AV12" s="79">
        <f t="shared" si="33"/>
        <v>0</v>
      </c>
      <c r="AW12" s="83">
        <f t="shared" si="34"/>
        <v>0</v>
      </c>
      <c r="AX12" s="43">
        <f t="shared" si="35"/>
        <v>0</v>
      </c>
      <c r="AY12" s="43">
        <f t="shared" si="36"/>
        <v>0</v>
      </c>
      <c r="AZ12" s="43">
        <f t="shared" si="37"/>
        <v>0</v>
      </c>
      <c r="BA12" s="8"/>
    </row>
    <row r="13" spans="1:53" x14ac:dyDescent="0.25">
      <c r="B13" s="90">
        <v>836265306.12244999</v>
      </c>
      <c r="C13" s="90">
        <v>-38.244751000000001</v>
      </c>
      <c r="D13" s="90">
        <v>-15.836815</v>
      </c>
      <c r="E13" s="90">
        <v>18.460678000000001</v>
      </c>
      <c r="F13" s="90">
        <v>-79.980331000000007</v>
      </c>
      <c r="G13" s="90">
        <v>-27.462534000000002</v>
      </c>
      <c r="H13" s="8"/>
      <c r="I13" s="6">
        <f t="shared" si="3"/>
        <v>1.4815306122448999</v>
      </c>
      <c r="J13" s="6">
        <f t="shared" si="4"/>
        <v>21.027466</v>
      </c>
      <c r="K13" s="83">
        <f t="shared" si="7"/>
        <v>15.570004000000001</v>
      </c>
      <c r="L13" s="6">
        <f t="shared" si="8"/>
        <v>1.4815306122448999</v>
      </c>
      <c r="M13" s="79">
        <f t="shared" si="9"/>
        <v>17.165745000000001</v>
      </c>
      <c r="N13" s="83">
        <f t="shared" si="10"/>
        <v>10.257103000000001</v>
      </c>
      <c r="O13" s="6">
        <f t="shared" si="11"/>
        <v>1.4815306122448999</v>
      </c>
      <c r="P13" s="79">
        <f t="shared" si="12"/>
        <v>12.246243</v>
      </c>
      <c r="Q13" s="83">
        <f t="shared" si="13"/>
        <v>6.5398959999999997</v>
      </c>
      <c r="R13" s="6">
        <f t="shared" si="14"/>
        <v>1.4815306122448999</v>
      </c>
      <c r="S13" s="79">
        <f t="shared" si="15"/>
        <v>0</v>
      </c>
      <c r="T13" s="83">
        <f t="shared" si="16"/>
        <v>0</v>
      </c>
      <c r="U13" s="6">
        <f t="shared" si="17"/>
        <v>1.4815306122448999</v>
      </c>
      <c r="V13" s="79">
        <f t="shared" si="18"/>
        <v>0</v>
      </c>
      <c r="W13" s="83">
        <f t="shared" si="19"/>
        <v>0</v>
      </c>
      <c r="X13" s="43">
        <f t="shared" si="20"/>
        <v>0</v>
      </c>
      <c r="Y13" s="43">
        <f t="shared" ref="Y13:Z13" si="44">C537</f>
        <v>0</v>
      </c>
      <c r="Z13" s="43">
        <f t="shared" si="44"/>
        <v>0</v>
      </c>
      <c r="AB13" s="90">
        <v>836265306.12244999</v>
      </c>
      <c r="AC13" s="90">
        <v>-75.398514000000006</v>
      </c>
      <c r="AD13" s="90">
        <v>-49.572539999999996</v>
      </c>
      <c r="AE13" s="90">
        <v>15.997215000000001</v>
      </c>
      <c r="AF13" s="90">
        <v>-109.94159999999999</v>
      </c>
      <c r="AG13" s="90">
        <v>-64.444785999999993</v>
      </c>
      <c r="AH13" s="8"/>
      <c r="AI13" s="6">
        <f t="shared" si="5"/>
        <v>1.4815306122448999</v>
      </c>
      <c r="AJ13" s="6">
        <f t="shared" si="6"/>
        <v>16.610661</v>
      </c>
      <c r="AK13" s="83">
        <f t="shared" si="22"/>
        <v>9.7865056999999993</v>
      </c>
      <c r="AL13" s="6">
        <f t="shared" si="23"/>
        <v>1.4815306122448999</v>
      </c>
      <c r="AM13" s="79">
        <f t="shared" si="24"/>
        <v>12.771242000000001</v>
      </c>
      <c r="AN13" s="83">
        <f t="shared" si="25"/>
        <v>10.699835999999999</v>
      </c>
      <c r="AO13" s="6">
        <f t="shared" si="26"/>
        <v>1.4815306122448999</v>
      </c>
      <c r="AP13" s="43">
        <f t="shared" si="27"/>
        <v>9.9772358000000008</v>
      </c>
      <c r="AQ13" s="83">
        <f t="shared" si="28"/>
        <v>2.5037932000000001</v>
      </c>
      <c r="AR13" s="6">
        <f t="shared" si="29"/>
        <v>1.4815306122448999</v>
      </c>
      <c r="AS13" s="79">
        <f t="shared" si="30"/>
        <v>0</v>
      </c>
      <c r="AT13" s="83">
        <f t="shared" si="31"/>
        <v>0</v>
      </c>
      <c r="AU13" s="6">
        <f t="shared" si="32"/>
        <v>1.4815306122448999</v>
      </c>
      <c r="AV13" s="79">
        <f t="shared" si="33"/>
        <v>0</v>
      </c>
      <c r="AW13" s="83">
        <f t="shared" si="34"/>
        <v>0</v>
      </c>
      <c r="AX13" s="43">
        <f t="shared" si="35"/>
        <v>0</v>
      </c>
      <c r="AY13" s="43">
        <f t="shared" si="36"/>
        <v>0</v>
      </c>
      <c r="AZ13" s="43">
        <f t="shared" si="37"/>
        <v>0</v>
      </c>
      <c r="BA13" s="8"/>
    </row>
    <row r="14" spans="1:53" x14ac:dyDescent="0.25">
      <c r="B14" s="90">
        <v>997581632.65305996</v>
      </c>
      <c r="C14" s="90">
        <v>-27.241228</v>
      </c>
      <c r="D14" s="90">
        <v>4.4652672000000004</v>
      </c>
      <c r="E14" s="90">
        <v>22.479519</v>
      </c>
      <c r="F14" s="90">
        <v>-72.847083999999995</v>
      </c>
      <c r="G14" s="90">
        <v>-15.085466</v>
      </c>
      <c r="H14" s="8"/>
      <c r="I14" s="6">
        <f t="shared" si="3"/>
        <v>1.6428469387755</v>
      </c>
      <c r="J14" s="6">
        <f t="shared" si="4"/>
        <v>19.750319999999999</v>
      </c>
      <c r="K14" s="83">
        <f t="shared" si="7"/>
        <v>16.906317000000001</v>
      </c>
      <c r="L14" s="6">
        <f t="shared" si="8"/>
        <v>1.6428469387755</v>
      </c>
      <c r="M14" s="79">
        <f t="shared" si="9"/>
        <v>15.871499999999999</v>
      </c>
      <c r="N14" s="83">
        <f t="shared" si="10"/>
        <v>13.483904000000001</v>
      </c>
      <c r="O14" s="6">
        <f t="shared" si="11"/>
        <v>1.6428469387755</v>
      </c>
      <c r="P14" s="79">
        <f t="shared" si="12"/>
        <v>14.155487000000001</v>
      </c>
      <c r="Q14" s="83">
        <f t="shared" si="13"/>
        <v>8.8037232999999997</v>
      </c>
      <c r="R14" s="6">
        <f t="shared" si="14"/>
        <v>1.6428469387755</v>
      </c>
      <c r="S14" s="79">
        <f t="shared" si="15"/>
        <v>0</v>
      </c>
      <c r="T14" s="83">
        <f t="shared" si="16"/>
        <v>0</v>
      </c>
      <c r="U14" s="6">
        <f t="shared" si="17"/>
        <v>1.6428469387755</v>
      </c>
      <c r="V14" s="79">
        <f t="shared" si="18"/>
        <v>0</v>
      </c>
      <c r="W14" s="83">
        <f t="shared" si="19"/>
        <v>0</v>
      </c>
      <c r="X14" s="43">
        <f t="shared" si="20"/>
        <v>0</v>
      </c>
      <c r="Y14" s="43">
        <f t="shared" ref="Y14:Z14" si="45">C538</f>
        <v>0</v>
      </c>
      <c r="Z14" s="43">
        <f t="shared" si="45"/>
        <v>0</v>
      </c>
      <c r="AB14" s="90">
        <v>997581632.65305996</v>
      </c>
      <c r="AC14" s="90">
        <v>-72.760138999999995</v>
      </c>
      <c r="AD14" s="90">
        <v>-44.945168000000002</v>
      </c>
      <c r="AE14" s="90">
        <v>11.571923999999999</v>
      </c>
      <c r="AF14" s="90">
        <v>-109.14355</v>
      </c>
      <c r="AG14" s="90">
        <v>-60.572215999999997</v>
      </c>
      <c r="AH14" s="8"/>
      <c r="AI14" s="6">
        <f t="shared" si="5"/>
        <v>1.6428469387755</v>
      </c>
      <c r="AJ14" s="6">
        <f t="shared" si="6"/>
        <v>20.443398999999999</v>
      </c>
      <c r="AK14" s="83">
        <f t="shared" si="22"/>
        <v>16.585096</v>
      </c>
      <c r="AL14" s="6">
        <f t="shared" si="23"/>
        <v>1.6428469387755</v>
      </c>
      <c r="AM14" s="79">
        <f t="shared" si="24"/>
        <v>15.361433</v>
      </c>
      <c r="AN14" s="83">
        <f t="shared" si="25"/>
        <v>13.837827000000001</v>
      </c>
      <c r="AO14" s="6">
        <f t="shared" si="26"/>
        <v>1.6428469387755</v>
      </c>
      <c r="AP14" s="43">
        <f t="shared" si="27"/>
        <v>15.268445</v>
      </c>
      <c r="AQ14" s="83">
        <f t="shared" si="28"/>
        <v>10.070403000000001</v>
      </c>
      <c r="AR14" s="6">
        <f t="shared" si="29"/>
        <v>1.6428469387755</v>
      </c>
      <c r="AS14" s="79">
        <f t="shared" si="30"/>
        <v>0</v>
      </c>
      <c r="AT14" s="83">
        <f t="shared" si="31"/>
        <v>0</v>
      </c>
      <c r="AU14" s="6">
        <f t="shared" si="32"/>
        <v>1.6428469387755</v>
      </c>
      <c r="AV14" s="79">
        <f t="shared" si="33"/>
        <v>0</v>
      </c>
      <c r="AW14" s="83">
        <f t="shared" si="34"/>
        <v>0</v>
      </c>
      <c r="AX14" s="43">
        <f t="shared" si="35"/>
        <v>0</v>
      </c>
      <c r="AY14" s="43">
        <f t="shared" si="36"/>
        <v>0</v>
      </c>
      <c r="AZ14" s="43">
        <f t="shared" si="37"/>
        <v>0</v>
      </c>
      <c r="BA14" s="8"/>
    </row>
    <row r="15" spans="1:53" x14ac:dyDescent="0.25">
      <c r="B15" s="90">
        <v>1158897959.1837001</v>
      </c>
      <c r="C15" s="90">
        <v>-22.478238999999999</v>
      </c>
      <c r="D15" s="90">
        <v>11.546656</v>
      </c>
      <c r="E15" s="90">
        <v>23.130333</v>
      </c>
      <c r="F15" s="90">
        <v>-77.856849999999994</v>
      </c>
      <c r="G15" s="90">
        <v>-11.494754</v>
      </c>
      <c r="H15" s="8"/>
      <c r="I15" s="6">
        <f t="shared" si="3"/>
        <v>1.8041632653060999</v>
      </c>
      <c r="J15" s="6">
        <f t="shared" si="4"/>
        <v>16.800712999999998</v>
      </c>
      <c r="K15" s="83">
        <f t="shared" si="7"/>
        <v>16.538105000000002</v>
      </c>
      <c r="L15" s="6">
        <f t="shared" si="8"/>
        <v>1.8041632653060999</v>
      </c>
      <c r="M15" s="79">
        <f t="shared" si="9"/>
        <v>14.120343</v>
      </c>
      <c r="N15" s="83">
        <f t="shared" si="10"/>
        <v>14.69905</v>
      </c>
      <c r="O15" s="6">
        <f t="shared" si="11"/>
        <v>1.8041632653060999</v>
      </c>
      <c r="P15" s="79">
        <f t="shared" si="12"/>
        <v>12.995775999999999</v>
      </c>
      <c r="Q15" s="83">
        <f t="shared" si="13"/>
        <v>11.444996</v>
      </c>
      <c r="R15" s="6">
        <f t="shared" si="14"/>
        <v>1.8041632653060999</v>
      </c>
      <c r="S15" s="79">
        <f t="shared" si="15"/>
        <v>0</v>
      </c>
      <c r="T15" s="83">
        <f t="shared" si="16"/>
        <v>0</v>
      </c>
      <c r="U15" s="6">
        <f t="shared" si="17"/>
        <v>1.8041632653060999</v>
      </c>
      <c r="V15" s="79">
        <f t="shared" si="18"/>
        <v>0</v>
      </c>
      <c r="W15" s="83">
        <f t="shared" si="19"/>
        <v>0</v>
      </c>
      <c r="X15" s="43">
        <f t="shared" si="20"/>
        <v>0</v>
      </c>
      <c r="Y15" s="43">
        <f t="shared" ref="Y15:Z15" si="46">C539</f>
        <v>0</v>
      </c>
      <c r="Z15" s="43">
        <f t="shared" si="46"/>
        <v>0</v>
      </c>
      <c r="AB15" s="90">
        <v>1158897959.1837001</v>
      </c>
      <c r="AC15" s="90">
        <v>-55.483215000000001</v>
      </c>
      <c r="AD15" s="90">
        <v>-29.986073999999999</v>
      </c>
      <c r="AE15" s="90">
        <v>8.8347235000000008</v>
      </c>
      <c r="AF15" s="90">
        <v>-62.169460000000001</v>
      </c>
      <c r="AG15" s="90">
        <v>-44.534270999999997</v>
      </c>
      <c r="AH15" s="8"/>
      <c r="AI15" s="6">
        <f t="shared" si="5"/>
        <v>1.8041632653060999</v>
      </c>
      <c r="AJ15" s="6">
        <f t="shared" si="6"/>
        <v>20.635521000000001</v>
      </c>
      <c r="AK15" s="83">
        <f t="shared" si="22"/>
        <v>18.140526000000001</v>
      </c>
      <c r="AL15" s="6">
        <f t="shared" si="23"/>
        <v>1.8041632653060999</v>
      </c>
      <c r="AM15" s="79">
        <f t="shared" si="24"/>
        <v>18.698038</v>
      </c>
      <c r="AN15" s="83">
        <f t="shared" si="25"/>
        <v>14.936769999999999</v>
      </c>
      <c r="AO15" s="6">
        <f t="shared" si="26"/>
        <v>1.8041632653060999</v>
      </c>
      <c r="AP15" s="43">
        <f t="shared" si="27"/>
        <v>17.430513000000001</v>
      </c>
      <c r="AQ15" s="83">
        <f t="shared" si="28"/>
        <v>12.704276</v>
      </c>
      <c r="AR15" s="6">
        <f t="shared" si="29"/>
        <v>1.8041632653060999</v>
      </c>
      <c r="AS15" s="79">
        <f t="shared" si="30"/>
        <v>0</v>
      </c>
      <c r="AT15" s="83">
        <f t="shared" si="31"/>
        <v>0</v>
      </c>
      <c r="AU15" s="6">
        <f t="shared" si="32"/>
        <v>1.8041632653060999</v>
      </c>
      <c r="AV15" s="79">
        <f t="shared" si="33"/>
        <v>0</v>
      </c>
      <c r="AW15" s="83">
        <f t="shared" si="34"/>
        <v>0</v>
      </c>
      <c r="AX15" s="43">
        <f t="shared" si="35"/>
        <v>0</v>
      </c>
      <c r="AY15" s="43">
        <f t="shared" si="36"/>
        <v>0</v>
      </c>
      <c r="AZ15" s="43">
        <f t="shared" si="37"/>
        <v>0</v>
      </c>
      <c r="BA15" s="8"/>
    </row>
    <row r="16" spans="1:53" x14ac:dyDescent="0.25">
      <c r="B16" s="90">
        <v>1320214285.7142999</v>
      </c>
      <c r="C16" s="90">
        <v>-20.300373</v>
      </c>
      <c r="D16" s="90">
        <v>14.754993000000001</v>
      </c>
      <c r="E16" s="90">
        <v>22.840630999999998</v>
      </c>
      <c r="F16" s="90">
        <v>-68.635520999999997</v>
      </c>
      <c r="G16" s="90">
        <v>-8.1708145000000005</v>
      </c>
      <c r="H16" s="8"/>
      <c r="I16" s="6">
        <f t="shared" si="3"/>
        <v>1.9654795918367001</v>
      </c>
      <c r="J16" s="6">
        <f t="shared" si="4"/>
        <v>13.298779</v>
      </c>
      <c r="K16" s="83">
        <f t="shared" si="7"/>
        <v>15.107258</v>
      </c>
      <c r="L16" s="6">
        <f t="shared" si="8"/>
        <v>1.9654795918367001</v>
      </c>
      <c r="M16" s="79">
        <f t="shared" si="9"/>
        <v>13.54368</v>
      </c>
      <c r="N16" s="83">
        <f t="shared" si="10"/>
        <v>13.577208000000001</v>
      </c>
      <c r="O16" s="6">
        <f t="shared" si="11"/>
        <v>1.9654795918367001</v>
      </c>
      <c r="P16" s="79">
        <f t="shared" si="12"/>
        <v>11.506401</v>
      </c>
      <c r="Q16" s="83">
        <f t="shared" si="13"/>
        <v>12.964225000000001</v>
      </c>
      <c r="R16" s="6">
        <f t="shared" si="14"/>
        <v>1.9654795918367001</v>
      </c>
      <c r="S16" s="79">
        <f t="shared" si="15"/>
        <v>0</v>
      </c>
      <c r="T16" s="83">
        <f t="shared" si="16"/>
        <v>0</v>
      </c>
      <c r="U16" s="6">
        <f t="shared" si="17"/>
        <v>1.9654795918367001</v>
      </c>
      <c r="V16" s="79">
        <f t="shared" si="18"/>
        <v>0</v>
      </c>
      <c r="W16" s="83">
        <f t="shared" si="19"/>
        <v>0</v>
      </c>
      <c r="X16" s="43">
        <f t="shared" si="20"/>
        <v>0</v>
      </c>
      <c r="Y16" s="43">
        <f t="shared" ref="Y16:Z16" si="47">C540</f>
        <v>0</v>
      </c>
      <c r="Z16" s="43">
        <f t="shared" si="47"/>
        <v>0</v>
      </c>
      <c r="AB16" s="90">
        <v>1320214285.7142999</v>
      </c>
      <c r="AC16" s="90">
        <v>-23.483668999999999</v>
      </c>
      <c r="AD16" s="90">
        <v>-10.016590000000001</v>
      </c>
      <c r="AE16" s="90">
        <v>10.205228999999999</v>
      </c>
      <c r="AF16" s="90">
        <v>-43.951625999999997</v>
      </c>
      <c r="AG16" s="90">
        <v>-11.355905</v>
      </c>
      <c r="AH16" s="8"/>
      <c r="AI16" s="6">
        <f t="shared" si="5"/>
        <v>1.9654795918367001</v>
      </c>
      <c r="AJ16" s="6">
        <f t="shared" si="6"/>
        <v>20.183520999999999</v>
      </c>
      <c r="AK16" s="83">
        <f t="shared" si="22"/>
        <v>19.287362999999999</v>
      </c>
      <c r="AL16" s="6">
        <f t="shared" si="23"/>
        <v>1.9654795918367001</v>
      </c>
      <c r="AM16" s="79">
        <f t="shared" si="24"/>
        <v>18.470849999999999</v>
      </c>
      <c r="AN16" s="83">
        <f t="shared" si="25"/>
        <v>18.597650999999999</v>
      </c>
      <c r="AO16" s="6">
        <f t="shared" si="26"/>
        <v>1.9654795918367001</v>
      </c>
      <c r="AP16" s="43">
        <f t="shared" si="27"/>
        <v>18.427578</v>
      </c>
      <c r="AQ16" s="83">
        <f t="shared" si="28"/>
        <v>17.067471000000001</v>
      </c>
      <c r="AR16" s="6">
        <f t="shared" si="29"/>
        <v>1.9654795918367001</v>
      </c>
      <c r="AS16" s="79">
        <f t="shared" si="30"/>
        <v>0</v>
      </c>
      <c r="AT16" s="83">
        <f t="shared" si="31"/>
        <v>0</v>
      </c>
      <c r="AU16" s="6">
        <f t="shared" si="32"/>
        <v>1.9654795918367001</v>
      </c>
      <c r="AV16" s="79">
        <f t="shared" si="33"/>
        <v>0</v>
      </c>
      <c r="AW16" s="83">
        <f t="shared" si="34"/>
        <v>0</v>
      </c>
      <c r="AX16" s="43">
        <f t="shared" si="35"/>
        <v>0</v>
      </c>
      <c r="AY16" s="43">
        <f t="shared" si="36"/>
        <v>0</v>
      </c>
      <c r="AZ16" s="43">
        <f t="shared" si="37"/>
        <v>0</v>
      </c>
      <c r="BA16" s="8"/>
    </row>
    <row r="17" spans="2:53" x14ac:dyDescent="0.25">
      <c r="B17" s="90">
        <v>1481530612.2449</v>
      </c>
      <c r="C17" s="90">
        <v>-16.215637000000001</v>
      </c>
      <c r="D17" s="90">
        <v>15.570004000000001</v>
      </c>
      <c r="E17" s="90">
        <v>21.027466</v>
      </c>
      <c r="F17" s="90">
        <v>-59.020336</v>
      </c>
      <c r="G17" s="90">
        <v>-4.5913443999999997</v>
      </c>
      <c r="H17" s="8"/>
      <c r="I17" s="6">
        <f t="shared" si="3"/>
        <v>2.1267959183673</v>
      </c>
      <c r="J17" s="6">
        <f t="shared" si="4"/>
        <v>11.60934</v>
      </c>
      <c r="K17" s="83">
        <f t="shared" si="7"/>
        <v>14.374623</v>
      </c>
      <c r="L17" s="6">
        <f t="shared" si="8"/>
        <v>2.1267959183673</v>
      </c>
      <c r="M17" s="79">
        <f t="shared" si="9"/>
        <v>13.228642000000001</v>
      </c>
      <c r="N17" s="83">
        <f t="shared" si="10"/>
        <v>12.747907</v>
      </c>
      <c r="O17" s="6">
        <f t="shared" si="11"/>
        <v>2.1267959183673</v>
      </c>
      <c r="P17" s="79">
        <f t="shared" si="12"/>
        <v>11.103662</v>
      </c>
      <c r="Q17" s="83">
        <f t="shared" si="13"/>
        <v>11.970190000000001</v>
      </c>
      <c r="R17" s="6">
        <f t="shared" si="14"/>
        <v>2.1267959183673</v>
      </c>
      <c r="S17" s="79">
        <f t="shared" si="15"/>
        <v>0</v>
      </c>
      <c r="T17" s="83">
        <f t="shared" si="16"/>
        <v>0</v>
      </c>
      <c r="U17" s="6">
        <f t="shared" si="17"/>
        <v>2.1267959183673</v>
      </c>
      <c r="V17" s="79">
        <f t="shared" si="18"/>
        <v>0</v>
      </c>
      <c r="W17" s="83">
        <f t="shared" si="19"/>
        <v>0</v>
      </c>
      <c r="X17" s="43">
        <f t="shared" si="20"/>
        <v>0</v>
      </c>
      <c r="Y17" s="43">
        <f t="shared" ref="Y17:Z17" si="48">C541</f>
        <v>0</v>
      </c>
      <c r="Z17" s="43">
        <f t="shared" si="48"/>
        <v>0</v>
      </c>
      <c r="AB17" s="90">
        <v>1481530612.2449</v>
      </c>
      <c r="AC17" s="90">
        <v>-16.304085000000001</v>
      </c>
      <c r="AD17" s="90">
        <v>9.7865056999999993</v>
      </c>
      <c r="AE17" s="90">
        <v>16.610661</v>
      </c>
      <c r="AF17" s="90">
        <v>-59.592281</v>
      </c>
      <c r="AG17" s="90">
        <v>-4.7752805</v>
      </c>
      <c r="AH17" s="8"/>
      <c r="AI17" s="6">
        <f t="shared" si="5"/>
        <v>2.1267959183673</v>
      </c>
      <c r="AJ17" s="6">
        <f t="shared" si="6"/>
        <v>19.052731000000001</v>
      </c>
      <c r="AK17" s="83">
        <f t="shared" si="22"/>
        <v>19.716578999999999</v>
      </c>
      <c r="AL17" s="6">
        <f t="shared" si="23"/>
        <v>2.1267959183673</v>
      </c>
      <c r="AM17" s="79">
        <f t="shared" si="24"/>
        <v>17.388794000000001</v>
      </c>
      <c r="AN17" s="83">
        <f t="shared" si="25"/>
        <v>20.087160000000001</v>
      </c>
      <c r="AO17" s="6">
        <f t="shared" si="26"/>
        <v>2.1267959183673</v>
      </c>
      <c r="AP17" s="43">
        <f t="shared" si="27"/>
        <v>17.856135999999999</v>
      </c>
      <c r="AQ17" s="83">
        <f t="shared" si="28"/>
        <v>19.264285999999998</v>
      </c>
      <c r="AR17" s="6">
        <f t="shared" si="29"/>
        <v>2.1267959183673</v>
      </c>
      <c r="AS17" s="79">
        <f t="shared" si="30"/>
        <v>0</v>
      </c>
      <c r="AT17" s="83">
        <f t="shared" si="31"/>
        <v>0</v>
      </c>
      <c r="AU17" s="6">
        <f t="shared" si="32"/>
        <v>2.1267959183673</v>
      </c>
      <c r="AV17" s="79">
        <f t="shared" si="33"/>
        <v>0</v>
      </c>
      <c r="AW17" s="83">
        <f t="shared" si="34"/>
        <v>0</v>
      </c>
      <c r="AX17" s="43">
        <f t="shared" si="35"/>
        <v>0</v>
      </c>
      <c r="AY17" s="43">
        <f t="shared" si="36"/>
        <v>0</v>
      </c>
      <c r="AZ17" s="43">
        <f t="shared" si="37"/>
        <v>0</v>
      </c>
      <c r="BA17" s="8"/>
    </row>
    <row r="18" spans="2:53" x14ac:dyDescent="0.25">
      <c r="B18" s="90">
        <v>1642846938.7755001</v>
      </c>
      <c r="C18" s="90">
        <v>-15.463616</v>
      </c>
      <c r="D18" s="90">
        <v>16.906317000000001</v>
      </c>
      <c r="E18" s="90">
        <v>19.750319999999999</v>
      </c>
      <c r="F18" s="90">
        <v>-61.703049</v>
      </c>
      <c r="G18" s="90">
        <v>-3.6102216</v>
      </c>
      <c r="H18" s="8"/>
      <c r="I18" s="6">
        <f t="shared" si="3"/>
        <v>2.2881122448979996</v>
      </c>
      <c r="J18" s="6">
        <f t="shared" si="4"/>
        <v>13.529722</v>
      </c>
      <c r="K18" s="83">
        <f t="shared" si="7"/>
        <v>16.147265999999998</v>
      </c>
      <c r="L18" s="6">
        <f t="shared" si="8"/>
        <v>2.2881122448979996</v>
      </c>
      <c r="M18" s="79">
        <f t="shared" si="9"/>
        <v>13.627599999999999</v>
      </c>
      <c r="N18" s="83">
        <f t="shared" si="10"/>
        <v>15.13739</v>
      </c>
      <c r="O18" s="6">
        <f t="shared" si="11"/>
        <v>2.2881122448979996</v>
      </c>
      <c r="P18" s="79">
        <f t="shared" si="12"/>
        <v>12.812956</v>
      </c>
      <c r="Q18" s="83">
        <f t="shared" si="13"/>
        <v>14.448976999999999</v>
      </c>
      <c r="R18" s="6">
        <f t="shared" si="14"/>
        <v>2.2881122448979996</v>
      </c>
      <c r="S18" s="79">
        <f t="shared" si="15"/>
        <v>0</v>
      </c>
      <c r="T18" s="83">
        <f t="shared" si="16"/>
        <v>0</v>
      </c>
      <c r="U18" s="6">
        <f t="shared" si="17"/>
        <v>2.2881122448979996</v>
      </c>
      <c r="V18" s="79">
        <f t="shared" si="18"/>
        <v>0</v>
      </c>
      <c r="W18" s="83">
        <f t="shared" si="19"/>
        <v>0</v>
      </c>
      <c r="X18" s="43">
        <f t="shared" si="20"/>
        <v>0</v>
      </c>
      <c r="Y18" s="43">
        <f t="shared" ref="Y18:Z18" si="49">C542</f>
        <v>0</v>
      </c>
      <c r="Z18" s="43">
        <f t="shared" si="49"/>
        <v>0</v>
      </c>
      <c r="AB18" s="90">
        <v>1642846938.7755001</v>
      </c>
      <c r="AC18" s="90">
        <v>-16.090902</v>
      </c>
      <c r="AD18" s="90">
        <v>16.585096</v>
      </c>
      <c r="AE18" s="90">
        <v>20.443398999999999</v>
      </c>
      <c r="AF18" s="90">
        <v>-62.811089000000003</v>
      </c>
      <c r="AG18" s="90">
        <v>-4.3412794999999997</v>
      </c>
      <c r="AH18" s="8"/>
      <c r="AI18" s="6">
        <f t="shared" si="5"/>
        <v>2.2881122448979996</v>
      </c>
      <c r="AJ18" s="6">
        <f t="shared" si="6"/>
        <v>16.875456</v>
      </c>
      <c r="AK18" s="83">
        <f t="shared" si="22"/>
        <v>18.580418000000002</v>
      </c>
      <c r="AL18" s="6">
        <f t="shared" si="23"/>
        <v>2.2881122448979996</v>
      </c>
      <c r="AM18" s="79">
        <f t="shared" si="24"/>
        <v>16.481999999999999</v>
      </c>
      <c r="AN18" s="83">
        <f t="shared" si="25"/>
        <v>17.493563000000002</v>
      </c>
      <c r="AO18" s="6">
        <f t="shared" si="26"/>
        <v>2.2881122448979996</v>
      </c>
      <c r="AP18" s="43">
        <f t="shared" si="27"/>
        <v>16.016569</v>
      </c>
      <c r="AQ18" s="83">
        <f t="shared" si="28"/>
        <v>16.786175</v>
      </c>
      <c r="AR18" s="6">
        <f t="shared" si="29"/>
        <v>2.2881122448979996</v>
      </c>
      <c r="AS18" s="79">
        <f t="shared" si="30"/>
        <v>0</v>
      </c>
      <c r="AT18" s="83">
        <f t="shared" si="31"/>
        <v>0</v>
      </c>
      <c r="AU18" s="6">
        <f t="shared" si="32"/>
        <v>2.2881122448979996</v>
      </c>
      <c r="AV18" s="79">
        <f t="shared" si="33"/>
        <v>0</v>
      </c>
      <c r="AW18" s="83">
        <f t="shared" si="34"/>
        <v>0</v>
      </c>
      <c r="AX18" s="43">
        <f t="shared" si="35"/>
        <v>0</v>
      </c>
      <c r="AY18" s="43">
        <f t="shared" si="36"/>
        <v>0</v>
      </c>
      <c r="AZ18" s="43">
        <f t="shared" si="37"/>
        <v>0</v>
      </c>
      <c r="BA18" s="8"/>
    </row>
    <row r="19" spans="2:53" x14ac:dyDescent="0.25">
      <c r="B19" s="90">
        <v>1804163265.3060999</v>
      </c>
      <c r="C19" s="90">
        <v>-11.665514999999999</v>
      </c>
      <c r="D19" s="90">
        <v>16.538105000000002</v>
      </c>
      <c r="E19" s="90">
        <v>16.800712999999998</v>
      </c>
      <c r="F19" s="90">
        <v>-50.748824999999997</v>
      </c>
      <c r="G19" s="90">
        <v>-0.33044022000000001</v>
      </c>
      <c r="H19" s="8"/>
      <c r="I19" s="6">
        <f t="shared" si="3"/>
        <v>2.4494285714285997</v>
      </c>
      <c r="J19" s="6">
        <f t="shared" si="4"/>
        <v>16.169571000000001</v>
      </c>
      <c r="K19" s="83">
        <f t="shared" si="7"/>
        <v>18.610600999999999</v>
      </c>
      <c r="L19" s="6">
        <f t="shared" si="8"/>
        <v>2.4494285714285997</v>
      </c>
      <c r="M19" s="79">
        <f t="shared" si="9"/>
        <v>14.924609999999999</v>
      </c>
      <c r="N19" s="83">
        <f t="shared" si="10"/>
        <v>18.833494000000002</v>
      </c>
      <c r="O19" s="6">
        <f t="shared" si="11"/>
        <v>2.4494285714285997</v>
      </c>
      <c r="P19" s="79">
        <f t="shared" si="12"/>
        <v>15.234669</v>
      </c>
      <c r="Q19" s="83">
        <f t="shared" si="13"/>
        <v>18.077894000000001</v>
      </c>
      <c r="R19" s="6">
        <f t="shared" si="14"/>
        <v>2.4494285714285997</v>
      </c>
      <c r="S19" s="79">
        <f t="shared" si="15"/>
        <v>0</v>
      </c>
      <c r="T19" s="83">
        <f t="shared" si="16"/>
        <v>0</v>
      </c>
      <c r="U19" s="6">
        <f t="shared" si="17"/>
        <v>2.4494285714285997</v>
      </c>
      <c r="V19" s="79">
        <f t="shared" si="18"/>
        <v>0</v>
      </c>
      <c r="W19" s="83">
        <f t="shared" si="19"/>
        <v>0</v>
      </c>
      <c r="X19" s="43">
        <f t="shared" si="20"/>
        <v>0</v>
      </c>
      <c r="Y19" s="43">
        <f t="shared" ref="Y19:Z19" si="50">C543</f>
        <v>0</v>
      </c>
      <c r="Z19" s="43">
        <f t="shared" si="50"/>
        <v>0</v>
      </c>
      <c r="AB19" s="90">
        <v>1804163265.3060999</v>
      </c>
      <c r="AC19" s="90">
        <v>-13.898153000000001</v>
      </c>
      <c r="AD19" s="90">
        <v>18.140526000000001</v>
      </c>
      <c r="AE19" s="90">
        <v>20.635521000000001</v>
      </c>
      <c r="AF19" s="90">
        <v>-55.986618</v>
      </c>
      <c r="AG19" s="90">
        <v>-2.4583495000000002</v>
      </c>
      <c r="AH19" s="8"/>
      <c r="AI19" s="6">
        <f t="shared" si="5"/>
        <v>2.4494285714285997</v>
      </c>
      <c r="AJ19" s="6">
        <f t="shared" si="6"/>
        <v>14.805716</v>
      </c>
      <c r="AK19" s="83">
        <f t="shared" si="22"/>
        <v>17.153313000000001</v>
      </c>
      <c r="AL19" s="6">
        <f t="shared" si="23"/>
        <v>2.4494285714285997</v>
      </c>
      <c r="AM19" s="79">
        <f t="shared" si="24"/>
        <v>15.28722</v>
      </c>
      <c r="AN19" s="83">
        <f t="shared" si="25"/>
        <v>15.81856</v>
      </c>
      <c r="AO19" s="6">
        <f t="shared" si="26"/>
        <v>2.4494285714285997</v>
      </c>
      <c r="AP19" s="43">
        <f t="shared" si="27"/>
        <v>13.865679</v>
      </c>
      <c r="AQ19" s="83">
        <f t="shared" si="28"/>
        <v>15.127905</v>
      </c>
      <c r="AR19" s="6">
        <f t="shared" si="29"/>
        <v>2.4494285714285997</v>
      </c>
      <c r="AS19" s="79">
        <f t="shared" si="30"/>
        <v>0</v>
      </c>
      <c r="AT19" s="83">
        <f t="shared" si="31"/>
        <v>0</v>
      </c>
      <c r="AU19" s="6">
        <f t="shared" si="32"/>
        <v>2.4494285714285997</v>
      </c>
      <c r="AV19" s="79">
        <f t="shared" si="33"/>
        <v>0</v>
      </c>
      <c r="AW19" s="83">
        <f t="shared" si="34"/>
        <v>0</v>
      </c>
      <c r="AX19" s="43">
        <f t="shared" si="35"/>
        <v>0</v>
      </c>
      <c r="AY19" s="43">
        <f t="shared" si="36"/>
        <v>0</v>
      </c>
      <c r="AZ19" s="43">
        <f t="shared" si="37"/>
        <v>0</v>
      </c>
      <c r="BA19" s="8"/>
    </row>
    <row r="20" spans="2:53" x14ac:dyDescent="0.25">
      <c r="B20" s="90">
        <v>1965479591.8367</v>
      </c>
      <c r="C20" s="90">
        <v>-8.2690553999999992</v>
      </c>
      <c r="D20" s="90">
        <v>15.107258</v>
      </c>
      <c r="E20" s="90">
        <v>13.298779</v>
      </c>
      <c r="F20" s="90">
        <v>-32.971310000000003</v>
      </c>
      <c r="G20" s="90">
        <v>3.1528391999999998</v>
      </c>
      <c r="H20" s="8"/>
      <c r="I20" s="6">
        <f t="shared" si="3"/>
        <v>2.6107448979591998</v>
      </c>
      <c r="J20" s="6">
        <f t="shared" si="4"/>
        <v>17.828351999999999</v>
      </c>
      <c r="K20" s="83">
        <f t="shared" si="7"/>
        <v>20.138044000000001</v>
      </c>
      <c r="L20" s="6">
        <f t="shared" si="8"/>
        <v>2.6107448979591998</v>
      </c>
      <c r="M20" s="79">
        <f t="shared" si="9"/>
        <v>16.405087999999999</v>
      </c>
      <c r="N20" s="83">
        <f t="shared" si="10"/>
        <v>19.517223000000001</v>
      </c>
      <c r="O20" s="6">
        <f t="shared" si="11"/>
        <v>2.6107448979591998</v>
      </c>
      <c r="P20" s="79">
        <f t="shared" si="12"/>
        <v>16.766210999999998</v>
      </c>
      <c r="Q20" s="83">
        <f t="shared" si="13"/>
        <v>18.737797</v>
      </c>
      <c r="R20" s="6">
        <f t="shared" si="14"/>
        <v>2.6107448979591998</v>
      </c>
      <c r="S20" s="79">
        <f t="shared" si="15"/>
        <v>0</v>
      </c>
      <c r="T20" s="83">
        <f t="shared" si="16"/>
        <v>0</v>
      </c>
      <c r="U20" s="6">
        <f t="shared" si="17"/>
        <v>2.6107448979591998</v>
      </c>
      <c r="V20" s="79">
        <f t="shared" si="18"/>
        <v>0</v>
      </c>
      <c r="W20" s="83">
        <f t="shared" si="19"/>
        <v>0</v>
      </c>
      <c r="X20" s="43">
        <f t="shared" si="20"/>
        <v>0</v>
      </c>
      <c r="Y20" s="43">
        <f t="shared" ref="Y20:Z20" si="51">C544</f>
        <v>0</v>
      </c>
      <c r="Z20" s="43">
        <f t="shared" si="51"/>
        <v>0</v>
      </c>
      <c r="AB20" s="90">
        <v>1965479591.8367</v>
      </c>
      <c r="AC20" s="90">
        <v>-12.160183</v>
      </c>
      <c r="AD20" s="90">
        <v>19.287362999999999</v>
      </c>
      <c r="AE20" s="90">
        <v>20.183520999999999</v>
      </c>
      <c r="AF20" s="90">
        <v>-56.493153</v>
      </c>
      <c r="AG20" s="90">
        <v>-0.68535745000000003</v>
      </c>
      <c r="AH20" s="8"/>
      <c r="AI20" s="6">
        <f t="shared" si="5"/>
        <v>2.6107448979591998</v>
      </c>
      <c r="AJ20" s="6">
        <f t="shared" si="6"/>
        <v>14.171346</v>
      </c>
      <c r="AK20" s="83">
        <f t="shared" si="22"/>
        <v>16.634308000000001</v>
      </c>
      <c r="AL20" s="6">
        <f t="shared" si="23"/>
        <v>2.6107448979591998</v>
      </c>
      <c r="AM20" s="79">
        <f t="shared" si="24"/>
        <v>14.144522</v>
      </c>
      <c r="AN20" s="83">
        <f t="shared" si="25"/>
        <v>15.762518</v>
      </c>
      <c r="AO20" s="6">
        <f t="shared" si="26"/>
        <v>2.6107448979591998</v>
      </c>
      <c r="AP20" s="43">
        <f t="shared" si="27"/>
        <v>13.227023000000001</v>
      </c>
      <c r="AQ20" s="83">
        <f t="shared" si="28"/>
        <v>15.025874</v>
      </c>
      <c r="AR20" s="6">
        <f t="shared" si="29"/>
        <v>2.6107448979591998</v>
      </c>
      <c r="AS20" s="79">
        <f t="shared" si="30"/>
        <v>0</v>
      </c>
      <c r="AT20" s="83">
        <f t="shared" si="31"/>
        <v>0</v>
      </c>
      <c r="AU20" s="6">
        <f t="shared" si="32"/>
        <v>2.6107448979591998</v>
      </c>
      <c r="AV20" s="79">
        <f t="shared" si="33"/>
        <v>0</v>
      </c>
      <c r="AW20" s="83">
        <f t="shared" si="34"/>
        <v>0</v>
      </c>
      <c r="AX20" s="43">
        <f t="shared" si="35"/>
        <v>0</v>
      </c>
      <c r="AY20" s="43">
        <f t="shared" si="36"/>
        <v>0</v>
      </c>
      <c r="AZ20" s="43">
        <f t="shared" si="37"/>
        <v>0</v>
      </c>
      <c r="BA20" s="8"/>
    </row>
    <row r="21" spans="2:53" x14ac:dyDescent="0.25">
      <c r="B21" s="90">
        <v>2126795918.3673</v>
      </c>
      <c r="C21" s="90">
        <v>-7.4503613</v>
      </c>
      <c r="D21" s="90">
        <v>14.374623</v>
      </c>
      <c r="E21" s="90">
        <v>11.60934</v>
      </c>
      <c r="F21" s="90">
        <v>-29.078202999999998</v>
      </c>
      <c r="G21" s="90">
        <v>2.6030346999999998</v>
      </c>
      <c r="H21" s="8"/>
      <c r="I21" s="6">
        <f t="shared" si="3"/>
        <v>2.7720612244898</v>
      </c>
      <c r="J21" s="6">
        <f t="shared" si="4"/>
        <v>18.277073000000001</v>
      </c>
      <c r="K21" s="83">
        <f t="shared" si="7"/>
        <v>20.341294999999999</v>
      </c>
      <c r="L21" s="6">
        <f t="shared" si="8"/>
        <v>2.7720612244898</v>
      </c>
      <c r="M21" s="79">
        <f t="shared" si="9"/>
        <v>18.140675999999999</v>
      </c>
      <c r="N21" s="83">
        <f t="shared" si="10"/>
        <v>19.158674000000001</v>
      </c>
      <c r="O21" s="6">
        <f t="shared" si="11"/>
        <v>2.7720612244898</v>
      </c>
      <c r="P21" s="79">
        <f t="shared" si="12"/>
        <v>17.586563000000002</v>
      </c>
      <c r="Q21" s="83">
        <f t="shared" si="13"/>
        <v>18.522107999999999</v>
      </c>
      <c r="R21" s="6">
        <f t="shared" si="14"/>
        <v>2.7720612244898</v>
      </c>
      <c r="S21" s="79">
        <f t="shared" si="15"/>
        <v>0</v>
      </c>
      <c r="T21" s="83">
        <f t="shared" si="16"/>
        <v>0</v>
      </c>
      <c r="U21" s="6">
        <f t="shared" si="17"/>
        <v>2.7720612244898</v>
      </c>
      <c r="V21" s="79">
        <f t="shared" si="18"/>
        <v>0</v>
      </c>
      <c r="W21" s="83">
        <f t="shared" si="19"/>
        <v>0</v>
      </c>
      <c r="X21" s="43">
        <f t="shared" si="20"/>
        <v>0</v>
      </c>
      <c r="Y21" s="43">
        <f t="shared" ref="Y21:Z21" si="52">C545</f>
        <v>0</v>
      </c>
      <c r="Z21" s="43">
        <f t="shared" si="52"/>
        <v>0</v>
      </c>
      <c r="AB21" s="90">
        <v>2126795918.3673</v>
      </c>
      <c r="AC21" s="90">
        <v>-9.6399603000000003</v>
      </c>
      <c r="AD21" s="90">
        <v>19.716578999999999</v>
      </c>
      <c r="AE21" s="90">
        <v>19.052731000000001</v>
      </c>
      <c r="AF21" s="90">
        <v>-50.339302000000004</v>
      </c>
      <c r="AG21" s="90">
        <v>0.45523256000000001</v>
      </c>
      <c r="AH21" s="8"/>
      <c r="AI21" s="6">
        <f t="shared" si="5"/>
        <v>2.7720612244898</v>
      </c>
      <c r="AJ21" s="6">
        <f t="shared" si="6"/>
        <v>14.333307</v>
      </c>
      <c r="AK21" s="83">
        <f t="shared" si="22"/>
        <v>16.818804</v>
      </c>
      <c r="AL21" s="6">
        <f t="shared" si="23"/>
        <v>2.7720612244898</v>
      </c>
      <c r="AM21" s="79">
        <f t="shared" si="24"/>
        <v>13.953764</v>
      </c>
      <c r="AN21" s="83">
        <f t="shared" si="25"/>
        <v>16.134604</v>
      </c>
      <c r="AO21" s="6">
        <f t="shared" si="26"/>
        <v>2.7720612244898</v>
      </c>
      <c r="AP21" s="43">
        <f t="shared" si="27"/>
        <v>13.436958000000001</v>
      </c>
      <c r="AQ21" s="83">
        <f t="shared" si="28"/>
        <v>15.437632000000001</v>
      </c>
      <c r="AR21" s="6">
        <f t="shared" si="29"/>
        <v>2.7720612244898</v>
      </c>
      <c r="AS21" s="79">
        <f t="shared" si="30"/>
        <v>0</v>
      </c>
      <c r="AT21" s="83">
        <f t="shared" si="31"/>
        <v>0</v>
      </c>
      <c r="AU21" s="6">
        <f t="shared" si="32"/>
        <v>2.7720612244898</v>
      </c>
      <c r="AV21" s="79">
        <f t="shared" si="33"/>
        <v>0</v>
      </c>
      <c r="AW21" s="83">
        <f t="shared" si="34"/>
        <v>0</v>
      </c>
      <c r="AX21" s="43">
        <f t="shared" si="35"/>
        <v>0</v>
      </c>
      <c r="AY21" s="43">
        <f t="shared" si="36"/>
        <v>0</v>
      </c>
      <c r="AZ21" s="43">
        <f t="shared" si="37"/>
        <v>0</v>
      </c>
      <c r="BA21" s="8"/>
    </row>
    <row r="22" spans="2:53" x14ac:dyDescent="0.25">
      <c r="B22" s="90">
        <v>2288112244.8979998</v>
      </c>
      <c r="C22" s="90">
        <v>-7.4940275999999999</v>
      </c>
      <c r="D22" s="90">
        <v>16.147265999999998</v>
      </c>
      <c r="E22" s="90">
        <v>13.529722</v>
      </c>
      <c r="F22" s="90">
        <v>-33.838557999999999</v>
      </c>
      <c r="G22" s="90">
        <v>2.5399771000000002</v>
      </c>
      <c r="H22" s="8"/>
      <c r="I22" s="6">
        <f t="shared" si="3"/>
        <v>2.9333775510204001</v>
      </c>
      <c r="J22" s="6">
        <f t="shared" si="4"/>
        <v>18.857330000000001</v>
      </c>
      <c r="K22" s="83">
        <f t="shared" si="7"/>
        <v>20.794512000000001</v>
      </c>
      <c r="L22" s="6">
        <f t="shared" si="8"/>
        <v>2.9333775510204001</v>
      </c>
      <c r="M22" s="79">
        <f t="shared" si="9"/>
        <v>19.366651999999998</v>
      </c>
      <c r="N22" s="83">
        <f t="shared" si="10"/>
        <v>19.535259</v>
      </c>
      <c r="O22" s="6">
        <f t="shared" si="11"/>
        <v>2.9333775510204001</v>
      </c>
      <c r="P22" s="79">
        <f t="shared" si="12"/>
        <v>19.534099999999999</v>
      </c>
      <c r="Q22" s="83">
        <f t="shared" si="13"/>
        <v>19.812363000000001</v>
      </c>
      <c r="R22" s="6">
        <f t="shared" si="14"/>
        <v>2.9333775510204001</v>
      </c>
      <c r="S22" s="79">
        <f t="shared" si="15"/>
        <v>0</v>
      </c>
      <c r="T22" s="83">
        <f t="shared" si="16"/>
        <v>0</v>
      </c>
      <c r="U22" s="6">
        <f t="shared" si="17"/>
        <v>2.9333775510204001</v>
      </c>
      <c r="V22" s="79">
        <f t="shared" si="18"/>
        <v>0</v>
      </c>
      <c r="W22" s="83">
        <f t="shared" si="19"/>
        <v>0</v>
      </c>
      <c r="X22" s="43">
        <f t="shared" si="20"/>
        <v>0</v>
      </c>
      <c r="Y22" s="43">
        <f t="shared" ref="Y22:Z22" si="53">C546</f>
        <v>0</v>
      </c>
      <c r="Z22" s="43">
        <f t="shared" si="53"/>
        <v>0</v>
      </c>
      <c r="AB22" s="90">
        <v>2288112244.8979998</v>
      </c>
      <c r="AC22" s="90">
        <v>-7.8098549999999998</v>
      </c>
      <c r="AD22" s="90">
        <v>18.580418000000002</v>
      </c>
      <c r="AE22" s="90">
        <v>16.875456</v>
      </c>
      <c r="AF22" s="90">
        <v>-40.297015999999999</v>
      </c>
      <c r="AG22" s="90">
        <v>2.2216716000000001</v>
      </c>
      <c r="AH22" s="8"/>
      <c r="AI22" s="6">
        <f t="shared" si="5"/>
        <v>2.9333775510204001</v>
      </c>
      <c r="AJ22" s="6">
        <f t="shared" si="6"/>
        <v>14.645645</v>
      </c>
      <c r="AK22" s="83">
        <f t="shared" si="22"/>
        <v>17.100853000000001</v>
      </c>
      <c r="AL22" s="6">
        <f t="shared" si="23"/>
        <v>2.9333775510204001</v>
      </c>
      <c r="AM22" s="79">
        <f t="shared" si="24"/>
        <v>14.468681</v>
      </c>
      <c r="AN22" s="83">
        <f t="shared" si="25"/>
        <v>16.569126000000001</v>
      </c>
      <c r="AO22" s="6">
        <f t="shared" si="26"/>
        <v>2.9333775510204001</v>
      </c>
      <c r="AP22" s="43">
        <f t="shared" si="27"/>
        <v>13.728719</v>
      </c>
      <c r="AQ22" s="83">
        <f t="shared" si="28"/>
        <v>15.994510999999999</v>
      </c>
      <c r="AR22" s="6">
        <f t="shared" si="29"/>
        <v>2.9333775510204001</v>
      </c>
      <c r="AS22" s="79">
        <f t="shared" si="30"/>
        <v>0</v>
      </c>
      <c r="AT22" s="83">
        <f t="shared" si="31"/>
        <v>0</v>
      </c>
      <c r="AU22" s="6">
        <f t="shared" si="32"/>
        <v>2.9333775510204001</v>
      </c>
      <c r="AV22" s="79">
        <f t="shared" si="33"/>
        <v>0</v>
      </c>
      <c r="AW22" s="83">
        <f t="shared" si="34"/>
        <v>0</v>
      </c>
      <c r="AX22" s="43">
        <f t="shared" si="35"/>
        <v>0</v>
      </c>
      <c r="AY22" s="43">
        <f t="shared" si="36"/>
        <v>0</v>
      </c>
      <c r="AZ22" s="43">
        <f t="shared" si="37"/>
        <v>0</v>
      </c>
      <c r="BA22" s="8"/>
    </row>
    <row r="23" spans="2:53" x14ac:dyDescent="0.25">
      <c r="B23" s="90">
        <v>2449428571.4285998</v>
      </c>
      <c r="C23" s="90">
        <v>-7.3876109000000003</v>
      </c>
      <c r="D23" s="90">
        <v>18.610600999999999</v>
      </c>
      <c r="E23" s="90">
        <v>16.169571000000001</v>
      </c>
      <c r="F23" s="90">
        <v>-40.962845000000002</v>
      </c>
      <c r="G23" s="90">
        <v>2.7096252000000001</v>
      </c>
      <c r="H23" s="8"/>
      <c r="I23" s="6">
        <f t="shared" si="3"/>
        <v>3.0946938775510002</v>
      </c>
      <c r="J23" s="6">
        <f t="shared" si="4"/>
        <v>20.127939000000001</v>
      </c>
      <c r="K23" s="83">
        <f t="shared" si="7"/>
        <v>22.054157</v>
      </c>
      <c r="L23" s="6">
        <f t="shared" si="8"/>
        <v>3.0946938775510002</v>
      </c>
      <c r="M23" s="79">
        <f t="shared" si="9"/>
        <v>20.128084000000001</v>
      </c>
      <c r="N23" s="83">
        <f t="shared" si="10"/>
        <v>22.937432999999999</v>
      </c>
      <c r="O23" s="6">
        <f t="shared" si="11"/>
        <v>3.0946938775510002</v>
      </c>
      <c r="P23" s="79">
        <f t="shared" si="12"/>
        <v>21.375312999999998</v>
      </c>
      <c r="Q23" s="83">
        <f t="shared" si="13"/>
        <v>24.399647000000002</v>
      </c>
      <c r="R23" s="6">
        <f t="shared" si="14"/>
        <v>3.0946938775510002</v>
      </c>
      <c r="S23" s="79">
        <f t="shared" si="15"/>
        <v>0</v>
      </c>
      <c r="T23" s="83">
        <f t="shared" si="16"/>
        <v>0</v>
      </c>
      <c r="U23" s="6">
        <f t="shared" si="17"/>
        <v>3.0946938775510002</v>
      </c>
      <c r="V23" s="79">
        <f t="shared" si="18"/>
        <v>0</v>
      </c>
      <c r="W23" s="83">
        <f t="shared" si="19"/>
        <v>0</v>
      </c>
      <c r="X23" s="43">
        <f t="shared" si="20"/>
        <v>0</v>
      </c>
      <c r="Y23" s="43">
        <f t="shared" ref="Y23:Z23" si="54">C547</f>
        <v>0</v>
      </c>
      <c r="Z23" s="43">
        <f t="shared" si="54"/>
        <v>0</v>
      </c>
      <c r="AB23" s="90">
        <v>2449428571.4285998</v>
      </c>
      <c r="AC23" s="90">
        <v>-7.6746930999999998</v>
      </c>
      <c r="AD23" s="90">
        <v>17.153313000000001</v>
      </c>
      <c r="AE23" s="90">
        <v>14.805716</v>
      </c>
      <c r="AF23" s="90">
        <v>-36.219715000000001</v>
      </c>
      <c r="AG23" s="90">
        <v>2.4379795</v>
      </c>
      <c r="AH23" s="8"/>
      <c r="AI23" s="6">
        <f t="shared" si="5"/>
        <v>3.0946938775510002</v>
      </c>
      <c r="AJ23" s="6">
        <f t="shared" si="6"/>
        <v>15.558605999999999</v>
      </c>
      <c r="AK23" s="83">
        <f t="shared" si="22"/>
        <v>17.912656999999999</v>
      </c>
      <c r="AL23" s="6">
        <f t="shared" si="23"/>
        <v>3.0946938775510002</v>
      </c>
      <c r="AM23" s="79">
        <f t="shared" si="24"/>
        <v>15.434627000000001</v>
      </c>
      <c r="AN23" s="83">
        <f t="shared" si="25"/>
        <v>16.712219000000001</v>
      </c>
      <c r="AO23" s="6">
        <f t="shared" si="26"/>
        <v>3.0946938775510002</v>
      </c>
      <c r="AP23" s="43">
        <f t="shared" si="27"/>
        <v>14.401337</v>
      </c>
      <c r="AQ23" s="83">
        <f t="shared" si="28"/>
        <v>15.923062</v>
      </c>
      <c r="AR23" s="6">
        <f t="shared" si="29"/>
        <v>3.0946938775510002</v>
      </c>
      <c r="AS23" s="79">
        <f t="shared" si="30"/>
        <v>0</v>
      </c>
      <c r="AT23" s="83">
        <f t="shared" si="31"/>
        <v>0</v>
      </c>
      <c r="AU23" s="6">
        <f t="shared" si="32"/>
        <v>3.0946938775510002</v>
      </c>
      <c r="AV23" s="79">
        <f t="shared" si="33"/>
        <v>0</v>
      </c>
      <c r="AW23" s="83">
        <f t="shared" si="34"/>
        <v>0</v>
      </c>
      <c r="AX23" s="43">
        <f t="shared" si="35"/>
        <v>0</v>
      </c>
      <c r="AY23" s="43">
        <f t="shared" si="36"/>
        <v>0</v>
      </c>
      <c r="AZ23" s="43">
        <f t="shared" si="37"/>
        <v>0</v>
      </c>
      <c r="BA23" s="8"/>
    </row>
    <row r="24" spans="2:53" x14ac:dyDescent="0.25">
      <c r="B24" s="90">
        <v>2610744897.9591999</v>
      </c>
      <c r="C24" s="90">
        <v>-8.7929896999999997</v>
      </c>
      <c r="D24" s="90">
        <v>20.138044000000001</v>
      </c>
      <c r="E24" s="90">
        <v>17.828351999999999</v>
      </c>
      <c r="F24" s="90">
        <v>-47.886093000000002</v>
      </c>
      <c r="G24" s="90">
        <v>2.0734870000000001</v>
      </c>
      <c r="H24" s="8"/>
      <c r="I24" s="6">
        <f t="shared" si="3"/>
        <v>3.2560102040816004</v>
      </c>
      <c r="J24" s="6">
        <f t="shared" si="4"/>
        <v>21.333217999999999</v>
      </c>
      <c r="K24" s="83">
        <f t="shared" si="7"/>
        <v>23.358398000000001</v>
      </c>
      <c r="L24" s="6">
        <f t="shared" si="8"/>
        <v>3.2560102040816004</v>
      </c>
      <c r="M24" s="79">
        <f t="shared" si="9"/>
        <v>21.182701000000002</v>
      </c>
      <c r="N24" s="83">
        <f t="shared" si="10"/>
        <v>24.374783000000001</v>
      </c>
      <c r="O24" s="6">
        <f t="shared" si="11"/>
        <v>3.2560102040816004</v>
      </c>
      <c r="P24" s="79">
        <f t="shared" si="12"/>
        <v>22.584827000000001</v>
      </c>
      <c r="Q24" s="83">
        <f t="shared" si="13"/>
        <v>24.125264999999999</v>
      </c>
      <c r="R24" s="6">
        <f t="shared" si="14"/>
        <v>3.2560102040816004</v>
      </c>
      <c r="S24" s="79">
        <f t="shared" si="15"/>
        <v>0</v>
      </c>
      <c r="T24" s="83">
        <f t="shared" si="16"/>
        <v>0</v>
      </c>
      <c r="U24" s="6">
        <f t="shared" si="17"/>
        <v>3.2560102040816004</v>
      </c>
      <c r="V24" s="79">
        <f t="shared" si="18"/>
        <v>0</v>
      </c>
      <c r="W24" s="83">
        <f t="shared" si="19"/>
        <v>0</v>
      </c>
      <c r="X24" s="43">
        <f t="shared" si="20"/>
        <v>0</v>
      </c>
      <c r="Y24" s="43">
        <f t="shared" ref="Y24:Z24" si="55">C548</f>
        <v>0</v>
      </c>
      <c r="Z24" s="43">
        <f t="shared" si="55"/>
        <v>0</v>
      </c>
      <c r="AB24" s="90">
        <v>2610744897.9591999</v>
      </c>
      <c r="AC24" s="90">
        <v>-8.4720259000000002</v>
      </c>
      <c r="AD24" s="90">
        <v>16.634308000000001</v>
      </c>
      <c r="AE24" s="90">
        <v>14.171346</v>
      </c>
      <c r="AF24" s="90">
        <v>-38.272865000000003</v>
      </c>
      <c r="AG24" s="90">
        <v>2.3831403</v>
      </c>
      <c r="AH24" s="8"/>
      <c r="AI24" s="6">
        <f t="shared" si="5"/>
        <v>3.2560102040816004</v>
      </c>
      <c r="AJ24" s="6">
        <f t="shared" si="6"/>
        <v>16.935818000000001</v>
      </c>
      <c r="AK24" s="83">
        <f t="shared" si="22"/>
        <v>19.208103000000001</v>
      </c>
      <c r="AL24" s="6">
        <f t="shared" si="23"/>
        <v>3.2560102040816004</v>
      </c>
      <c r="AM24" s="79">
        <f t="shared" si="24"/>
        <v>16.416370000000001</v>
      </c>
      <c r="AN24" s="83">
        <f t="shared" si="25"/>
        <v>18.277905000000001</v>
      </c>
      <c r="AO24" s="6">
        <f t="shared" si="26"/>
        <v>3.2560102040816004</v>
      </c>
      <c r="AP24" s="43">
        <f t="shared" si="27"/>
        <v>15.561013000000001</v>
      </c>
      <c r="AQ24" s="83">
        <f t="shared" si="28"/>
        <v>17.188738000000001</v>
      </c>
      <c r="AR24" s="6">
        <f t="shared" si="29"/>
        <v>3.2560102040816004</v>
      </c>
      <c r="AS24" s="79">
        <f t="shared" si="30"/>
        <v>0</v>
      </c>
      <c r="AT24" s="83">
        <f t="shared" si="31"/>
        <v>0</v>
      </c>
      <c r="AU24" s="6">
        <f t="shared" si="32"/>
        <v>3.2560102040816004</v>
      </c>
      <c r="AV24" s="79">
        <f t="shared" si="33"/>
        <v>0</v>
      </c>
      <c r="AW24" s="83">
        <f t="shared" si="34"/>
        <v>0</v>
      </c>
      <c r="AX24" s="43">
        <f t="shared" si="35"/>
        <v>0</v>
      </c>
      <c r="AY24" s="43">
        <f t="shared" si="36"/>
        <v>0</v>
      </c>
      <c r="AZ24" s="43">
        <f t="shared" si="37"/>
        <v>0</v>
      </c>
      <c r="BA24" s="8"/>
    </row>
    <row r="25" spans="2:53" x14ac:dyDescent="0.25">
      <c r="B25" s="90">
        <v>2772061224.4898</v>
      </c>
      <c r="C25" s="90">
        <v>-8.9440804000000007</v>
      </c>
      <c r="D25" s="90">
        <v>20.341294999999999</v>
      </c>
      <c r="E25" s="90">
        <v>18.277073000000001</v>
      </c>
      <c r="F25" s="90">
        <v>-47.353371000000003</v>
      </c>
      <c r="G25" s="90">
        <v>2.1459665000000001</v>
      </c>
      <c r="H25" s="8"/>
      <c r="I25" s="6">
        <f t="shared" si="3"/>
        <v>3.4173265306121996</v>
      </c>
      <c r="J25" s="6">
        <f t="shared" si="4"/>
        <v>21.709904000000002</v>
      </c>
      <c r="K25" s="83">
        <f t="shared" si="7"/>
        <v>23.896315000000001</v>
      </c>
      <c r="L25" s="6">
        <f t="shared" si="8"/>
        <v>3.4173265306121996</v>
      </c>
      <c r="M25" s="79">
        <f t="shared" si="9"/>
        <v>22.375895</v>
      </c>
      <c r="N25" s="83">
        <f t="shared" si="10"/>
        <v>23.612594999999999</v>
      </c>
      <c r="O25" s="6">
        <f t="shared" si="11"/>
        <v>3.4173265306121996</v>
      </c>
      <c r="P25" s="79">
        <f t="shared" si="12"/>
        <v>22.657119999999999</v>
      </c>
      <c r="Q25" s="83">
        <f t="shared" si="13"/>
        <v>23.830105</v>
      </c>
      <c r="R25" s="6">
        <f t="shared" si="14"/>
        <v>3.4173265306121996</v>
      </c>
      <c r="S25" s="79">
        <f t="shared" si="15"/>
        <v>0</v>
      </c>
      <c r="T25" s="83">
        <f t="shared" si="16"/>
        <v>0</v>
      </c>
      <c r="U25" s="6">
        <f t="shared" si="17"/>
        <v>3.4173265306121996</v>
      </c>
      <c r="V25" s="79">
        <f t="shared" si="18"/>
        <v>0</v>
      </c>
      <c r="W25" s="83">
        <f t="shared" si="19"/>
        <v>0</v>
      </c>
      <c r="X25" s="43">
        <f t="shared" si="20"/>
        <v>0</v>
      </c>
      <c r="Y25" s="43">
        <f t="shared" ref="Y25:Z25" si="56">C549</f>
        <v>0</v>
      </c>
      <c r="Z25" s="43">
        <f t="shared" si="56"/>
        <v>0</v>
      </c>
      <c r="AB25" s="90">
        <v>2772061224.4898</v>
      </c>
      <c r="AC25" s="90">
        <v>-8.5651034999999993</v>
      </c>
      <c r="AD25" s="90">
        <v>16.818804</v>
      </c>
      <c r="AE25" s="90">
        <v>14.333307</v>
      </c>
      <c r="AF25" s="90">
        <v>-39.448742000000003</v>
      </c>
      <c r="AG25" s="90">
        <v>2.5677718999999999</v>
      </c>
      <c r="AH25" s="8"/>
      <c r="AI25" s="6">
        <f t="shared" si="5"/>
        <v>3.4173265306121996</v>
      </c>
      <c r="AJ25" s="6">
        <f t="shared" si="6"/>
        <v>18.559004000000002</v>
      </c>
      <c r="AK25" s="83">
        <f t="shared" si="22"/>
        <v>20.698357000000001</v>
      </c>
      <c r="AL25" s="6">
        <f t="shared" si="23"/>
        <v>3.4173265306121996</v>
      </c>
      <c r="AM25" s="79">
        <f t="shared" si="24"/>
        <v>17.530252000000001</v>
      </c>
      <c r="AN25" s="83">
        <f t="shared" si="25"/>
        <v>20.525478</v>
      </c>
      <c r="AO25" s="6">
        <f t="shared" si="26"/>
        <v>3.4173265306121996</v>
      </c>
      <c r="AP25" s="43">
        <f t="shared" si="27"/>
        <v>16.793420999999999</v>
      </c>
      <c r="AQ25" s="83">
        <f t="shared" si="28"/>
        <v>19.279564000000001</v>
      </c>
      <c r="AR25" s="6">
        <f t="shared" si="29"/>
        <v>3.4173265306121996</v>
      </c>
      <c r="AS25" s="79">
        <f t="shared" si="30"/>
        <v>0</v>
      </c>
      <c r="AT25" s="83">
        <f t="shared" si="31"/>
        <v>0</v>
      </c>
      <c r="AU25" s="6">
        <f t="shared" si="32"/>
        <v>3.4173265306121996</v>
      </c>
      <c r="AV25" s="79">
        <f t="shared" si="33"/>
        <v>0</v>
      </c>
      <c r="AW25" s="83">
        <f t="shared" si="34"/>
        <v>0</v>
      </c>
      <c r="AX25" s="43">
        <f t="shared" si="35"/>
        <v>0</v>
      </c>
      <c r="AY25" s="43">
        <f t="shared" si="36"/>
        <v>0</v>
      </c>
      <c r="AZ25" s="43">
        <f t="shared" si="37"/>
        <v>0</v>
      </c>
      <c r="BA25" s="8"/>
    </row>
    <row r="26" spans="2:53" x14ac:dyDescent="0.25">
      <c r="B26" s="90">
        <v>2933377551.0204</v>
      </c>
      <c r="C26" s="90">
        <v>-8.7185439999999996</v>
      </c>
      <c r="D26" s="90">
        <v>20.794512000000001</v>
      </c>
      <c r="E26" s="90">
        <v>18.857330000000001</v>
      </c>
      <c r="F26" s="90">
        <v>-46.175148</v>
      </c>
      <c r="G26" s="90">
        <v>1.9732152000000001</v>
      </c>
      <c r="H26" s="8"/>
      <c r="I26" s="6">
        <f t="shared" si="3"/>
        <v>3.5786428571429001</v>
      </c>
      <c r="J26" s="6">
        <f t="shared" si="4"/>
        <v>21.954872000000002</v>
      </c>
      <c r="K26" s="83">
        <f t="shared" si="7"/>
        <v>24.161863</v>
      </c>
      <c r="L26" s="6">
        <f t="shared" si="8"/>
        <v>3.5786428571429001</v>
      </c>
      <c r="M26" s="79">
        <f t="shared" si="9"/>
        <v>23.280343999999999</v>
      </c>
      <c r="N26" s="83">
        <f t="shared" si="10"/>
        <v>24.569302</v>
      </c>
      <c r="O26" s="6">
        <f t="shared" si="11"/>
        <v>3.5786428571429001</v>
      </c>
      <c r="P26" s="79">
        <f t="shared" si="12"/>
        <v>23.245878000000001</v>
      </c>
      <c r="Q26" s="83">
        <f t="shared" si="13"/>
        <v>25.192557999999998</v>
      </c>
      <c r="R26" s="6">
        <f t="shared" si="14"/>
        <v>3.5786428571429001</v>
      </c>
      <c r="S26" s="79">
        <f t="shared" si="15"/>
        <v>0</v>
      </c>
      <c r="T26" s="83">
        <f t="shared" si="16"/>
        <v>0</v>
      </c>
      <c r="U26" s="6">
        <f t="shared" si="17"/>
        <v>3.5786428571429001</v>
      </c>
      <c r="V26" s="79">
        <f t="shared" si="18"/>
        <v>0</v>
      </c>
      <c r="W26" s="83">
        <f t="shared" si="19"/>
        <v>0</v>
      </c>
      <c r="X26" s="43">
        <f t="shared" si="20"/>
        <v>0</v>
      </c>
      <c r="Y26" s="43">
        <f t="shared" ref="Y26:Z26" si="57">C550</f>
        <v>0</v>
      </c>
      <c r="Z26" s="43">
        <f t="shared" si="57"/>
        <v>0</v>
      </c>
      <c r="AB26" s="90">
        <v>2933377551.0204</v>
      </c>
      <c r="AC26" s="90">
        <v>-8.2842959999999994</v>
      </c>
      <c r="AD26" s="90">
        <v>17.100853000000001</v>
      </c>
      <c r="AE26" s="90">
        <v>14.645645</v>
      </c>
      <c r="AF26" s="90">
        <v>-39.155501999999998</v>
      </c>
      <c r="AG26" s="90">
        <v>2.5055820999999998</v>
      </c>
      <c r="AH26" s="8"/>
      <c r="AI26" s="6">
        <f t="shared" si="5"/>
        <v>3.5786428571429001</v>
      </c>
      <c r="AJ26" s="6">
        <f t="shared" si="6"/>
        <v>19.875741999999999</v>
      </c>
      <c r="AK26" s="83">
        <f t="shared" si="22"/>
        <v>21.851777999999999</v>
      </c>
      <c r="AL26" s="6">
        <f t="shared" si="23"/>
        <v>3.5786428571429001</v>
      </c>
      <c r="AM26" s="79">
        <f t="shared" si="24"/>
        <v>18.623137</v>
      </c>
      <c r="AN26" s="83">
        <f t="shared" si="25"/>
        <v>20.443007999999999</v>
      </c>
      <c r="AO26" s="6">
        <f t="shared" si="26"/>
        <v>3.5786428571429001</v>
      </c>
      <c r="AP26" s="43">
        <f t="shared" si="27"/>
        <v>17.980544999999999</v>
      </c>
      <c r="AQ26" s="83">
        <f t="shared" si="28"/>
        <v>19.301663999999999</v>
      </c>
      <c r="AR26" s="6">
        <f t="shared" si="29"/>
        <v>3.5786428571429001</v>
      </c>
      <c r="AS26" s="79">
        <f t="shared" si="30"/>
        <v>0</v>
      </c>
      <c r="AT26" s="83">
        <f t="shared" si="31"/>
        <v>0</v>
      </c>
      <c r="AU26" s="6">
        <f t="shared" si="32"/>
        <v>3.5786428571429001</v>
      </c>
      <c r="AV26" s="79">
        <f t="shared" si="33"/>
        <v>0</v>
      </c>
      <c r="AW26" s="83">
        <f t="shared" si="34"/>
        <v>0</v>
      </c>
      <c r="AX26" s="43">
        <f t="shared" si="35"/>
        <v>0</v>
      </c>
      <c r="AY26" s="43">
        <f t="shared" si="36"/>
        <v>0</v>
      </c>
      <c r="AZ26" s="43">
        <f t="shared" si="37"/>
        <v>0</v>
      </c>
      <c r="BA26" s="8"/>
    </row>
    <row r="27" spans="2:53" x14ac:dyDescent="0.25">
      <c r="B27" s="90">
        <v>3094693877.5510001</v>
      </c>
      <c r="C27" s="90">
        <v>-9.5796136999999995</v>
      </c>
      <c r="D27" s="90">
        <v>22.054157</v>
      </c>
      <c r="E27" s="90">
        <v>20.127939000000001</v>
      </c>
      <c r="F27" s="90">
        <v>-52.965263</v>
      </c>
      <c r="G27" s="90">
        <v>1.6923618</v>
      </c>
      <c r="H27" s="8"/>
      <c r="I27" s="6">
        <f t="shared" si="3"/>
        <v>3.7399591836735002</v>
      </c>
      <c r="J27" s="6">
        <f t="shared" si="4"/>
        <v>23.022638000000001</v>
      </c>
      <c r="K27" s="83">
        <f t="shared" si="7"/>
        <v>25.226275999999999</v>
      </c>
      <c r="L27" s="6">
        <f t="shared" si="8"/>
        <v>3.7399591836735002</v>
      </c>
      <c r="M27" s="79">
        <f t="shared" si="9"/>
        <v>24.127718000000002</v>
      </c>
      <c r="N27" s="83">
        <f t="shared" si="10"/>
        <v>25.847158</v>
      </c>
      <c r="O27" s="6">
        <f t="shared" si="11"/>
        <v>3.7399591836735002</v>
      </c>
      <c r="P27" s="79">
        <f t="shared" si="12"/>
        <v>24.623339000000001</v>
      </c>
      <c r="Q27" s="83">
        <f t="shared" si="13"/>
        <v>26.163136999999999</v>
      </c>
      <c r="R27" s="6">
        <f t="shared" si="14"/>
        <v>3.7399591836735002</v>
      </c>
      <c r="S27" s="79">
        <f t="shared" si="15"/>
        <v>0</v>
      </c>
      <c r="T27" s="83">
        <f t="shared" si="16"/>
        <v>0</v>
      </c>
      <c r="U27" s="6">
        <f t="shared" si="17"/>
        <v>3.7399591836735002</v>
      </c>
      <c r="V27" s="79">
        <f t="shared" si="18"/>
        <v>0</v>
      </c>
      <c r="W27" s="83">
        <f t="shared" si="19"/>
        <v>0</v>
      </c>
      <c r="X27" s="43">
        <f t="shared" si="20"/>
        <v>0</v>
      </c>
      <c r="Y27" s="43">
        <f t="shared" ref="Y27:Z27" si="58">C551</f>
        <v>0</v>
      </c>
      <c r="Z27" s="43">
        <f t="shared" si="58"/>
        <v>0</v>
      </c>
      <c r="AB27" s="90">
        <v>3094693877.5510001</v>
      </c>
      <c r="AC27" s="90">
        <v>-9.0124759999999995</v>
      </c>
      <c r="AD27" s="90">
        <v>17.912656999999999</v>
      </c>
      <c r="AE27" s="90">
        <v>15.558605999999999</v>
      </c>
      <c r="AF27" s="90">
        <v>-41.586506</v>
      </c>
      <c r="AG27" s="90">
        <v>2.2922709000000001</v>
      </c>
      <c r="AH27" s="8"/>
      <c r="AI27" s="6">
        <f t="shared" si="5"/>
        <v>3.7399591836735002</v>
      </c>
      <c r="AJ27" s="6">
        <f t="shared" si="6"/>
        <v>20.848908999999999</v>
      </c>
      <c r="AK27" s="83">
        <f t="shared" si="22"/>
        <v>22.714514000000001</v>
      </c>
      <c r="AL27" s="6">
        <f t="shared" si="23"/>
        <v>3.7399591836735002</v>
      </c>
      <c r="AM27" s="79">
        <f t="shared" si="24"/>
        <v>19.509378000000002</v>
      </c>
      <c r="AN27" s="83">
        <f t="shared" si="25"/>
        <v>21.504128999999999</v>
      </c>
      <c r="AO27" s="6">
        <f t="shared" si="26"/>
        <v>3.7399591836735002</v>
      </c>
      <c r="AP27" s="43">
        <f t="shared" si="27"/>
        <v>18.680582000000001</v>
      </c>
      <c r="AQ27" s="83">
        <f t="shared" si="28"/>
        <v>20.439131</v>
      </c>
      <c r="AR27" s="6">
        <f t="shared" si="29"/>
        <v>3.7399591836735002</v>
      </c>
      <c r="AS27" s="79">
        <f t="shared" si="30"/>
        <v>0</v>
      </c>
      <c r="AT27" s="83">
        <f t="shared" si="31"/>
        <v>0</v>
      </c>
      <c r="AU27" s="6">
        <f t="shared" si="32"/>
        <v>3.7399591836735002</v>
      </c>
      <c r="AV27" s="79">
        <f t="shared" si="33"/>
        <v>0</v>
      </c>
      <c r="AW27" s="83">
        <f t="shared" si="34"/>
        <v>0</v>
      </c>
      <c r="AX27" s="43">
        <f t="shared" si="35"/>
        <v>0</v>
      </c>
      <c r="AY27" s="43">
        <f t="shared" si="36"/>
        <v>0</v>
      </c>
      <c r="AZ27" s="43">
        <f t="shared" si="37"/>
        <v>0</v>
      </c>
      <c r="BA27" s="8"/>
    </row>
    <row r="28" spans="2:53" x14ac:dyDescent="0.25">
      <c r="B28" s="90">
        <v>3256010204.0816002</v>
      </c>
      <c r="C28" s="90">
        <v>-7.7446713000000003</v>
      </c>
      <c r="D28" s="90">
        <v>23.358398000000001</v>
      </c>
      <c r="E28" s="90">
        <v>21.333217999999999</v>
      </c>
      <c r="F28" s="90">
        <v>-51.313015</v>
      </c>
      <c r="G28" s="90">
        <v>2.1130754999999999</v>
      </c>
      <c r="H28" s="8"/>
      <c r="I28" s="6">
        <f t="shared" si="3"/>
        <v>3.9012755102041003</v>
      </c>
      <c r="J28" s="6">
        <f t="shared" si="4"/>
        <v>24.652002</v>
      </c>
      <c r="K28" s="83">
        <f t="shared" si="7"/>
        <v>26.961839999999999</v>
      </c>
      <c r="L28" s="6">
        <f t="shared" si="8"/>
        <v>3.9012755102041003</v>
      </c>
      <c r="M28" s="79">
        <f t="shared" si="9"/>
        <v>25.143491999999998</v>
      </c>
      <c r="N28" s="83">
        <f t="shared" si="10"/>
        <v>28.132963</v>
      </c>
      <c r="O28" s="6">
        <f t="shared" si="11"/>
        <v>3.9012755102041003</v>
      </c>
      <c r="P28" s="79">
        <f t="shared" si="12"/>
        <v>25.408009</v>
      </c>
      <c r="Q28" s="83">
        <f t="shared" si="13"/>
        <v>28.126083000000001</v>
      </c>
      <c r="R28" s="6">
        <f t="shared" si="14"/>
        <v>3.9012755102041003</v>
      </c>
      <c r="S28" s="79">
        <f t="shared" si="15"/>
        <v>0</v>
      </c>
      <c r="T28" s="83">
        <f t="shared" si="16"/>
        <v>0</v>
      </c>
      <c r="U28" s="6">
        <f t="shared" si="17"/>
        <v>3.9012755102041003</v>
      </c>
      <c r="V28" s="79">
        <f t="shared" si="18"/>
        <v>0</v>
      </c>
      <c r="W28" s="83">
        <f t="shared" si="19"/>
        <v>0</v>
      </c>
      <c r="X28" s="43">
        <f t="shared" si="20"/>
        <v>0</v>
      </c>
      <c r="Y28" s="43">
        <f t="shared" ref="Y28:Z28" si="59">C552</f>
        <v>0</v>
      </c>
      <c r="Z28" s="43">
        <f t="shared" si="59"/>
        <v>0</v>
      </c>
      <c r="AB28" s="90">
        <v>3256010204.0816002</v>
      </c>
      <c r="AC28" s="90">
        <v>-7.6873440999999998</v>
      </c>
      <c r="AD28" s="90">
        <v>19.208103000000001</v>
      </c>
      <c r="AE28" s="90">
        <v>16.935818000000001</v>
      </c>
      <c r="AF28" s="90">
        <v>-41.686278999999999</v>
      </c>
      <c r="AG28" s="90">
        <v>2.2642962999999998</v>
      </c>
      <c r="AH28" s="8"/>
      <c r="AI28" s="6">
        <f t="shared" si="5"/>
        <v>3.9012755102041003</v>
      </c>
      <c r="AJ28" s="6">
        <f t="shared" si="6"/>
        <v>21.390232000000001</v>
      </c>
      <c r="AK28" s="83">
        <f t="shared" si="22"/>
        <v>23.137836</v>
      </c>
      <c r="AL28" s="6">
        <f t="shared" si="23"/>
        <v>3.9012755102041003</v>
      </c>
      <c r="AM28" s="79">
        <f t="shared" si="24"/>
        <v>20.055264000000001</v>
      </c>
      <c r="AN28" s="83">
        <f t="shared" si="25"/>
        <v>21.923532000000002</v>
      </c>
      <c r="AO28" s="6">
        <f t="shared" si="26"/>
        <v>3.9012755102041003</v>
      </c>
      <c r="AP28" s="43">
        <f t="shared" si="27"/>
        <v>19.763072999999999</v>
      </c>
      <c r="AQ28" s="83">
        <f t="shared" si="28"/>
        <v>21.226376999999999</v>
      </c>
      <c r="AR28" s="6">
        <f t="shared" si="29"/>
        <v>3.9012755102041003</v>
      </c>
      <c r="AS28" s="79">
        <f t="shared" si="30"/>
        <v>0</v>
      </c>
      <c r="AT28" s="83">
        <f t="shared" si="31"/>
        <v>0</v>
      </c>
      <c r="AU28" s="6">
        <f t="shared" si="32"/>
        <v>3.9012755102041003</v>
      </c>
      <c r="AV28" s="79">
        <f t="shared" si="33"/>
        <v>0</v>
      </c>
      <c r="AW28" s="83">
        <f t="shared" si="34"/>
        <v>0</v>
      </c>
      <c r="AX28" s="43">
        <f t="shared" si="35"/>
        <v>0</v>
      </c>
      <c r="AY28" s="43">
        <f t="shared" si="36"/>
        <v>0</v>
      </c>
      <c r="AZ28" s="43">
        <f t="shared" si="37"/>
        <v>0</v>
      </c>
      <c r="BA28" s="8"/>
    </row>
    <row r="29" spans="2:53" x14ac:dyDescent="0.25">
      <c r="B29" s="90">
        <v>3417326530.6121998</v>
      </c>
      <c r="C29" s="90">
        <v>-7.5129647000000004</v>
      </c>
      <c r="D29" s="90">
        <v>23.896315000000001</v>
      </c>
      <c r="E29" s="90">
        <v>21.709904000000002</v>
      </c>
      <c r="F29" s="90">
        <v>-50.383862000000001</v>
      </c>
      <c r="G29" s="90">
        <v>2.2701055999999999</v>
      </c>
      <c r="H29" s="8"/>
      <c r="I29" s="6">
        <f t="shared" si="3"/>
        <v>4.0625918367347005</v>
      </c>
      <c r="J29" s="6">
        <f t="shared" si="4"/>
        <v>25.952235999999999</v>
      </c>
      <c r="K29" s="83">
        <f t="shared" si="7"/>
        <v>28.277519000000002</v>
      </c>
      <c r="L29" s="6">
        <f t="shared" si="8"/>
        <v>4.0625918367347005</v>
      </c>
      <c r="M29" s="79">
        <f t="shared" si="9"/>
        <v>25.862282</v>
      </c>
      <c r="N29" s="83">
        <f t="shared" si="10"/>
        <v>29.084441999999999</v>
      </c>
      <c r="O29" s="6">
        <f t="shared" si="11"/>
        <v>4.0625918367347005</v>
      </c>
      <c r="P29" s="79">
        <f t="shared" si="12"/>
        <v>25.795539999999999</v>
      </c>
      <c r="Q29" s="83">
        <f t="shared" si="13"/>
        <v>27.927021</v>
      </c>
      <c r="R29" s="6">
        <f t="shared" si="14"/>
        <v>4.0625918367347005</v>
      </c>
      <c r="S29" s="79">
        <f t="shared" si="15"/>
        <v>0</v>
      </c>
      <c r="T29" s="83">
        <f t="shared" si="16"/>
        <v>0</v>
      </c>
      <c r="U29" s="6">
        <f t="shared" si="17"/>
        <v>4.0625918367347005</v>
      </c>
      <c r="V29" s="79">
        <f t="shared" si="18"/>
        <v>0</v>
      </c>
      <c r="W29" s="83">
        <f t="shared" si="19"/>
        <v>0</v>
      </c>
      <c r="X29" s="43">
        <f t="shared" si="20"/>
        <v>0</v>
      </c>
      <c r="Y29" s="43">
        <f t="shared" ref="Y29:Z29" si="60">C553</f>
        <v>0</v>
      </c>
      <c r="Z29" s="43">
        <f t="shared" si="60"/>
        <v>0</v>
      </c>
      <c r="AB29" s="90">
        <v>3417326530.6121998</v>
      </c>
      <c r="AC29" s="90">
        <v>-7.6709823999999998</v>
      </c>
      <c r="AD29" s="90">
        <v>20.698357000000001</v>
      </c>
      <c r="AE29" s="90">
        <v>18.559004000000002</v>
      </c>
      <c r="AF29" s="90">
        <v>-45.088242000000001</v>
      </c>
      <c r="AG29" s="90">
        <v>2.2602918000000001</v>
      </c>
      <c r="AH29" s="8"/>
      <c r="AI29" s="6">
        <f t="shared" si="5"/>
        <v>4.0625918367347005</v>
      </c>
      <c r="AJ29" s="6">
        <f t="shared" si="6"/>
        <v>21.383120000000002</v>
      </c>
      <c r="AK29" s="83">
        <f t="shared" si="22"/>
        <v>23.062815000000001</v>
      </c>
      <c r="AL29" s="6">
        <f t="shared" si="23"/>
        <v>4.0625918367347005</v>
      </c>
      <c r="AM29" s="79">
        <f t="shared" si="24"/>
        <v>20.519762</v>
      </c>
      <c r="AN29" s="83">
        <f t="shared" si="25"/>
        <v>22.110012000000001</v>
      </c>
      <c r="AO29" s="6">
        <f t="shared" si="26"/>
        <v>4.0625918367347005</v>
      </c>
      <c r="AP29" s="43">
        <f t="shared" si="27"/>
        <v>20.618631000000001</v>
      </c>
      <c r="AQ29" s="83">
        <f t="shared" si="28"/>
        <v>22.306235999999998</v>
      </c>
      <c r="AR29" s="6">
        <f t="shared" si="29"/>
        <v>4.0625918367347005</v>
      </c>
      <c r="AS29" s="79">
        <f t="shared" si="30"/>
        <v>0</v>
      </c>
      <c r="AT29" s="83">
        <f t="shared" si="31"/>
        <v>0</v>
      </c>
      <c r="AU29" s="6">
        <f t="shared" si="32"/>
        <v>4.0625918367347005</v>
      </c>
      <c r="AV29" s="79">
        <f t="shared" si="33"/>
        <v>0</v>
      </c>
      <c r="AW29" s="83">
        <f t="shared" si="34"/>
        <v>0</v>
      </c>
      <c r="AX29" s="43">
        <f t="shared" si="35"/>
        <v>0</v>
      </c>
      <c r="AY29" s="43">
        <f t="shared" si="36"/>
        <v>0</v>
      </c>
      <c r="AZ29" s="43">
        <f t="shared" si="37"/>
        <v>0</v>
      </c>
      <c r="BA29" s="8"/>
    </row>
    <row r="30" spans="2:53" x14ac:dyDescent="0.25">
      <c r="B30" s="90">
        <v>3578642857.1429</v>
      </c>
      <c r="C30" s="90">
        <v>-7.7606764000000004</v>
      </c>
      <c r="D30" s="90">
        <v>24.161863</v>
      </c>
      <c r="E30" s="90">
        <v>21.954872000000002</v>
      </c>
      <c r="F30" s="90">
        <v>-50.735947000000003</v>
      </c>
      <c r="G30" s="90">
        <v>2.1760533</v>
      </c>
      <c r="H30" s="8"/>
      <c r="I30" s="6">
        <f t="shared" si="3"/>
        <v>4.2239081632652997</v>
      </c>
      <c r="J30" s="6">
        <f t="shared" si="4"/>
        <v>26.868690000000001</v>
      </c>
      <c r="K30" s="83">
        <f t="shared" si="7"/>
        <v>29.264762999999999</v>
      </c>
      <c r="L30" s="6">
        <f t="shared" si="8"/>
        <v>4.2239081632652997</v>
      </c>
      <c r="M30" s="79">
        <f t="shared" si="9"/>
        <v>25.61298</v>
      </c>
      <c r="N30" s="83">
        <f t="shared" si="10"/>
        <v>28.740352999999999</v>
      </c>
      <c r="O30" s="6">
        <f t="shared" si="11"/>
        <v>4.2239081632652997</v>
      </c>
      <c r="P30" s="79">
        <f t="shared" si="12"/>
        <v>25.132244</v>
      </c>
      <c r="Q30" s="83">
        <f t="shared" si="13"/>
        <v>27.358630999999999</v>
      </c>
      <c r="R30" s="6">
        <f t="shared" si="14"/>
        <v>4.2239081632652997</v>
      </c>
      <c r="S30" s="79">
        <f t="shared" si="15"/>
        <v>0</v>
      </c>
      <c r="T30" s="83">
        <f t="shared" si="16"/>
        <v>0</v>
      </c>
      <c r="U30" s="6">
        <f t="shared" si="17"/>
        <v>4.2239081632652997</v>
      </c>
      <c r="V30" s="79">
        <f t="shared" si="18"/>
        <v>0</v>
      </c>
      <c r="W30" s="83">
        <f t="shared" si="19"/>
        <v>0</v>
      </c>
      <c r="X30" s="43">
        <f t="shared" si="20"/>
        <v>0</v>
      </c>
      <c r="Y30" s="43">
        <f t="shared" ref="Y30:Z30" si="61">C554</f>
        <v>0</v>
      </c>
      <c r="Z30" s="43">
        <f t="shared" si="61"/>
        <v>0</v>
      </c>
      <c r="AB30" s="90">
        <v>3578642857.1429</v>
      </c>
      <c r="AC30" s="90">
        <v>-7.9931926999999998</v>
      </c>
      <c r="AD30" s="90">
        <v>21.851777999999999</v>
      </c>
      <c r="AE30" s="90">
        <v>19.875741999999999</v>
      </c>
      <c r="AF30" s="90">
        <v>-47.470180999999997</v>
      </c>
      <c r="AG30" s="90">
        <v>1.8934736000000001</v>
      </c>
      <c r="AH30" s="8"/>
      <c r="AI30" s="6">
        <f t="shared" si="5"/>
        <v>4.2239081632652997</v>
      </c>
      <c r="AJ30" s="6">
        <f t="shared" si="6"/>
        <v>20.998901</v>
      </c>
      <c r="AK30" s="83">
        <f t="shared" si="22"/>
        <v>22.546211</v>
      </c>
      <c r="AL30" s="6">
        <f t="shared" si="23"/>
        <v>4.2239081632652997</v>
      </c>
      <c r="AM30" s="79">
        <f t="shared" si="24"/>
        <v>22.246824</v>
      </c>
      <c r="AN30" s="83">
        <f t="shared" si="25"/>
        <v>22.661045000000001</v>
      </c>
      <c r="AO30" s="6">
        <f t="shared" si="26"/>
        <v>4.2239081632652997</v>
      </c>
      <c r="AP30" s="43">
        <f t="shared" si="27"/>
        <v>22.049849999999999</v>
      </c>
      <c r="AQ30" s="83">
        <f t="shared" si="28"/>
        <v>22.856092</v>
      </c>
      <c r="AR30" s="6">
        <f t="shared" si="29"/>
        <v>4.2239081632652997</v>
      </c>
      <c r="AS30" s="79">
        <f t="shared" si="30"/>
        <v>0</v>
      </c>
      <c r="AT30" s="83">
        <f t="shared" si="31"/>
        <v>0</v>
      </c>
      <c r="AU30" s="6">
        <f t="shared" si="32"/>
        <v>4.2239081632652997</v>
      </c>
      <c r="AV30" s="79">
        <f t="shared" si="33"/>
        <v>0</v>
      </c>
      <c r="AW30" s="83">
        <f t="shared" si="34"/>
        <v>0</v>
      </c>
      <c r="AX30" s="43">
        <f t="shared" si="35"/>
        <v>0</v>
      </c>
      <c r="AY30" s="43">
        <f t="shared" si="36"/>
        <v>0</v>
      </c>
      <c r="AZ30" s="43">
        <f t="shared" si="37"/>
        <v>0</v>
      </c>
      <c r="BA30" s="8"/>
    </row>
    <row r="31" spans="2:53" x14ac:dyDescent="0.25">
      <c r="B31" s="90">
        <v>3739959183.6735001</v>
      </c>
      <c r="C31" s="90">
        <v>-7.7264461999999998</v>
      </c>
      <c r="D31" s="90">
        <v>25.226275999999999</v>
      </c>
      <c r="E31" s="90">
        <v>23.022638000000001</v>
      </c>
      <c r="F31" s="90">
        <v>-52.851627000000001</v>
      </c>
      <c r="G31" s="90">
        <v>2.1748135</v>
      </c>
      <c r="H31" s="8"/>
      <c r="I31" s="6">
        <f t="shared" si="3"/>
        <v>4.3852244897959007</v>
      </c>
      <c r="J31" s="6">
        <f t="shared" si="4"/>
        <v>26.07329</v>
      </c>
      <c r="K31" s="83">
        <f t="shared" si="7"/>
        <v>28.500150999999999</v>
      </c>
      <c r="L31" s="6">
        <f t="shared" si="8"/>
        <v>4.3852244897959007</v>
      </c>
      <c r="M31" s="79">
        <f t="shared" si="9"/>
        <v>25.048846999999999</v>
      </c>
      <c r="N31" s="83">
        <f t="shared" si="10"/>
        <v>28.512118999999998</v>
      </c>
      <c r="O31" s="6">
        <f t="shared" si="11"/>
        <v>4.3852244897959007</v>
      </c>
      <c r="P31" s="79">
        <f t="shared" si="12"/>
        <v>23.99194</v>
      </c>
      <c r="Q31" s="83">
        <f t="shared" si="13"/>
        <v>26.340703999999999</v>
      </c>
      <c r="R31" s="6">
        <f t="shared" si="14"/>
        <v>4.3852244897959007</v>
      </c>
      <c r="S31" s="79">
        <f t="shared" si="15"/>
        <v>0</v>
      </c>
      <c r="T31" s="83">
        <f t="shared" si="16"/>
        <v>0</v>
      </c>
      <c r="U31" s="6">
        <f t="shared" si="17"/>
        <v>4.3852244897959007</v>
      </c>
      <c r="V31" s="79">
        <f t="shared" si="18"/>
        <v>0</v>
      </c>
      <c r="W31" s="83">
        <f t="shared" si="19"/>
        <v>0</v>
      </c>
      <c r="X31" s="43">
        <f t="shared" si="20"/>
        <v>0</v>
      </c>
      <c r="Y31" s="43">
        <f t="shared" ref="Y31:Z31" si="62">C555</f>
        <v>0</v>
      </c>
      <c r="Z31" s="43">
        <f t="shared" si="62"/>
        <v>0</v>
      </c>
      <c r="AB31" s="90">
        <v>3739959183.6735001</v>
      </c>
      <c r="AC31" s="90">
        <v>-8.1131534999999992</v>
      </c>
      <c r="AD31" s="90">
        <v>22.714514000000001</v>
      </c>
      <c r="AE31" s="90">
        <v>20.848908999999999</v>
      </c>
      <c r="AF31" s="90">
        <v>-49.884231999999997</v>
      </c>
      <c r="AG31" s="90">
        <v>1.7743466000000001</v>
      </c>
      <c r="AH31" s="8"/>
      <c r="AI31" s="6">
        <f t="shared" si="5"/>
        <v>4.3852244897959007</v>
      </c>
      <c r="AJ31" s="6">
        <f t="shared" si="6"/>
        <v>21.892256</v>
      </c>
      <c r="AK31" s="83">
        <f t="shared" si="22"/>
        <v>23.378197</v>
      </c>
      <c r="AL31" s="6">
        <f t="shared" si="23"/>
        <v>4.3852244897959007</v>
      </c>
      <c r="AM31" s="79">
        <f t="shared" si="24"/>
        <v>23.561111</v>
      </c>
      <c r="AN31" s="83">
        <f t="shared" si="25"/>
        <v>22.472687000000001</v>
      </c>
      <c r="AO31" s="6">
        <f t="shared" si="26"/>
        <v>4.3852244897959007</v>
      </c>
      <c r="AP31" s="43">
        <f t="shared" si="27"/>
        <v>24.237224999999999</v>
      </c>
      <c r="AQ31" s="83">
        <f t="shared" si="28"/>
        <v>25.127884000000002</v>
      </c>
      <c r="AR31" s="6">
        <f t="shared" si="29"/>
        <v>4.3852244897959007</v>
      </c>
      <c r="AS31" s="79">
        <f t="shared" si="30"/>
        <v>0</v>
      </c>
      <c r="AT31" s="83">
        <f t="shared" si="31"/>
        <v>0</v>
      </c>
      <c r="AU31" s="6">
        <f t="shared" si="32"/>
        <v>4.3852244897959007</v>
      </c>
      <c r="AV31" s="79">
        <f t="shared" si="33"/>
        <v>0</v>
      </c>
      <c r="AW31" s="83">
        <f t="shared" si="34"/>
        <v>0</v>
      </c>
      <c r="AX31" s="43">
        <f t="shared" si="35"/>
        <v>0</v>
      </c>
      <c r="AY31" s="43">
        <f t="shared" si="36"/>
        <v>0</v>
      </c>
      <c r="AZ31" s="43">
        <f t="shared" si="37"/>
        <v>0</v>
      </c>
      <c r="BA31" s="8"/>
    </row>
    <row r="32" spans="2:53" x14ac:dyDescent="0.25">
      <c r="B32" s="90">
        <v>3901275510.2041001</v>
      </c>
      <c r="C32" s="90">
        <v>-7.6977948999999999</v>
      </c>
      <c r="D32" s="90">
        <v>26.961839999999999</v>
      </c>
      <c r="E32" s="90">
        <v>24.652002</v>
      </c>
      <c r="F32" s="90">
        <v>-57.324832999999998</v>
      </c>
      <c r="G32" s="90">
        <v>2.2600484000000001</v>
      </c>
      <c r="H32" s="8"/>
      <c r="I32" s="6">
        <f t="shared" si="3"/>
        <v>4.5465408163265</v>
      </c>
      <c r="J32" s="6">
        <f t="shared" si="4"/>
        <v>25.308192999999999</v>
      </c>
      <c r="K32" s="83">
        <f t="shared" si="7"/>
        <v>27.758693999999998</v>
      </c>
      <c r="L32" s="6">
        <f t="shared" si="8"/>
        <v>4.5465408163265</v>
      </c>
      <c r="M32" s="79">
        <f t="shared" si="9"/>
        <v>24.222059000000002</v>
      </c>
      <c r="N32" s="83">
        <f t="shared" si="10"/>
        <v>25.033289</v>
      </c>
      <c r="O32" s="6">
        <f t="shared" si="11"/>
        <v>4.5465408163265</v>
      </c>
      <c r="P32" s="79">
        <f t="shared" si="12"/>
        <v>22.980623000000001</v>
      </c>
      <c r="Q32" s="83">
        <f t="shared" si="13"/>
        <v>24.676786</v>
      </c>
      <c r="R32" s="6">
        <f t="shared" si="14"/>
        <v>4.5465408163265</v>
      </c>
      <c r="S32" s="79">
        <f t="shared" si="15"/>
        <v>0</v>
      </c>
      <c r="T32" s="83">
        <f t="shared" si="16"/>
        <v>0</v>
      </c>
      <c r="U32" s="6">
        <f t="shared" si="17"/>
        <v>4.5465408163265</v>
      </c>
      <c r="V32" s="79">
        <f t="shared" si="18"/>
        <v>0</v>
      </c>
      <c r="W32" s="83">
        <f t="shared" si="19"/>
        <v>0</v>
      </c>
      <c r="X32" s="43">
        <f t="shared" si="20"/>
        <v>0</v>
      </c>
      <c r="Y32" s="43">
        <f t="shared" ref="Y32:Z32" si="63">C556</f>
        <v>0</v>
      </c>
      <c r="Z32" s="43">
        <f t="shared" si="63"/>
        <v>0</v>
      </c>
      <c r="AB32" s="90">
        <v>3901275510.2041001</v>
      </c>
      <c r="AC32" s="90">
        <v>-7.9100747</v>
      </c>
      <c r="AD32" s="90">
        <v>23.137836</v>
      </c>
      <c r="AE32" s="90">
        <v>21.390232000000001</v>
      </c>
      <c r="AF32" s="90">
        <v>-50.981937000000002</v>
      </c>
      <c r="AG32" s="90">
        <v>1.9289957</v>
      </c>
      <c r="AH32" s="8"/>
      <c r="AI32" s="6">
        <f t="shared" si="5"/>
        <v>4.5465408163265</v>
      </c>
      <c r="AJ32" s="6">
        <f t="shared" si="6"/>
        <v>23.776318</v>
      </c>
      <c r="AK32" s="83">
        <f t="shared" si="22"/>
        <v>25.173079999999999</v>
      </c>
      <c r="AL32" s="6">
        <f t="shared" si="23"/>
        <v>4.5465408163265</v>
      </c>
      <c r="AM32" s="79">
        <f t="shared" si="24"/>
        <v>24.032511</v>
      </c>
      <c r="AN32" s="83">
        <f t="shared" si="25"/>
        <v>29.738655000000001</v>
      </c>
      <c r="AO32" s="6">
        <f t="shared" si="26"/>
        <v>4.5465408163265</v>
      </c>
      <c r="AP32" s="43">
        <f t="shared" si="27"/>
        <v>25.289562</v>
      </c>
      <c r="AQ32" s="83">
        <f t="shared" si="28"/>
        <v>28.676753999999999</v>
      </c>
      <c r="AR32" s="6">
        <f t="shared" si="29"/>
        <v>4.5465408163265</v>
      </c>
      <c r="AS32" s="79">
        <f t="shared" si="30"/>
        <v>0</v>
      </c>
      <c r="AT32" s="83">
        <f t="shared" si="31"/>
        <v>0</v>
      </c>
      <c r="AU32" s="6">
        <f t="shared" si="32"/>
        <v>4.5465408163265</v>
      </c>
      <c r="AV32" s="79">
        <f t="shared" si="33"/>
        <v>0</v>
      </c>
      <c r="AW32" s="83">
        <f t="shared" si="34"/>
        <v>0</v>
      </c>
      <c r="AX32" s="43">
        <f t="shared" si="35"/>
        <v>0</v>
      </c>
      <c r="AY32" s="43">
        <f t="shared" si="36"/>
        <v>0</v>
      </c>
      <c r="AZ32" s="43">
        <f t="shared" si="37"/>
        <v>0</v>
      </c>
      <c r="BA32" s="8"/>
    </row>
    <row r="33" spans="2:53" x14ac:dyDescent="0.25">
      <c r="B33" s="90">
        <v>4062591836.7347002</v>
      </c>
      <c r="C33" s="90">
        <v>-7.4065785000000002</v>
      </c>
      <c r="D33" s="90">
        <v>28.277519000000002</v>
      </c>
      <c r="E33" s="90">
        <v>25.952235999999999</v>
      </c>
      <c r="F33" s="90">
        <v>-60.087029000000001</v>
      </c>
      <c r="G33" s="90">
        <v>2.4946448999999999</v>
      </c>
      <c r="H33" s="8"/>
      <c r="I33" s="6">
        <f t="shared" si="3"/>
        <v>4.7078571428570992</v>
      </c>
      <c r="J33" s="6">
        <f t="shared" si="4"/>
        <v>24.179354</v>
      </c>
      <c r="K33" s="83">
        <f t="shared" si="7"/>
        <v>26.632276999999998</v>
      </c>
      <c r="L33" s="6">
        <f t="shared" si="8"/>
        <v>4.7078571428570992</v>
      </c>
      <c r="M33" s="79">
        <f t="shared" si="9"/>
        <v>23.051041000000001</v>
      </c>
      <c r="N33" s="83">
        <f t="shared" si="10"/>
        <v>25.399902000000001</v>
      </c>
      <c r="O33" s="6">
        <f t="shared" si="11"/>
        <v>4.7078571428570992</v>
      </c>
      <c r="P33" s="79">
        <f t="shared" si="12"/>
        <v>21.802326000000001</v>
      </c>
      <c r="Q33" s="83">
        <f t="shared" si="13"/>
        <v>24.500931000000001</v>
      </c>
      <c r="R33" s="6">
        <f t="shared" si="14"/>
        <v>4.7078571428570992</v>
      </c>
      <c r="S33" s="79">
        <f t="shared" si="15"/>
        <v>0</v>
      </c>
      <c r="T33" s="83">
        <f t="shared" si="16"/>
        <v>0</v>
      </c>
      <c r="U33" s="6">
        <f t="shared" si="17"/>
        <v>4.7078571428570992</v>
      </c>
      <c r="V33" s="79">
        <f t="shared" si="18"/>
        <v>0</v>
      </c>
      <c r="W33" s="83">
        <f t="shared" si="19"/>
        <v>0</v>
      </c>
      <c r="X33" s="43">
        <f t="shared" si="20"/>
        <v>0</v>
      </c>
      <c r="Y33" s="43">
        <f t="shared" ref="Y33:Z33" si="64">C557</f>
        <v>0</v>
      </c>
      <c r="Z33" s="43">
        <f t="shared" si="64"/>
        <v>0</v>
      </c>
      <c r="AB33" s="90">
        <v>4062591836.7347002</v>
      </c>
      <c r="AC33" s="90">
        <v>-8.3223514999999999</v>
      </c>
      <c r="AD33" s="90">
        <v>23.062815000000001</v>
      </c>
      <c r="AE33" s="90">
        <v>21.383120000000002</v>
      </c>
      <c r="AF33" s="90">
        <v>-50.997588999999998</v>
      </c>
      <c r="AG33" s="90">
        <v>1.5394707999999999</v>
      </c>
      <c r="AH33" s="8"/>
      <c r="AI33" s="6">
        <f t="shared" si="5"/>
        <v>4.7078571428570992</v>
      </c>
      <c r="AJ33" s="6">
        <f t="shared" si="6"/>
        <v>25.532408</v>
      </c>
      <c r="AK33" s="83">
        <f t="shared" si="22"/>
        <v>26.967324999999999</v>
      </c>
      <c r="AL33" s="6">
        <f t="shared" si="23"/>
        <v>4.7078571428570992</v>
      </c>
      <c r="AM33" s="79">
        <f t="shared" si="24"/>
        <v>24.307976</v>
      </c>
      <c r="AN33" s="83">
        <f t="shared" si="25"/>
        <v>27.841063999999999</v>
      </c>
      <c r="AO33" s="6">
        <f t="shared" si="26"/>
        <v>4.7078571428570992</v>
      </c>
      <c r="AP33" s="43">
        <f t="shared" si="27"/>
        <v>24.377562000000001</v>
      </c>
      <c r="AQ33" s="83">
        <f t="shared" si="28"/>
        <v>25.668844</v>
      </c>
      <c r="AR33" s="6">
        <f t="shared" si="29"/>
        <v>4.7078571428570992</v>
      </c>
      <c r="AS33" s="79">
        <f t="shared" si="30"/>
        <v>0</v>
      </c>
      <c r="AT33" s="83">
        <f t="shared" si="31"/>
        <v>0</v>
      </c>
      <c r="AU33" s="6">
        <f t="shared" si="32"/>
        <v>4.7078571428570992</v>
      </c>
      <c r="AV33" s="79">
        <f t="shared" si="33"/>
        <v>0</v>
      </c>
      <c r="AW33" s="83">
        <f t="shared" si="34"/>
        <v>0</v>
      </c>
      <c r="AX33" s="43">
        <f t="shared" si="35"/>
        <v>0</v>
      </c>
      <c r="AY33" s="43">
        <f t="shared" si="36"/>
        <v>0</v>
      </c>
      <c r="AZ33" s="43">
        <f t="shared" si="37"/>
        <v>0</v>
      </c>
      <c r="BA33" s="8"/>
    </row>
    <row r="34" spans="2:53" x14ac:dyDescent="0.25">
      <c r="B34" s="90">
        <v>4223908163.2652998</v>
      </c>
      <c r="C34" s="90">
        <v>-7.7477798</v>
      </c>
      <c r="D34" s="90">
        <v>29.264762999999999</v>
      </c>
      <c r="E34" s="90">
        <v>26.868690000000001</v>
      </c>
      <c r="F34" s="90">
        <v>-60.809708000000001</v>
      </c>
      <c r="G34" s="90">
        <v>2.2211568000000002</v>
      </c>
      <c r="H34" s="8"/>
      <c r="I34" s="6">
        <f t="shared" si="3"/>
        <v>4.8691734693878006</v>
      </c>
      <c r="J34" s="6">
        <f t="shared" si="4"/>
        <v>23.630711000000002</v>
      </c>
      <c r="K34" s="83">
        <f t="shared" si="7"/>
        <v>26.018599999999999</v>
      </c>
      <c r="L34" s="6">
        <f t="shared" si="8"/>
        <v>4.8691734693878006</v>
      </c>
      <c r="M34" s="79">
        <f t="shared" si="9"/>
        <v>22.074477999999999</v>
      </c>
      <c r="N34" s="83">
        <f t="shared" si="10"/>
        <v>25.033339000000002</v>
      </c>
      <c r="O34" s="6">
        <f t="shared" si="11"/>
        <v>4.8691734693878006</v>
      </c>
      <c r="P34" s="79">
        <f t="shared" si="12"/>
        <v>20.991689999999998</v>
      </c>
      <c r="Q34" s="83">
        <f t="shared" si="13"/>
        <v>22.961777000000001</v>
      </c>
      <c r="R34" s="6">
        <f t="shared" si="14"/>
        <v>4.8691734693878006</v>
      </c>
      <c r="S34" s="79">
        <f t="shared" si="15"/>
        <v>0</v>
      </c>
      <c r="T34" s="83">
        <f t="shared" si="16"/>
        <v>0</v>
      </c>
      <c r="U34" s="6">
        <f t="shared" si="17"/>
        <v>4.8691734693878006</v>
      </c>
      <c r="V34" s="79">
        <f t="shared" si="18"/>
        <v>0</v>
      </c>
      <c r="W34" s="83">
        <f t="shared" si="19"/>
        <v>0</v>
      </c>
      <c r="X34" s="43">
        <f t="shared" si="20"/>
        <v>0</v>
      </c>
      <c r="Y34" s="43">
        <f t="shared" ref="Y34:Z34" si="65">C558</f>
        <v>0</v>
      </c>
      <c r="Z34" s="43">
        <f t="shared" si="65"/>
        <v>0</v>
      </c>
      <c r="AB34" s="90">
        <v>4223908163.2652998</v>
      </c>
      <c r="AC34" s="90">
        <v>-8.2977409000000009</v>
      </c>
      <c r="AD34" s="90">
        <v>22.546211</v>
      </c>
      <c r="AE34" s="90">
        <v>20.998901</v>
      </c>
      <c r="AF34" s="90">
        <v>-49.987864999999999</v>
      </c>
      <c r="AG34" s="90">
        <v>1.5706207999999999</v>
      </c>
      <c r="AH34" s="8"/>
      <c r="AI34" s="6">
        <f t="shared" si="5"/>
        <v>4.8691734693878006</v>
      </c>
      <c r="AJ34" s="6">
        <f t="shared" si="6"/>
        <v>25.509789999999999</v>
      </c>
      <c r="AK34" s="83">
        <f t="shared" si="22"/>
        <v>26.908232000000002</v>
      </c>
      <c r="AL34" s="6">
        <f t="shared" si="23"/>
        <v>4.8691734693878006</v>
      </c>
      <c r="AM34" s="79">
        <f t="shared" si="24"/>
        <v>25.337862000000001</v>
      </c>
      <c r="AN34" s="83">
        <f t="shared" si="25"/>
        <v>24.491223999999999</v>
      </c>
      <c r="AO34" s="6">
        <f t="shared" si="26"/>
        <v>4.8691734693878006</v>
      </c>
      <c r="AP34" s="43">
        <f t="shared" si="27"/>
        <v>22.637792999999999</v>
      </c>
      <c r="AQ34" s="83">
        <f t="shared" si="28"/>
        <v>22.316191</v>
      </c>
      <c r="AR34" s="6">
        <f t="shared" si="29"/>
        <v>4.8691734693878006</v>
      </c>
      <c r="AS34" s="79">
        <f t="shared" si="30"/>
        <v>0</v>
      </c>
      <c r="AT34" s="83">
        <f t="shared" si="31"/>
        <v>0</v>
      </c>
      <c r="AU34" s="6">
        <f t="shared" si="32"/>
        <v>4.8691734693878006</v>
      </c>
      <c r="AV34" s="79">
        <f t="shared" si="33"/>
        <v>0</v>
      </c>
      <c r="AW34" s="83">
        <f t="shared" si="34"/>
        <v>0</v>
      </c>
      <c r="AX34" s="43">
        <f t="shared" si="35"/>
        <v>0</v>
      </c>
      <c r="AY34" s="43">
        <f t="shared" si="36"/>
        <v>0</v>
      </c>
      <c r="AZ34" s="43">
        <f t="shared" si="37"/>
        <v>0</v>
      </c>
      <c r="BA34" s="8"/>
    </row>
    <row r="35" spans="2:53" x14ac:dyDescent="0.25">
      <c r="B35" s="90">
        <v>4385224489.7959003</v>
      </c>
      <c r="C35" s="90">
        <v>-7.4558958999999998</v>
      </c>
      <c r="D35" s="90">
        <v>28.500150999999999</v>
      </c>
      <c r="E35" s="90">
        <v>26.07329</v>
      </c>
      <c r="F35" s="90">
        <v>-62.522601999999999</v>
      </c>
      <c r="G35" s="90">
        <v>2.4724138</v>
      </c>
      <c r="H35" s="8"/>
      <c r="I35" s="6">
        <f t="shared" si="3"/>
        <v>5.0304897959183998</v>
      </c>
      <c r="J35" s="6">
        <f t="shared" si="4"/>
        <v>22.801293999999999</v>
      </c>
      <c r="K35" s="83">
        <f t="shared" si="7"/>
        <v>25.168123000000001</v>
      </c>
      <c r="L35" s="6">
        <f t="shared" si="8"/>
        <v>5.0304897959183998</v>
      </c>
      <c r="M35" s="79">
        <f t="shared" si="9"/>
        <v>22.480585000000001</v>
      </c>
      <c r="N35" s="83">
        <f t="shared" si="10"/>
        <v>23.118449999999999</v>
      </c>
      <c r="O35" s="6">
        <f t="shared" si="11"/>
        <v>5.0304897959183998</v>
      </c>
      <c r="P35" s="79">
        <f t="shared" si="12"/>
        <v>21.131266</v>
      </c>
      <c r="Q35" s="83">
        <f t="shared" si="13"/>
        <v>22.088978000000001</v>
      </c>
      <c r="R35" s="6">
        <f t="shared" si="14"/>
        <v>5.0304897959183998</v>
      </c>
      <c r="S35" s="79">
        <f t="shared" si="15"/>
        <v>0</v>
      </c>
      <c r="T35" s="83">
        <f t="shared" si="16"/>
        <v>0</v>
      </c>
      <c r="U35" s="6">
        <f t="shared" si="17"/>
        <v>5.0304897959183998</v>
      </c>
      <c r="V35" s="79">
        <f t="shared" si="18"/>
        <v>0</v>
      </c>
      <c r="W35" s="83">
        <f t="shared" si="19"/>
        <v>0</v>
      </c>
      <c r="X35" s="43">
        <f t="shared" si="20"/>
        <v>0</v>
      </c>
      <c r="Y35" s="43">
        <f t="shared" ref="Y35:Z35" si="66">C559</f>
        <v>0</v>
      </c>
      <c r="Z35" s="43">
        <f t="shared" si="66"/>
        <v>0</v>
      </c>
      <c r="AB35" s="90">
        <v>4385224489.7959003</v>
      </c>
      <c r="AC35" s="90">
        <v>-8.4035615999999997</v>
      </c>
      <c r="AD35" s="90">
        <v>23.378197</v>
      </c>
      <c r="AE35" s="90">
        <v>21.892256</v>
      </c>
      <c r="AF35" s="90">
        <v>-49.362774000000002</v>
      </c>
      <c r="AG35" s="90">
        <v>1.5318364</v>
      </c>
      <c r="AH35" s="8"/>
      <c r="AI35" s="6">
        <f t="shared" si="5"/>
        <v>5.0304897959183998</v>
      </c>
      <c r="AJ35" s="6">
        <f t="shared" si="6"/>
        <v>26.265222999999999</v>
      </c>
      <c r="AK35" s="83">
        <f t="shared" si="22"/>
        <v>27.589704999999999</v>
      </c>
      <c r="AL35" s="6">
        <f t="shared" si="23"/>
        <v>5.0304897959183998</v>
      </c>
      <c r="AM35" s="79">
        <f t="shared" si="24"/>
        <v>25.536014999999999</v>
      </c>
      <c r="AN35" s="83">
        <f t="shared" si="25"/>
        <v>23.599916</v>
      </c>
      <c r="AO35" s="6">
        <f t="shared" si="26"/>
        <v>5.0304897959183998</v>
      </c>
      <c r="AP35" s="43">
        <f t="shared" si="27"/>
        <v>23.529091000000001</v>
      </c>
      <c r="AQ35" s="83">
        <f t="shared" si="28"/>
        <v>23.126574999999999</v>
      </c>
      <c r="AR35" s="6">
        <f t="shared" si="29"/>
        <v>5.0304897959183998</v>
      </c>
      <c r="AS35" s="79">
        <f t="shared" si="30"/>
        <v>0</v>
      </c>
      <c r="AT35" s="83">
        <f t="shared" si="31"/>
        <v>0</v>
      </c>
      <c r="AU35" s="6">
        <f t="shared" si="32"/>
        <v>5.0304897959183998</v>
      </c>
      <c r="AV35" s="79">
        <f t="shared" si="33"/>
        <v>0</v>
      </c>
      <c r="AW35" s="83">
        <f t="shared" si="34"/>
        <v>0</v>
      </c>
      <c r="AX35" s="43">
        <f t="shared" si="35"/>
        <v>0</v>
      </c>
      <c r="AY35" s="43">
        <f t="shared" si="36"/>
        <v>0</v>
      </c>
      <c r="AZ35" s="43">
        <f t="shared" si="37"/>
        <v>0</v>
      </c>
      <c r="BA35" s="8"/>
    </row>
    <row r="36" spans="2:53" x14ac:dyDescent="0.25">
      <c r="B36" s="90">
        <v>4546540816.3264999</v>
      </c>
      <c r="C36" s="90">
        <v>-7.3978280999999999</v>
      </c>
      <c r="D36" s="90">
        <v>27.758693999999998</v>
      </c>
      <c r="E36" s="90">
        <v>25.308192999999999</v>
      </c>
      <c r="F36" s="90">
        <v>-55.473103000000002</v>
      </c>
      <c r="G36" s="90">
        <v>2.5870106000000002</v>
      </c>
      <c r="H36" s="8"/>
      <c r="I36" s="6">
        <f t="shared" si="3"/>
        <v>5.191806122449</v>
      </c>
      <c r="J36" s="6">
        <f t="shared" si="4"/>
        <v>22.239263999999999</v>
      </c>
      <c r="K36" s="83">
        <f t="shared" si="7"/>
        <v>24.503315000000001</v>
      </c>
      <c r="L36" s="6">
        <f t="shared" si="8"/>
        <v>5.191806122449</v>
      </c>
      <c r="M36" s="79">
        <f t="shared" si="9"/>
        <v>23.457999999999998</v>
      </c>
      <c r="N36" s="83">
        <f t="shared" si="10"/>
        <v>23.473032</v>
      </c>
      <c r="O36" s="6">
        <f t="shared" si="11"/>
        <v>5.191806122449</v>
      </c>
      <c r="P36" s="79">
        <f t="shared" si="12"/>
        <v>22.844633000000002</v>
      </c>
      <c r="Q36" s="83">
        <f t="shared" si="13"/>
        <v>24.776373</v>
      </c>
      <c r="R36" s="6">
        <f t="shared" si="14"/>
        <v>5.191806122449</v>
      </c>
      <c r="S36" s="79">
        <f t="shared" si="15"/>
        <v>0</v>
      </c>
      <c r="T36" s="83">
        <f t="shared" si="16"/>
        <v>0</v>
      </c>
      <c r="U36" s="6">
        <f t="shared" si="17"/>
        <v>5.191806122449</v>
      </c>
      <c r="V36" s="79">
        <f t="shared" si="18"/>
        <v>0</v>
      </c>
      <c r="W36" s="83">
        <f t="shared" si="19"/>
        <v>0</v>
      </c>
      <c r="X36" s="43">
        <f t="shared" si="20"/>
        <v>0</v>
      </c>
      <c r="Y36" s="43">
        <f t="shared" ref="Y36:Z36" si="67">C560</f>
        <v>0</v>
      </c>
      <c r="Z36" s="43">
        <f t="shared" si="67"/>
        <v>0</v>
      </c>
      <c r="AB36" s="90">
        <v>4546540816.3264999</v>
      </c>
      <c r="AC36" s="90">
        <v>-8.5677347000000008</v>
      </c>
      <c r="AD36" s="90">
        <v>25.173079999999999</v>
      </c>
      <c r="AE36" s="90">
        <v>23.776318</v>
      </c>
      <c r="AF36" s="90">
        <v>-56.725658000000003</v>
      </c>
      <c r="AG36" s="90">
        <v>1.35537</v>
      </c>
      <c r="AH36" s="8"/>
      <c r="AI36" s="6">
        <f t="shared" si="5"/>
        <v>5.191806122449</v>
      </c>
      <c r="AJ36" s="6">
        <f t="shared" si="6"/>
        <v>27.152864000000001</v>
      </c>
      <c r="AK36" s="83">
        <f t="shared" si="22"/>
        <v>28.331824999999998</v>
      </c>
      <c r="AL36" s="6">
        <f t="shared" si="23"/>
        <v>5.191806122449</v>
      </c>
      <c r="AM36" s="79">
        <f t="shared" si="24"/>
        <v>26.475888999999999</v>
      </c>
      <c r="AN36" s="83">
        <f t="shared" si="25"/>
        <v>27.080539999999999</v>
      </c>
      <c r="AO36" s="6">
        <f t="shared" si="26"/>
        <v>5.191806122449</v>
      </c>
      <c r="AP36" s="43">
        <f t="shared" si="27"/>
        <v>26.483827999999999</v>
      </c>
      <c r="AQ36" s="83">
        <f t="shared" si="28"/>
        <v>28.02075</v>
      </c>
      <c r="AR36" s="6">
        <f t="shared" si="29"/>
        <v>5.191806122449</v>
      </c>
      <c r="AS36" s="79">
        <f t="shared" si="30"/>
        <v>0</v>
      </c>
      <c r="AT36" s="83">
        <f t="shared" si="31"/>
        <v>0</v>
      </c>
      <c r="AU36" s="6">
        <f t="shared" si="32"/>
        <v>5.191806122449</v>
      </c>
      <c r="AV36" s="79">
        <f t="shared" si="33"/>
        <v>0</v>
      </c>
      <c r="AW36" s="83">
        <f t="shared" si="34"/>
        <v>0</v>
      </c>
      <c r="AX36" s="43">
        <f t="shared" si="35"/>
        <v>0</v>
      </c>
      <c r="AY36" s="43">
        <f t="shared" si="36"/>
        <v>0</v>
      </c>
      <c r="AZ36" s="43">
        <f t="shared" si="37"/>
        <v>0</v>
      </c>
      <c r="BA36" s="8"/>
    </row>
    <row r="37" spans="2:53" x14ac:dyDescent="0.25">
      <c r="B37" s="90">
        <v>4707857142.8570995</v>
      </c>
      <c r="C37" s="90">
        <v>-7.6687307000000002</v>
      </c>
      <c r="D37" s="90">
        <v>26.632276999999998</v>
      </c>
      <c r="E37" s="90">
        <v>24.179354</v>
      </c>
      <c r="F37" s="90">
        <v>-56.123821</v>
      </c>
      <c r="G37" s="90">
        <v>2.2920744000000002</v>
      </c>
      <c r="H37" s="8"/>
      <c r="I37" s="6">
        <f t="shared" ref="I37:I68" si="68">B41/1000000000</f>
        <v>5.3531224489796001</v>
      </c>
      <c r="J37" s="6">
        <f t="shared" ref="J37:J68" si="69">E41</f>
        <v>23.266888000000002</v>
      </c>
      <c r="K37" s="83">
        <f t="shared" si="7"/>
        <v>25.528223000000001</v>
      </c>
      <c r="L37" s="6">
        <f t="shared" si="8"/>
        <v>5.3531224489796001</v>
      </c>
      <c r="M37" s="79">
        <f t="shared" si="9"/>
        <v>24.767046000000001</v>
      </c>
      <c r="N37" s="83">
        <f t="shared" si="10"/>
        <v>26.651827000000001</v>
      </c>
      <c r="O37" s="6">
        <f t="shared" si="11"/>
        <v>5.3531224489796001</v>
      </c>
      <c r="P37" s="79">
        <f t="shared" si="12"/>
        <v>24.026738999999999</v>
      </c>
      <c r="Q37" s="83">
        <f t="shared" si="13"/>
        <v>27.621480999999999</v>
      </c>
      <c r="R37" s="6">
        <f t="shared" si="14"/>
        <v>5.3531224489796001</v>
      </c>
      <c r="S37" s="79">
        <f t="shared" si="15"/>
        <v>0</v>
      </c>
      <c r="T37" s="83">
        <f t="shared" si="16"/>
        <v>0</v>
      </c>
      <c r="U37" s="6">
        <f t="shared" si="17"/>
        <v>5.3531224489796001</v>
      </c>
      <c r="V37" s="79">
        <f t="shared" si="18"/>
        <v>0</v>
      </c>
      <c r="W37" s="83">
        <f t="shared" si="19"/>
        <v>0</v>
      </c>
      <c r="X37" s="43">
        <f t="shared" si="20"/>
        <v>0</v>
      </c>
      <c r="Y37" s="43">
        <f t="shared" ref="Y37:Z37" si="70">C561</f>
        <v>0</v>
      </c>
      <c r="Z37" s="43">
        <f t="shared" si="70"/>
        <v>0</v>
      </c>
      <c r="AB37" s="90">
        <v>4707857142.8570995</v>
      </c>
      <c r="AC37" s="90">
        <v>-8.6183548000000005</v>
      </c>
      <c r="AD37" s="90">
        <v>26.967324999999999</v>
      </c>
      <c r="AE37" s="90">
        <v>25.532408</v>
      </c>
      <c r="AF37" s="90">
        <v>-61.719006</v>
      </c>
      <c r="AG37" s="90">
        <v>1.3030857</v>
      </c>
      <c r="AH37" s="8"/>
      <c r="AI37" s="6">
        <f t="shared" ref="AI37:AI68" si="71">AB41/1000000000</f>
        <v>5.3531224489796001</v>
      </c>
      <c r="AJ37" s="6">
        <f t="shared" ref="AJ37:AJ68" si="72">AE41</f>
        <v>29.463571999999999</v>
      </c>
      <c r="AK37" s="83">
        <f t="shared" si="22"/>
        <v>30.448934999999999</v>
      </c>
      <c r="AL37" s="6">
        <f t="shared" si="23"/>
        <v>5.3531224489796001</v>
      </c>
      <c r="AM37" s="79">
        <f t="shared" si="24"/>
        <v>27.388607</v>
      </c>
      <c r="AN37" s="83">
        <f t="shared" si="25"/>
        <v>30.561845999999999</v>
      </c>
      <c r="AO37" s="6">
        <f t="shared" si="26"/>
        <v>5.3531224489796001</v>
      </c>
      <c r="AP37" s="43">
        <f t="shared" si="27"/>
        <v>27.977125000000001</v>
      </c>
      <c r="AQ37" s="83">
        <f t="shared" si="28"/>
        <v>30.876141000000001</v>
      </c>
      <c r="AR37" s="6">
        <f t="shared" si="29"/>
        <v>5.3531224489796001</v>
      </c>
      <c r="AS37" s="79">
        <f t="shared" si="30"/>
        <v>0</v>
      </c>
      <c r="AT37" s="83">
        <f t="shared" si="31"/>
        <v>0</v>
      </c>
      <c r="AU37" s="6">
        <f t="shared" si="32"/>
        <v>5.3531224489796001</v>
      </c>
      <c r="AV37" s="79">
        <f t="shared" si="33"/>
        <v>0</v>
      </c>
      <c r="AW37" s="83">
        <f t="shared" si="34"/>
        <v>0</v>
      </c>
      <c r="AX37" s="43">
        <f t="shared" si="35"/>
        <v>0</v>
      </c>
      <c r="AY37" s="43">
        <f t="shared" si="36"/>
        <v>0</v>
      </c>
      <c r="AZ37" s="43">
        <f t="shared" si="37"/>
        <v>0</v>
      </c>
      <c r="BA37" s="8"/>
    </row>
    <row r="38" spans="2:53" x14ac:dyDescent="0.25">
      <c r="B38" s="90">
        <v>4869173469.3878002</v>
      </c>
      <c r="C38" s="90">
        <v>-7.483695</v>
      </c>
      <c r="D38" s="90">
        <v>26.018599999999999</v>
      </c>
      <c r="E38" s="90">
        <v>23.630711000000002</v>
      </c>
      <c r="F38" s="90">
        <v>-55.847499999999997</v>
      </c>
      <c r="G38" s="90">
        <v>2.4796813000000002</v>
      </c>
      <c r="H38" s="8"/>
      <c r="I38" s="6">
        <f t="shared" si="68"/>
        <v>5.5144387755101993</v>
      </c>
      <c r="J38" s="6">
        <f t="shared" si="69"/>
        <v>25.445612000000001</v>
      </c>
      <c r="K38" s="83">
        <f t="shared" si="7"/>
        <v>27.694707999999999</v>
      </c>
      <c r="L38" s="6">
        <f t="shared" si="8"/>
        <v>5.5144387755101993</v>
      </c>
      <c r="M38" s="79">
        <f t="shared" si="9"/>
        <v>26.567295000000001</v>
      </c>
      <c r="N38" s="83">
        <f t="shared" si="10"/>
        <v>30.256108999999999</v>
      </c>
      <c r="O38" s="6">
        <f t="shared" si="11"/>
        <v>5.5144387755101993</v>
      </c>
      <c r="P38" s="79">
        <f t="shared" si="12"/>
        <v>24.526865000000001</v>
      </c>
      <c r="Q38" s="83">
        <f t="shared" si="13"/>
        <v>25.349874</v>
      </c>
      <c r="R38" s="6">
        <f t="shared" si="14"/>
        <v>5.5144387755101993</v>
      </c>
      <c r="S38" s="79">
        <f t="shared" si="15"/>
        <v>0</v>
      </c>
      <c r="T38" s="83">
        <f t="shared" si="16"/>
        <v>0</v>
      </c>
      <c r="U38" s="6">
        <f t="shared" si="17"/>
        <v>5.5144387755101993</v>
      </c>
      <c r="V38" s="79">
        <f t="shared" si="18"/>
        <v>0</v>
      </c>
      <c r="W38" s="83">
        <f t="shared" si="19"/>
        <v>0</v>
      </c>
      <c r="X38" s="43">
        <f t="shared" si="20"/>
        <v>0</v>
      </c>
      <c r="Y38" s="43">
        <f t="shared" ref="Y38:Z38" si="73">C562</f>
        <v>0</v>
      </c>
      <c r="Z38" s="43">
        <f t="shared" si="73"/>
        <v>0</v>
      </c>
      <c r="AB38" s="90">
        <v>4869173469.3878002</v>
      </c>
      <c r="AC38" s="90">
        <v>-8.2000340999999999</v>
      </c>
      <c r="AD38" s="90">
        <v>26.908232000000002</v>
      </c>
      <c r="AE38" s="90">
        <v>25.509789999999999</v>
      </c>
      <c r="AF38" s="90">
        <v>-59.517654</v>
      </c>
      <c r="AG38" s="90">
        <v>1.6462964</v>
      </c>
      <c r="AH38" s="8"/>
      <c r="AI38" s="6">
        <f t="shared" si="71"/>
        <v>5.5144387755101993</v>
      </c>
      <c r="AJ38" s="6">
        <f t="shared" si="72"/>
        <v>29.455421000000001</v>
      </c>
      <c r="AK38" s="83">
        <f t="shared" si="22"/>
        <v>30.281445000000001</v>
      </c>
      <c r="AL38" s="6">
        <f t="shared" si="23"/>
        <v>5.5144387755101993</v>
      </c>
      <c r="AM38" s="79">
        <f t="shared" si="24"/>
        <v>28.184002</v>
      </c>
      <c r="AN38" s="83">
        <f t="shared" si="25"/>
        <v>31.891279000000001</v>
      </c>
      <c r="AO38" s="6">
        <f t="shared" si="26"/>
        <v>5.5144387755101993</v>
      </c>
      <c r="AP38" s="43">
        <f t="shared" si="27"/>
        <v>27.319223000000001</v>
      </c>
      <c r="AQ38" s="83">
        <f t="shared" si="28"/>
        <v>27.179252999999999</v>
      </c>
      <c r="AR38" s="6">
        <f t="shared" si="29"/>
        <v>5.5144387755101993</v>
      </c>
      <c r="AS38" s="79">
        <f t="shared" si="30"/>
        <v>0</v>
      </c>
      <c r="AT38" s="83">
        <f t="shared" si="31"/>
        <v>0</v>
      </c>
      <c r="AU38" s="6">
        <f t="shared" si="32"/>
        <v>5.5144387755101993</v>
      </c>
      <c r="AV38" s="79">
        <f t="shared" si="33"/>
        <v>0</v>
      </c>
      <c r="AW38" s="83">
        <f t="shared" si="34"/>
        <v>0</v>
      </c>
      <c r="AX38" s="43">
        <f t="shared" si="35"/>
        <v>0</v>
      </c>
      <c r="AY38" s="43">
        <f t="shared" si="36"/>
        <v>0</v>
      </c>
      <c r="AZ38" s="43">
        <f t="shared" si="37"/>
        <v>0</v>
      </c>
      <c r="BA38" s="8"/>
    </row>
    <row r="39" spans="2:53" x14ac:dyDescent="0.25">
      <c r="B39" s="90">
        <v>5030489795.9183998</v>
      </c>
      <c r="C39" s="90">
        <v>-7.5388802999999998</v>
      </c>
      <c r="D39" s="90">
        <v>25.168123000000001</v>
      </c>
      <c r="E39" s="90">
        <v>22.801293999999999</v>
      </c>
      <c r="F39" s="90">
        <v>-52.214199000000001</v>
      </c>
      <c r="G39" s="90">
        <v>2.3919145999999998</v>
      </c>
      <c r="H39" s="8"/>
      <c r="I39" s="6">
        <f t="shared" si="68"/>
        <v>5.6757551020408004</v>
      </c>
      <c r="J39" s="6">
        <f t="shared" si="69"/>
        <v>27.979994000000001</v>
      </c>
      <c r="K39" s="83">
        <f t="shared" si="7"/>
        <v>30.077555</v>
      </c>
      <c r="L39" s="6">
        <f t="shared" si="8"/>
        <v>5.6757551020408004</v>
      </c>
      <c r="M39" s="79">
        <f t="shared" si="9"/>
        <v>28.435877000000001</v>
      </c>
      <c r="N39" s="83">
        <f t="shared" si="10"/>
        <v>31.157488000000001</v>
      </c>
      <c r="O39" s="6">
        <f t="shared" si="11"/>
        <v>5.6757551020408004</v>
      </c>
      <c r="P39" s="79">
        <f t="shared" si="12"/>
        <v>24.246127999999999</v>
      </c>
      <c r="Q39" s="83">
        <f t="shared" si="13"/>
        <v>25.987787000000001</v>
      </c>
      <c r="R39" s="6">
        <f t="shared" si="14"/>
        <v>5.6757551020408004</v>
      </c>
      <c r="S39" s="79">
        <f t="shared" si="15"/>
        <v>0</v>
      </c>
      <c r="T39" s="83">
        <f t="shared" si="16"/>
        <v>0</v>
      </c>
      <c r="U39" s="6">
        <f t="shared" si="17"/>
        <v>5.6757551020408004</v>
      </c>
      <c r="V39" s="79">
        <f t="shared" si="18"/>
        <v>0</v>
      </c>
      <c r="W39" s="83">
        <f t="shared" si="19"/>
        <v>0</v>
      </c>
      <c r="X39" s="43">
        <f t="shared" si="20"/>
        <v>0</v>
      </c>
      <c r="Y39" s="43">
        <f t="shared" ref="Y39:Z39" si="74">C563</f>
        <v>0</v>
      </c>
      <c r="Z39" s="43">
        <f t="shared" si="74"/>
        <v>0</v>
      </c>
      <c r="AB39" s="90">
        <v>5030489795.9183998</v>
      </c>
      <c r="AC39" s="90">
        <v>-8.5521221000000001</v>
      </c>
      <c r="AD39" s="90">
        <v>27.589704999999999</v>
      </c>
      <c r="AE39" s="90">
        <v>26.265222999999999</v>
      </c>
      <c r="AF39" s="90">
        <v>-56.324268000000004</v>
      </c>
      <c r="AG39" s="90">
        <v>1.2459439999999999</v>
      </c>
      <c r="AH39" s="8"/>
      <c r="AI39" s="6">
        <f t="shared" si="71"/>
        <v>5.6757551020408004</v>
      </c>
      <c r="AJ39" s="6">
        <f t="shared" si="72"/>
        <v>28.996002000000001</v>
      </c>
      <c r="AK39" s="83">
        <f t="shared" si="22"/>
        <v>29.592865</v>
      </c>
      <c r="AL39" s="6">
        <f t="shared" si="23"/>
        <v>5.6757551020408004</v>
      </c>
      <c r="AM39" s="79">
        <f t="shared" si="24"/>
        <v>27.919550000000001</v>
      </c>
      <c r="AN39" s="83">
        <f t="shared" si="25"/>
        <v>28.059291999999999</v>
      </c>
      <c r="AO39" s="6">
        <f t="shared" si="26"/>
        <v>5.6757551020408004</v>
      </c>
      <c r="AP39" s="43">
        <f t="shared" si="27"/>
        <v>25.362558</v>
      </c>
      <c r="AQ39" s="83">
        <f t="shared" si="28"/>
        <v>25.660284000000001</v>
      </c>
      <c r="AR39" s="6">
        <f t="shared" si="29"/>
        <v>5.6757551020408004</v>
      </c>
      <c r="AS39" s="79">
        <f t="shared" si="30"/>
        <v>0</v>
      </c>
      <c r="AT39" s="83">
        <f t="shared" si="31"/>
        <v>0</v>
      </c>
      <c r="AU39" s="6">
        <f t="shared" si="32"/>
        <v>5.6757551020408004</v>
      </c>
      <c r="AV39" s="79">
        <f t="shared" si="33"/>
        <v>0</v>
      </c>
      <c r="AW39" s="83">
        <f t="shared" si="34"/>
        <v>0</v>
      </c>
      <c r="AX39" s="43">
        <f t="shared" si="35"/>
        <v>0</v>
      </c>
      <c r="AY39" s="43">
        <f t="shared" si="36"/>
        <v>0</v>
      </c>
      <c r="AZ39" s="43">
        <f t="shared" si="37"/>
        <v>0</v>
      </c>
      <c r="BA39" s="8"/>
    </row>
    <row r="40" spans="2:53" x14ac:dyDescent="0.25">
      <c r="B40" s="90">
        <v>5191806122.4490004</v>
      </c>
      <c r="C40" s="90">
        <v>-7.6685514000000001</v>
      </c>
      <c r="D40" s="90">
        <v>24.503315000000001</v>
      </c>
      <c r="E40" s="90">
        <v>22.239263999999999</v>
      </c>
      <c r="F40" s="90">
        <v>-51.020420000000001</v>
      </c>
      <c r="G40" s="90">
        <v>2.2288891999999998</v>
      </c>
      <c r="H40" s="8"/>
      <c r="I40" s="6">
        <f t="shared" si="68"/>
        <v>5.8370714285713996</v>
      </c>
      <c r="J40" s="6">
        <f t="shared" si="69"/>
        <v>28.135757000000002</v>
      </c>
      <c r="K40" s="83">
        <f t="shared" si="7"/>
        <v>30.225491000000002</v>
      </c>
      <c r="L40" s="6">
        <f t="shared" si="8"/>
        <v>5.8370714285713996</v>
      </c>
      <c r="M40" s="79">
        <f t="shared" si="9"/>
        <v>31.074300999999998</v>
      </c>
      <c r="N40" s="83">
        <f t="shared" si="10"/>
        <v>31.288225000000001</v>
      </c>
      <c r="O40" s="6">
        <f t="shared" si="11"/>
        <v>5.8370714285713996</v>
      </c>
      <c r="P40" s="79">
        <f t="shared" si="12"/>
        <v>24.645952000000001</v>
      </c>
      <c r="Q40" s="83">
        <f t="shared" si="13"/>
        <v>26.016888000000002</v>
      </c>
      <c r="R40" s="6">
        <f t="shared" si="14"/>
        <v>5.8370714285713996</v>
      </c>
      <c r="S40" s="79">
        <f t="shared" si="15"/>
        <v>0</v>
      </c>
      <c r="T40" s="83">
        <f t="shared" si="16"/>
        <v>0</v>
      </c>
      <c r="U40" s="6">
        <f t="shared" si="17"/>
        <v>5.8370714285713996</v>
      </c>
      <c r="V40" s="79">
        <f t="shared" si="18"/>
        <v>0</v>
      </c>
      <c r="W40" s="83">
        <f t="shared" si="19"/>
        <v>0</v>
      </c>
      <c r="X40" s="43">
        <f t="shared" si="20"/>
        <v>0</v>
      </c>
      <c r="Y40" s="43">
        <f t="shared" ref="Y40:Z40" si="75">C564</f>
        <v>0</v>
      </c>
      <c r="Z40" s="43">
        <f t="shared" si="75"/>
        <v>0</v>
      </c>
      <c r="AB40" s="90">
        <v>5191806122.4490004</v>
      </c>
      <c r="AC40" s="90">
        <v>-8.8307857999999992</v>
      </c>
      <c r="AD40" s="90">
        <v>28.331824999999998</v>
      </c>
      <c r="AE40" s="90">
        <v>27.152864000000001</v>
      </c>
      <c r="AF40" s="90">
        <v>-66.445128999999994</v>
      </c>
      <c r="AG40" s="90">
        <v>1.0812052000000001</v>
      </c>
      <c r="AH40" s="8"/>
      <c r="AI40" s="6">
        <f t="shared" si="71"/>
        <v>5.8370714285713996</v>
      </c>
      <c r="AJ40" s="6">
        <f t="shared" si="72"/>
        <v>27.644387999999999</v>
      </c>
      <c r="AK40" s="83">
        <f t="shared" si="22"/>
        <v>28.224167000000001</v>
      </c>
      <c r="AL40" s="6">
        <f t="shared" si="23"/>
        <v>5.8370714285713996</v>
      </c>
      <c r="AM40" s="79">
        <f t="shared" si="24"/>
        <v>26.534261999999998</v>
      </c>
      <c r="AN40" s="83">
        <f t="shared" si="25"/>
        <v>26.937245999999998</v>
      </c>
      <c r="AO40" s="6">
        <f t="shared" si="26"/>
        <v>5.8370714285713996</v>
      </c>
      <c r="AP40" s="43">
        <f t="shared" si="27"/>
        <v>23.463823000000001</v>
      </c>
      <c r="AQ40" s="83">
        <f t="shared" si="28"/>
        <v>24.310794999999999</v>
      </c>
      <c r="AR40" s="6">
        <f t="shared" si="29"/>
        <v>5.8370714285713996</v>
      </c>
      <c r="AS40" s="79">
        <f t="shared" si="30"/>
        <v>0</v>
      </c>
      <c r="AT40" s="83">
        <f t="shared" si="31"/>
        <v>0</v>
      </c>
      <c r="AU40" s="6">
        <f t="shared" si="32"/>
        <v>5.8370714285713996</v>
      </c>
      <c r="AV40" s="79">
        <f t="shared" si="33"/>
        <v>0</v>
      </c>
      <c r="AW40" s="83">
        <f t="shared" si="34"/>
        <v>0</v>
      </c>
      <c r="AX40" s="43">
        <f t="shared" si="35"/>
        <v>0</v>
      </c>
      <c r="AY40" s="43">
        <f t="shared" si="36"/>
        <v>0</v>
      </c>
      <c r="AZ40" s="43">
        <f t="shared" si="37"/>
        <v>0</v>
      </c>
      <c r="BA40" s="8"/>
    </row>
    <row r="41" spans="2:53" x14ac:dyDescent="0.25">
      <c r="B41" s="90">
        <v>5353122448.9796</v>
      </c>
      <c r="C41" s="90">
        <v>-7.5819855</v>
      </c>
      <c r="D41" s="90">
        <v>25.528223000000001</v>
      </c>
      <c r="E41" s="90">
        <v>23.266888000000002</v>
      </c>
      <c r="F41" s="90">
        <v>-52.153530000000003</v>
      </c>
      <c r="G41" s="90">
        <v>2.1713531000000001</v>
      </c>
      <c r="H41" s="8"/>
      <c r="I41" s="6">
        <f t="shared" si="68"/>
        <v>5.9983877551020006</v>
      </c>
      <c r="J41" s="6">
        <f t="shared" si="69"/>
        <v>27.325768</v>
      </c>
      <c r="K41" s="83">
        <f t="shared" si="7"/>
        <v>29.350280999999999</v>
      </c>
      <c r="L41" s="6">
        <f t="shared" si="8"/>
        <v>5.9983877551020006</v>
      </c>
      <c r="M41" s="79">
        <f t="shared" si="9"/>
        <v>31.616848000000001</v>
      </c>
      <c r="N41" s="83">
        <f t="shared" si="10"/>
        <v>32.815303999999998</v>
      </c>
      <c r="O41" s="6">
        <f t="shared" si="11"/>
        <v>5.9983877551020006</v>
      </c>
      <c r="P41" s="79">
        <f t="shared" si="12"/>
        <v>25.700668</v>
      </c>
      <c r="Q41" s="83">
        <f t="shared" si="13"/>
        <v>26.429428000000001</v>
      </c>
      <c r="R41" s="6">
        <f t="shared" si="14"/>
        <v>5.9983877551020006</v>
      </c>
      <c r="S41" s="79">
        <f t="shared" si="15"/>
        <v>0</v>
      </c>
      <c r="T41" s="83">
        <f t="shared" si="16"/>
        <v>0</v>
      </c>
      <c r="U41" s="6">
        <f t="shared" si="17"/>
        <v>5.9983877551020006</v>
      </c>
      <c r="V41" s="79">
        <f t="shared" si="18"/>
        <v>0</v>
      </c>
      <c r="W41" s="83">
        <f t="shared" si="19"/>
        <v>0</v>
      </c>
      <c r="X41" s="43">
        <f t="shared" si="20"/>
        <v>0</v>
      </c>
      <c r="Y41" s="43">
        <f t="shared" ref="Y41:Z41" si="76">C565</f>
        <v>0</v>
      </c>
      <c r="Z41" s="43">
        <f t="shared" si="76"/>
        <v>0</v>
      </c>
      <c r="AB41" s="90">
        <v>5353122448.9796</v>
      </c>
      <c r="AC41" s="90">
        <v>-8.7751579</v>
      </c>
      <c r="AD41" s="90">
        <v>30.448934999999999</v>
      </c>
      <c r="AE41" s="90">
        <v>29.463571999999999</v>
      </c>
      <c r="AF41" s="90">
        <v>-65.695740000000001</v>
      </c>
      <c r="AG41" s="90">
        <v>1.2097336999999999</v>
      </c>
      <c r="AH41" s="8"/>
      <c r="AI41" s="6">
        <f t="shared" si="71"/>
        <v>5.9983877551020006</v>
      </c>
      <c r="AJ41" s="6">
        <f t="shared" si="72"/>
        <v>26.875057000000002</v>
      </c>
      <c r="AK41" s="83">
        <f t="shared" si="22"/>
        <v>27.356743000000002</v>
      </c>
      <c r="AL41" s="6">
        <f t="shared" si="23"/>
        <v>5.9983877551020006</v>
      </c>
      <c r="AM41" s="79">
        <f t="shared" si="24"/>
        <v>24.537834</v>
      </c>
      <c r="AN41" s="83">
        <f t="shared" si="25"/>
        <v>25.336093999999999</v>
      </c>
      <c r="AO41" s="6">
        <f t="shared" si="26"/>
        <v>5.9983877551020006</v>
      </c>
      <c r="AP41" s="43">
        <f t="shared" si="27"/>
        <v>21.679407000000001</v>
      </c>
      <c r="AQ41" s="83">
        <f t="shared" si="28"/>
        <v>21.412154999999998</v>
      </c>
      <c r="AR41" s="6">
        <f t="shared" si="29"/>
        <v>5.9983877551020006</v>
      </c>
      <c r="AS41" s="79">
        <f t="shared" si="30"/>
        <v>0</v>
      </c>
      <c r="AT41" s="83">
        <f t="shared" si="31"/>
        <v>0</v>
      </c>
      <c r="AU41" s="6">
        <f t="shared" si="32"/>
        <v>5.9983877551020006</v>
      </c>
      <c r="AV41" s="79">
        <f t="shared" si="33"/>
        <v>0</v>
      </c>
      <c r="AW41" s="83">
        <f t="shared" si="34"/>
        <v>0</v>
      </c>
      <c r="AX41" s="43">
        <f t="shared" si="35"/>
        <v>0</v>
      </c>
      <c r="AY41" s="43">
        <f t="shared" si="36"/>
        <v>0</v>
      </c>
      <c r="AZ41" s="43">
        <f t="shared" si="37"/>
        <v>0</v>
      </c>
      <c r="BA41" s="8"/>
    </row>
    <row r="42" spans="2:53" x14ac:dyDescent="0.25">
      <c r="B42" s="90">
        <v>5514438775.5101995</v>
      </c>
      <c r="C42" s="90">
        <v>-7.4223923999999997</v>
      </c>
      <c r="D42" s="90">
        <v>27.694707999999999</v>
      </c>
      <c r="E42" s="90">
        <v>25.445612000000001</v>
      </c>
      <c r="F42" s="90">
        <v>-58.014175000000002</v>
      </c>
      <c r="G42" s="90">
        <v>2.3837611999999999</v>
      </c>
      <c r="H42" s="8"/>
      <c r="I42" s="6">
        <f t="shared" si="68"/>
        <v>6.1597040816327002</v>
      </c>
      <c r="J42" s="6">
        <f t="shared" si="69"/>
        <v>26.478097999999999</v>
      </c>
      <c r="K42" s="83">
        <f t="shared" si="7"/>
        <v>28.428303</v>
      </c>
      <c r="L42" s="6">
        <f t="shared" si="8"/>
        <v>6.1597040816327002</v>
      </c>
      <c r="M42" s="79">
        <f t="shared" si="9"/>
        <v>30.720742999999999</v>
      </c>
      <c r="N42" s="83">
        <f t="shared" si="10"/>
        <v>39.531970999999999</v>
      </c>
      <c r="O42" s="6">
        <f t="shared" si="11"/>
        <v>6.1597040816327002</v>
      </c>
      <c r="P42" s="79">
        <f t="shared" si="12"/>
        <v>25.499269000000002</v>
      </c>
      <c r="Q42" s="83">
        <f t="shared" si="13"/>
        <v>28.846316999999999</v>
      </c>
      <c r="R42" s="6">
        <f t="shared" si="14"/>
        <v>6.1597040816327002</v>
      </c>
      <c r="S42" s="79">
        <f t="shared" si="15"/>
        <v>0</v>
      </c>
      <c r="T42" s="83">
        <f t="shared" si="16"/>
        <v>0</v>
      </c>
      <c r="U42" s="6">
        <f t="shared" si="17"/>
        <v>6.1597040816327002</v>
      </c>
      <c r="V42" s="79">
        <f t="shared" si="18"/>
        <v>0</v>
      </c>
      <c r="W42" s="83">
        <f t="shared" si="19"/>
        <v>0</v>
      </c>
      <c r="X42" s="43">
        <f t="shared" si="20"/>
        <v>0</v>
      </c>
      <c r="Y42" s="43">
        <f t="shared" ref="Y42:Z42" si="77">C566</f>
        <v>0</v>
      </c>
      <c r="Z42" s="43">
        <f t="shared" si="77"/>
        <v>0</v>
      </c>
      <c r="AB42" s="90">
        <v>5514438775.5101995</v>
      </c>
      <c r="AC42" s="90">
        <v>-9.2197142000000003</v>
      </c>
      <c r="AD42" s="90">
        <v>30.281445000000001</v>
      </c>
      <c r="AE42" s="90">
        <v>29.455421000000001</v>
      </c>
      <c r="AF42" s="90">
        <v>-71.029701000000003</v>
      </c>
      <c r="AG42" s="90">
        <v>0.66514801999999995</v>
      </c>
      <c r="AH42" s="8"/>
      <c r="AI42" s="6">
        <f t="shared" si="71"/>
        <v>6.1597040816327002</v>
      </c>
      <c r="AJ42" s="6">
        <f t="shared" si="72"/>
        <v>25.832484999999998</v>
      </c>
      <c r="AK42" s="83">
        <f t="shared" si="22"/>
        <v>26.283090999999999</v>
      </c>
      <c r="AL42" s="6">
        <f t="shared" si="23"/>
        <v>6.1597040816327002</v>
      </c>
      <c r="AM42" s="79">
        <f t="shared" si="24"/>
        <v>23.532965000000001</v>
      </c>
      <c r="AN42" s="83">
        <f t="shared" si="25"/>
        <v>22.761938000000001</v>
      </c>
      <c r="AO42" s="6">
        <f t="shared" si="26"/>
        <v>6.1597040816327002</v>
      </c>
      <c r="AP42" s="43">
        <f t="shared" si="27"/>
        <v>24.282709000000001</v>
      </c>
      <c r="AQ42" s="83">
        <f t="shared" si="28"/>
        <v>20.025649999999999</v>
      </c>
      <c r="AR42" s="6">
        <f t="shared" si="29"/>
        <v>6.1597040816327002</v>
      </c>
      <c r="AS42" s="79">
        <f t="shared" si="30"/>
        <v>0</v>
      </c>
      <c r="AT42" s="83">
        <f t="shared" si="31"/>
        <v>0</v>
      </c>
      <c r="AU42" s="6">
        <f t="shared" si="32"/>
        <v>6.1597040816327002</v>
      </c>
      <c r="AV42" s="79">
        <f t="shared" si="33"/>
        <v>0</v>
      </c>
      <c r="AW42" s="83">
        <f t="shared" si="34"/>
        <v>0</v>
      </c>
      <c r="AX42" s="43">
        <f t="shared" si="35"/>
        <v>0</v>
      </c>
      <c r="AY42" s="43">
        <f t="shared" si="36"/>
        <v>0</v>
      </c>
      <c r="AZ42" s="43">
        <f t="shared" si="37"/>
        <v>0</v>
      </c>
      <c r="BA42" s="8"/>
    </row>
    <row r="43" spans="2:53" x14ac:dyDescent="0.25">
      <c r="B43" s="90">
        <v>5675755102.0408001</v>
      </c>
      <c r="C43" s="90">
        <v>-7.7237339</v>
      </c>
      <c r="D43" s="90">
        <v>30.077555</v>
      </c>
      <c r="E43" s="90">
        <v>27.979994000000001</v>
      </c>
      <c r="F43" s="90">
        <v>-64.184882999999999</v>
      </c>
      <c r="G43" s="90">
        <v>2.1921780000000002</v>
      </c>
      <c r="H43" s="8"/>
      <c r="I43" s="6">
        <f t="shared" si="68"/>
        <v>6.3210204081632995</v>
      </c>
      <c r="J43" s="6">
        <f t="shared" si="69"/>
        <v>25.879653999999999</v>
      </c>
      <c r="K43" s="83">
        <f t="shared" si="7"/>
        <v>27.637284999999999</v>
      </c>
      <c r="L43" s="6">
        <f t="shared" si="8"/>
        <v>6.3210204081632995</v>
      </c>
      <c r="M43" s="79">
        <f t="shared" si="9"/>
        <v>29.203631999999999</v>
      </c>
      <c r="N43" s="83">
        <f t="shared" si="10"/>
        <v>32.014217000000002</v>
      </c>
      <c r="O43" s="6">
        <f t="shared" si="11"/>
        <v>6.3210204081632995</v>
      </c>
      <c r="P43" s="79">
        <f t="shared" si="12"/>
        <v>24.791374000000001</v>
      </c>
      <c r="Q43" s="83">
        <f t="shared" si="13"/>
        <v>25.213681999999999</v>
      </c>
      <c r="R43" s="6">
        <f t="shared" si="14"/>
        <v>6.3210204081632995</v>
      </c>
      <c r="S43" s="79">
        <f t="shared" si="15"/>
        <v>0</v>
      </c>
      <c r="T43" s="83">
        <f t="shared" si="16"/>
        <v>0</v>
      </c>
      <c r="U43" s="6">
        <f t="shared" si="17"/>
        <v>6.3210204081632995</v>
      </c>
      <c r="V43" s="79">
        <f t="shared" si="18"/>
        <v>0</v>
      </c>
      <c r="W43" s="83">
        <f t="shared" si="19"/>
        <v>0</v>
      </c>
      <c r="X43" s="43">
        <f t="shared" si="20"/>
        <v>0</v>
      </c>
      <c r="Y43" s="43">
        <f t="shared" ref="Y43:Z43" si="78">C567</f>
        <v>0</v>
      </c>
      <c r="Z43" s="43">
        <f t="shared" si="78"/>
        <v>0</v>
      </c>
      <c r="AB43" s="90">
        <v>5675755102.0408001</v>
      </c>
      <c r="AC43" s="90">
        <v>-9.2545424000000001</v>
      </c>
      <c r="AD43" s="90">
        <v>29.592865</v>
      </c>
      <c r="AE43" s="90">
        <v>28.996002000000001</v>
      </c>
      <c r="AF43" s="90">
        <v>-66.711464000000007</v>
      </c>
      <c r="AG43" s="90">
        <v>0.60318404000000003</v>
      </c>
      <c r="AH43" s="8"/>
      <c r="AI43" s="6">
        <f t="shared" si="71"/>
        <v>6.3210204081632995</v>
      </c>
      <c r="AJ43" s="6">
        <f t="shared" si="72"/>
        <v>24.592110000000002</v>
      </c>
      <c r="AK43" s="83">
        <f t="shared" si="22"/>
        <v>25.149286</v>
      </c>
      <c r="AL43" s="6">
        <f t="shared" si="23"/>
        <v>6.3210204081632995</v>
      </c>
      <c r="AM43" s="79">
        <f t="shared" si="24"/>
        <v>23.988657</v>
      </c>
      <c r="AN43" s="83">
        <f t="shared" si="25"/>
        <v>21.691008</v>
      </c>
      <c r="AO43" s="6">
        <f t="shared" si="26"/>
        <v>6.3210204081632995</v>
      </c>
      <c r="AP43" s="43">
        <f t="shared" si="27"/>
        <v>27.199321999999999</v>
      </c>
      <c r="AQ43" s="83">
        <f t="shared" si="28"/>
        <v>31.897905000000002</v>
      </c>
      <c r="AR43" s="6">
        <f t="shared" si="29"/>
        <v>6.3210204081632995</v>
      </c>
      <c r="AS43" s="79">
        <f t="shared" si="30"/>
        <v>0</v>
      </c>
      <c r="AT43" s="83">
        <f t="shared" si="31"/>
        <v>0</v>
      </c>
      <c r="AU43" s="6">
        <f t="shared" si="32"/>
        <v>6.3210204081632995</v>
      </c>
      <c r="AV43" s="79">
        <f t="shared" si="33"/>
        <v>0</v>
      </c>
      <c r="AW43" s="83">
        <f t="shared" si="34"/>
        <v>0</v>
      </c>
      <c r="AX43" s="43">
        <f t="shared" si="35"/>
        <v>0</v>
      </c>
      <c r="AY43" s="43">
        <f t="shared" si="36"/>
        <v>0</v>
      </c>
      <c r="AZ43" s="43">
        <f t="shared" si="37"/>
        <v>0</v>
      </c>
      <c r="BA43" s="8"/>
    </row>
    <row r="44" spans="2:53" x14ac:dyDescent="0.25">
      <c r="B44" s="90">
        <v>5837071428.5713997</v>
      </c>
      <c r="C44" s="90">
        <v>-8.1634369000000007</v>
      </c>
      <c r="D44" s="90">
        <v>30.225491000000002</v>
      </c>
      <c r="E44" s="90">
        <v>28.135757000000002</v>
      </c>
      <c r="F44" s="90">
        <v>-68.194953999999996</v>
      </c>
      <c r="G44" s="90">
        <v>1.7167403000000001</v>
      </c>
      <c r="H44" s="8"/>
      <c r="I44" s="6">
        <f t="shared" si="68"/>
        <v>6.4823367346939005</v>
      </c>
      <c r="J44" s="6">
        <f t="shared" si="69"/>
        <v>24.760529999999999</v>
      </c>
      <c r="K44" s="83">
        <f t="shared" si="7"/>
        <v>26.522606</v>
      </c>
      <c r="L44" s="6">
        <f t="shared" si="8"/>
        <v>6.4823367346939005</v>
      </c>
      <c r="M44" s="79">
        <f t="shared" si="9"/>
        <v>27.794571000000001</v>
      </c>
      <c r="N44" s="83">
        <f t="shared" si="10"/>
        <v>26.256188999999999</v>
      </c>
      <c r="O44" s="6">
        <f t="shared" si="11"/>
        <v>6.4823367346939005</v>
      </c>
      <c r="P44" s="79">
        <f t="shared" si="12"/>
        <v>22.714960000000001</v>
      </c>
      <c r="Q44" s="83">
        <f t="shared" si="13"/>
        <v>23.813887000000001</v>
      </c>
      <c r="R44" s="6">
        <f t="shared" si="14"/>
        <v>6.4823367346939005</v>
      </c>
      <c r="S44" s="79">
        <f t="shared" si="15"/>
        <v>0</v>
      </c>
      <c r="T44" s="83">
        <f t="shared" si="16"/>
        <v>0</v>
      </c>
      <c r="U44" s="6">
        <f t="shared" si="17"/>
        <v>6.4823367346939005</v>
      </c>
      <c r="V44" s="79">
        <f t="shared" si="18"/>
        <v>0</v>
      </c>
      <c r="W44" s="83">
        <f t="shared" si="19"/>
        <v>0</v>
      </c>
      <c r="X44" s="43">
        <f t="shared" si="20"/>
        <v>0</v>
      </c>
      <c r="Y44" s="43">
        <f t="shared" ref="Y44:Z44" si="79">C568</f>
        <v>0</v>
      </c>
      <c r="Z44" s="43">
        <f t="shared" si="79"/>
        <v>0</v>
      </c>
      <c r="AB44" s="90">
        <v>5837071428.5713997</v>
      </c>
      <c r="AC44" s="90">
        <v>-9.3186015999999992</v>
      </c>
      <c r="AD44" s="90">
        <v>28.224167000000001</v>
      </c>
      <c r="AE44" s="90">
        <v>27.644387999999999</v>
      </c>
      <c r="AF44" s="90">
        <v>-63.194598999999997</v>
      </c>
      <c r="AG44" s="90">
        <v>0.52225858000000003</v>
      </c>
      <c r="AH44" s="8"/>
      <c r="AI44" s="6">
        <f t="shared" si="71"/>
        <v>6.4823367346939005</v>
      </c>
      <c r="AJ44" s="6">
        <f t="shared" si="72"/>
        <v>23.376957000000001</v>
      </c>
      <c r="AK44" s="83">
        <f t="shared" si="22"/>
        <v>23.825581</v>
      </c>
      <c r="AL44" s="6">
        <f t="shared" si="23"/>
        <v>6.4823367346939005</v>
      </c>
      <c r="AM44" s="79">
        <f t="shared" si="24"/>
        <v>24.796793000000001</v>
      </c>
      <c r="AN44" s="83">
        <f t="shared" si="25"/>
        <v>23.362143</v>
      </c>
      <c r="AO44" s="6">
        <f t="shared" si="26"/>
        <v>6.4823367346939005</v>
      </c>
      <c r="AP44" s="43">
        <f t="shared" si="27"/>
        <v>29.413737999999999</v>
      </c>
      <c r="AQ44" s="83">
        <f t="shared" si="28"/>
        <v>30.413820000000001</v>
      </c>
      <c r="AR44" s="6">
        <f t="shared" si="29"/>
        <v>6.4823367346939005</v>
      </c>
      <c r="AS44" s="79">
        <f t="shared" si="30"/>
        <v>0</v>
      </c>
      <c r="AT44" s="83">
        <f t="shared" si="31"/>
        <v>0</v>
      </c>
      <c r="AU44" s="6">
        <f t="shared" si="32"/>
        <v>6.4823367346939005</v>
      </c>
      <c r="AV44" s="79">
        <f t="shared" si="33"/>
        <v>0</v>
      </c>
      <c r="AW44" s="83">
        <f t="shared" si="34"/>
        <v>0</v>
      </c>
      <c r="AX44" s="43">
        <f t="shared" si="35"/>
        <v>0</v>
      </c>
      <c r="AY44" s="43">
        <f t="shared" si="36"/>
        <v>0</v>
      </c>
      <c r="AZ44" s="43">
        <f t="shared" si="37"/>
        <v>0</v>
      </c>
      <c r="BA44" s="8"/>
    </row>
    <row r="45" spans="2:53" x14ac:dyDescent="0.25">
      <c r="B45" s="90">
        <v>5998387755.1020002</v>
      </c>
      <c r="C45" s="90">
        <v>-7.5333060999999999</v>
      </c>
      <c r="D45" s="90">
        <v>29.350280999999999</v>
      </c>
      <c r="E45" s="90">
        <v>27.325768</v>
      </c>
      <c r="F45" s="90">
        <v>-59.234535000000001</v>
      </c>
      <c r="G45" s="90">
        <v>2.3602835999999998</v>
      </c>
      <c r="H45" s="8"/>
      <c r="I45" s="6">
        <f t="shared" si="68"/>
        <v>6.6436530612244997</v>
      </c>
      <c r="J45" s="6">
        <f t="shared" si="69"/>
        <v>23.477449</v>
      </c>
      <c r="K45" s="83">
        <f t="shared" si="7"/>
        <v>25.210888000000001</v>
      </c>
      <c r="L45" s="6">
        <f t="shared" si="8"/>
        <v>6.6436530612244997</v>
      </c>
      <c r="M45" s="79">
        <f t="shared" si="9"/>
        <v>25.038623999999999</v>
      </c>
      <c r="N45" s="83">
        <f t="shared" si="10"/>
        <v>23.999331000000002</v>
      </c>
      <c r="O45" s="6">
        <f t="shared" si="11"/>
        <v>6.6436530612244997</v>
      </c>
      <c r="P45" s="79">
        <f t="shared" si="12"/>
        <v>22.560950999999999</v>
      </c>
      <c r="Q45" s="83">
        <f t="shared" si="13"/>
        <v>22.705207999999999</v>
      </c>
      <c r="R45" s="6">
        <f t="shared" si="14"/>
        <v>6.6436530612244997</v>
      </c>
      <c r="S45" s="79">
        <f t="shared" si="15"/>
        <v>0</v>
      </c>
      <c r="T45" s="83">
        <f t="shared" si="16"/>
        <v>0</v>
      </c>
      <c r="U45" s="6">
        <f t="shared" si="17"/>
        <v>6.6436530612244997</v>
      </c>
      <c r="V45" s="79">
        <f t="shared" si="18"/>
        <v>0</v>
      </c>
      <c r="W45" s="83">
        <f t="shared" si="19"/>
        <v>0</v>
      </c>
      <c r="X45" s="43">
        <f t="shared" si="20"/>
        <v>0</v>
      </c>
      <c r="Y45" s="43">
        <f t="shared" ref="Y45:Z45" si="80">C569</f>
        <v>0</v>
      </c>
      <c r="Z45" s="43">
        <f t="shared" si="80"/>
        <v>0</v>
      </c>
      <c r="AB45" s="90">
        <v>5998387755.1020002</v>
      </c>
      <c r="AC45" s="90">
        <v>-9.2066382999999998</v>
      </c>
      <c r="AD45" s="90">
        <v>27.356743000000002</v>
      </c>
      <c r="AE45" s="90">
        <v>26.875057000000002</v>
      </c>
      <c r="AF45" s="90">
        <v>-62.778281999999997</v>
      </c>
      <c r="AG45" s="90">
        <v>0.61389004999999996</v>
      </c>
      <c r="AH45" s="8"/>
      <c r="AI45" s="6">
        <f t="shared" si="71"/>
        <v>6.6436530612244997</v>
      </c>
      <c r="AJ45" s="6">
        <f t="shared" si="72"/>
        <v>23.353437</v>
      </c>
      <c r="AK45" s="83">
        <f t="shared" si="22"/>
        <v>23.721751999999999</v>
      </c>
      <c r="AL45" s="6">
        <f t="shared" si="23"/>
        <v>6.6436530612244997</v>
      </c>
      <c r="AM45" s="79">
        <f t="shared" si="24"/>
        <v>25.690138000000001</v>
      </c>
      <c r="AN45" s="83">
        <f t="shared" si="25"/>
        <v>28.636365999999999</v>
      </c>
      <c r="AO45" s="6">
        <f t="shared" si="26"/>
        <v>6.6436530612244997</v>
      </c>
      <c r="AP45" s="43">
        <f t="shared" si="27"/>
        <v>27.531345000000002</v>
      </c>
      <c r="AQ45" s="83">
        <f t="shared" si="28"/>
        <v>26.227518</v>
      </c>
      <c r="AR45" s="6">
        <f t="shared" si="29"/>
        <v>6.6436530612244997</v>
      </c>
      <c r="AS45" s="79">
        <f t="shared" si="30"/>
        <v>0</v>
      </c>
      <c r="AT45" s="83">
        <f t="shared" si="31"/>
        <v>0</v>
      </c>
      <c r="AU45" s="6">
        <f t="shared" si="32"/>
        <v>6.6436530612244997</v>
      </c>
      <c r="AV45" s="79">
        <f t="shared" si="33"/>
        <v>0</v>
      </c>
      <c r="AW45" s="83">
        <f t="shared" si="34"/>
        <v>0</v>
      </c>
      <c r="AX45" s="43">
        <f t="shared" si="35"/>
        <v>0</v>
      </c>
      <c r="AY45" s="43">
        <f t="shared" si="36"/>
        <v>0</v>
      </c>
      <c r="AZ45" s="43">
        <f t="shared" si="37"/>
        <v>0</v>
      </c>
      <c r="BA45" s="8"/>
    </row>
    <row r="46" spans="2:53" x14ac:dyDescent="0.25">
      <c r="B46" s="90">
        <v>6159704081.6327</v>
      </c>
      <c r="C46" s="90">
        <v>-7.8632382999999999</v>
      </c>
      <c r="D46" s="90">
        <v>28.428303</v>
      </c>
      <c r="E46" s="90">
        <v>26.478097999999999</v>
      </c>
      <c r="F46" s="90">
        <v>-59.352142000000001</v>
      </c>
      <c r="G46" s="90">
        <v>1.9965147000000001</v>
      </c>
      <c r="H46" s="8"/>
      <c r="I46" s="6">
        <f t="shared" si="68"/>
        <v>6.8049693877550999</v>
      </c>
      <c r="J46" s="6">
        <f t="shared" si="69"/>
        <v>22.886156</v>
      </c>
      <c r="K46" s="83">
        <f t="shared" si="7"/>
        <v>24.589417999999998</v>
      </c>
      <c r="L46" s="6">
        <f t="shared" si="8"/>
        <v>6.8049693877550999</v>
      </c>
      <c r="M46" s="79">
        <f t="shared" si="9"/>
        <v>23.681619999999999</v>
      </c>
      <c r="N46" s="83">
        <f t="shared" si="10"/>
        <v>24.823467000000001</v>
      </c>
      <c r="O46" s="6">
        <f t="shared" si="11"/>
        <v>6.8049693877550999</v>
      </c>
      <c r="P46" s="79">
        <f t="shared" si="12"/>
        <v>23.273142</v>
      </c>
      <c r="Q46" s="83">
        <f t="shared" si="13"/>
        <v>24.737663000000001</v>
      </c>
      <c r="R46" s="6">
        <f t="shared" si="14"/>
        <v>6.8049693877550999</v>
      </c>
      <c r="S46" s="79">
        <f t="shared" si="15"/>
        <v>0</v>
      </c>
      <c r="T46" s="83">
        <f t="shared" si="16"/>
        <v>0</v>
      </c>
      <c r="U46" s="6">
        <f t="shared" si="17"/>
        <v>6.8049693877550999</v>
      </c>
      <c r="V46" s="79">
        <f t="shared" si="18"/>
        <v>0</v>
      </c>
      <c r="W46" s="83">
        <f t="shared" si="19"/>
        <v>0</v>
      </c>
      <c r="X46" s="43">
        <f t="shared" si="20"/>
        <v>0</v>
      </c>
      <c r="Y46" s="43">
        <f t="shared" ref="Y46:Z46" si="81">C570</f>
        <v>0</v>
      </c>
      <c r="Z46" s="43">
        <f t="shared" si="81"/>
        <v>0</v>
      </c>
      <c r="AB46" s="90">
        <v>6159704081.6327</v>
      </c>
      <c r="AC46" s="90">
        <v>-9.5410909999999998</v>
      </c>
      <c r="AD46" s="90">
        <v>26.283090999999999</v>
      </c>
      <c r="AE46" s="90">
        <v>25.832484999999998</v>
      </c>
      <c r="AF46" s="90">
        <v>-62.366570000000003</v>
      </c>
      <c r="AG46" s="90">
        <v>0.30890813</v>
      </c>
      <c r="AH46" s="8"/>
      <c r="AI46" s="6">
        <f t="shared" si="71"/>
        <v>6.8049693877550999</v>
      </c>
      <c r="AJ46" s="6">
        <f t="shared" si="72"/>
        <v>24.014991999999999</v>
      </c>
      <c r="AK46" s="83">
        <f t="shared" si="22"/>
        <v>24.252752000000001</v>
      </c>
      <c r="AL46" s="6">
        <f t="shared" si="23"/>
        <v>6.8049693877550999</v>
      </c>
      <c r="AM46" s="79">
        <f t="shared" si="24"/>
        <v>26.586607000000001</v>
      </c>
      <c r="AN46" s="83">
        <f t="shared" si="25"/>
        <v>28.925219999999999</v>
      </c>
      <c r="AO46" s="6">
        <f t="shared" si="26"/>
        <v>6.8049693877550999</v>
      </c>
      <c r="AP46" s="43">
        <f t="shared" si="27"/>
        <v>27.850366999999999</v>
      </c>
      <c r="AQ46" s="83">
        <f t="shared" si="28"/>
        <v>26.027525000000001</v>
      </c>
      <c r="AR46" s="6">
        <f t="shared" si="29"/>
        <v>6.8049693877550999</v>
      </c>
      <c r="AS46" s="79">
        <f t="shared" si="30"/>
        <v>0</v>
      </c>
      <c r="AT46" s="83">
        <f t="shared" si="31"/>
        <v>0</v>
      </c>
      <c r="AU46" s="6">
        <f t="shared" si="32"/>
        <v>6.8049693877550999</v>
      </c>
      <c r="AV46" s="79">
        <f t="shared" si="33"/>
        <v>0</v>
      </c>
      <c r="AW46" s="83">
        <f t="shared" si="34"/>
        <v>0</v>
      </c>
      <c r="AX46" s="43">
        <f t="shared" si="35"/>
        <v>0</v>
      </c>
      <c r="AY46" s="43">
        <f t="shared" si="36"/>
        <v>0</v>
      </c>
      <c r="AZ46" s="43">
        <f t="shared" si="37"/>
        <v>0</v>
      </c>
      <c r="BA46" s="8"/>
    </row>
    <row r="47" spans="2:53" x14ac:dyDescent="0.25">
      <c r="B47" s="90">
        <v>6321020408.1632996</v>
      </c>
      <c r="C47" s="90">
        <v>-8.3674631000000002</v>
      </c>
      <c r="D47" s="90">
        <v>27.637284999999999</v>
      </c>
      <c r="E47" s="90">
        <v>25.879653999999999</v>
      </c>
      <c r="F47" s="90">
        <v>-63.275162000000002</v>
      </c>
      <c r="G47" s="90">
        <v>1.4938163</v>
      </c>
      <c r="H47" s="8"/>
      <c r="I47" s="6">
        <f t="shared" si="68"/>
        <v>6.9662857142857</v>
      </c>
      <c r="J47" s="6">
        <f t="shared" si="69"/>
        <v>22.685400000000001</v>
      </c>
      <c r="K47" s="83">
        <f t="shared" si="7"/>
        <v>24.375409999999999</v>
      </c>
      <c r="L47" s="6">
        <f t="shared" si="8"/>
        <v>6.9662857142857</v>
      </c>
      <c r="M47" s="79">
        <f t="shared" si="9"/>
        <v>24.389111</v>
      </c>
      <c r="N47" s="83">
        <f t="shared" si="10"/>
        <v>25.506775000000001</v>
      </c>
      <c r="O47" s="6">
        <f t="shared" si="11"/>
        <v>6.9662857142857</v>
      </c>
      <c r="P47" s="79">
        <f t="shared" si="12"/>
        <v>23.697828000000001</v>
      </c>
      <c r="Q47" s="83">
        <f t="shared" si="13"/>
        <v>25.912749999999999</v>
      </c>
      <c r="R47" s="6">
        <f t="shared" si="14"/>
        <v>6.9662857142857</v>
      </c>
      <c r="S47" s="79">
        <f t="shared" si="15"/>
        <v>0</v>
      </c>
      <c r="T47" s="83">
        <f t="shared" si="16"/>
        <v>0</v>
      </c>
      <c r="U47" s="6">
        <f t="shared" si="17"/>
        <v>6.9662857142857</v>
      </c>
      <c r="V47" s="79">
        <f t="shared" si="18"/>
        <v>0</v>
      </c>
      <c r="W47" s="83">
        <f t="shared" si="19"/>
        <v>0</v>
      </c>
      <c r="X47" s="43">
        <f t="shared" si="20"/>
        <v>0</v>
      </c>
      <c r="Y47" s="43">
        <f t="shared" ref="Y47:Z47" si="82">C571</f>
        <v>0</v>
      </c>
      <c r="Z47" s="43">
        <f t="shared" si="82"/>
        <v>0</v>
      </c>
      <c r="AB47" s="90">
        <v>6321020408.1632996</v>
      </c>
      <c r="AC47" s="90">
        <v>-9.4186478000000005</v>
      </c>
      <c r="AD47" s="90">
        <v>25.149286</v>
      </c>
      <c r="AE47" s="90">
        <v>24.592110000000002</v>
      </c>
      <c r="AF47" s="90">
        <v>-57.052826000000003</v>
      </c>
      <c r="AG47" s="90">
        <v>0.42901841000000002</v>
      </c>
      <c r="AH47" s="8"/>
      <c r="AI47" s="6">
        <f t="shared" si="71"/>
        <v>6.9662857142857</v>
      </c>
      <c r="AJ47" s="6">
        <f t="shared" si="72"/>
        <v>26.443857000000001</v>
      </c>
      <c r="AK47" s="83">
        <f t="shared" si="22"/>
        <v>26.665683999999999</v>
      </c>
      <c r="AL47" s="6">
        <f t="shared" si="23"/>
        <v>6.9662857142857</v>
      </c>
      <c r="AM47" s="79">
        <f t="shared" si="24"/>
        <v>27.735733</v>
      </c>
      <c r="AN47" s="83">
        <f t="shared" si="25"/>
        <v>27.390978</v>
      </c>
      <c r="AO47" s="6">
        <f t="shared" si="26"/>
        <v>6.9662857142857</v>
      </c>
      <c r="AP47" s="43">
        <f t="shared" si="27"/>
        <v>28.931197999999998</v>
      </c>
      <c r="AQ47" s="83">
        <f t="shared" si="28"/>
        <v>30.985071000000001</v>
      </c>
      <c r="AR47" s="6">
        <f t="shared" si="29"/>
        <v>6.9662857142857</v>
      </c>
      <c r="AS47" s="79">
        <f t="shared" si="30"/>
        <v>0</v>
      </c>
      <c r="AT47" s="83">
        <f t="shared" si="31"/>
        <v>0</v>
      </c>
      <c r="AU47" s="6">
        <f t="shared" si="32"/>
        <v>6.9662857142857</v>
      </c>
      <c r="AV47" s="79">
        <f t="shared" si="33"/>
        <v>0</v>
      </c>
      <c r="AW47" s="83">
        <f t="shared" si="34"/>
        <v>0</v>
      </c>
      <c r="AX47" s="43">
        <f t="shared" si="35"/>
        <v>0</v>
      </c>
      <c r="AY47" s="43">
        <f t="shared" si="36"/>
        <v>0</v>
      </c>
      <c r="AZ47" s="43">
        <f t="shared" si="37"/>
        <v>0</v>
      </c>
      <c r="BA47" s="8"/>
    </row>
    <row r="48" spans="2:53" x14ac:dyDescent="0.25">
      <c r="B48" s="90">
        <v>6482336734.6939001</v>
      </c>
      <c r="C48" s="90">
        <v>-8.0915241000000009</v>
      </c>
      <c r="D48" s="90">
        <v>26.522606</v>
      </c>
      <c r="E48" s="90">
        <v>24.760529999999999</v>
      </c>
      <c r="F48" s="90">
        <v>-56.163086</v>
      </c>
      <c r="G48" s="90">
        <v>1.7825654</v>
      </c>
      <c r="H48" s="8"/>
      <c r="I48" s="6">
        <f t="shared" si="68"/>
        <v>7.1276020408163001</v>
      </c>
      <c r="J48" s="6">
        <f t="shared" si="69"/>
        <v>23.395648999999999</v>
      </c>
      <c r="K48" s="83">
        <f t="shared" si="7"/>
        <v>24.917372</v>
      </c>
      <c r="L48" s="6">
        <f t="shared" si="8"/>
        <v>7.1276020408163001</v>
      </c>
      <c r="M48" s="79">
        <f t="shared" si="9"/>
        <v>25.414459000000001</v>
      </c>
      <c r="N48" s="83">
        <f t="shared" si="10"/>
        <v>25.716732</v>
      </c>
      <c r="O48" s="6">
        <f t="shared" si="11"/>
        <v>7.1276020408163001</v>
      </c>
      <c r="P48" s="79">
        <f t="shared" si="12"/>
        <v>23.558163</v>
      </c>
      <c r="Q48" s="83">
        <f t="shared" si="13"/>
        <v>23.893187000000001</v>
      </c>
      <c r="R48" s="6">
        <f t="shared" si="14"/>
        <v>7.1276020408163001</v>
      </c>
      <c r="S48" s="79">
        <f t="shared" si="15"/>
        <v>0</v>
      </c>
      <c r="T48" s="83">
        <f t="shared" si="16"/>
        <v>0</v>
      </c>
      <c r="U48" s="6">
        <f t="shared" si="17"/>
        <v>7.1276020408163001</v>
      </c>
      <c r="V48" s="79">
        <f t="shared" si="18"/>
        <v>0</v>
      </c>
      <c r="W48" s="83">
        <f t="shared" si="19"/>
        <v>0</v>
      </c>
      <c r="X48" s="43">
        <f t="shared" si="20"/>
        <v>0</v>
      </c>
      <c r="Y48" s="43">
        <f t="shared" ref="Y48:Z48" si="83">C572</f>
        <v>0</v>
      </c>
      <c r="Z48" s="43">
        <f t="shared" si="83"/>
        <v>0</v>
      </c>
      <c r="AB48" s="90">
        <v>6482336734.6939001</v>
      </c>
      <c r="AC48" s="90">
        <v>-8.9450645000000009</v>
      </c>
      <c r="AD48" s="90">
        <v>23.825581</v>
      </c>
      <c r="AE48" s="90">
        <v>23.376957000000001</v>
      </c>
      <c r="AF48" s="90">
        <v>-55.190727000000003</v>
      </c>
      <c r="AG48" s="90">
        <v>0.93359983000000002</v>
      </c>
      <c r="AH48" s="8"/>
      <c r="AI48" s="6">
        <f t="shared" si="71"/>
        <v>7.1276020408163001</v>
      </c>
      <c r="AJ48" s="6">
        <f t="shared" si="72"/>
        <v>27.083946000000001</v>
      </c>
      <c r="AK48" s="83">
        <f t="shared" si="22"/>
        <v>27.145384</v>
      </c>
      <c r="AL48" s="6">
        <f t="shared" si="23"/>
        <v>7.1276020408163001</v>
      </c>
      <c r="AM48" s="79">
        <f t="shared" si="24"/>
        <v>27.451998</v>
      </c>
      <c r="AN48" s="83">
        <f t="shared" si="25"/>
        <v>25.627686000000001</v>
      </c>
      <c r="AO48" s="6">
        <f t="shared" si="26"/>
        <v>7.1276020408163001</v>
      </c>
      <c r="AP48" s="43">
        <f t="shared" si="27"/>
        <v>28.481607</v>
      </c>
      <c r="AQ48" s="83">
        <f t="shared" si="28"/>
        <v>29.434882999999999</v>
      </c>
      <c r="AR48" s="6">
        <f t="shared" si="29"/>
        <v>7.1276020408163001</v>
      </c>
      <c r="AS48" s="79">
        <f t="shared" si="30"/>
        <v>0</v>
      </c>
      <c r="AT48" s="83">
        <f t="shared" si="31"/>
        <v>0</v>
      </c>
      <c r="AU48" s="6">
        <f t="shared" si="32"/>
        <v>7.1276020408163001</v>
      </c>
      <c r="AV48" s="79">
        <f t="shared" si="33"/>
        <v>0</v>
      </c>
      <c r="AW48" s="83">
        <f t="shared" si="34"/>
        <v>0</v>
      </c>
      <c r="AX48" s="43">
        <f t="shared" si="35"/>
        <v>0</v>
      </c>
      <c r="AY48" s="43">
        <f t="shared" si="36"/>
        <v>0</v>
      </c>
      <c r="AZ48" s="43">
        <f t="shared" si="37"/>
        <v>0</v>
      </c>
      <c r="BA48" s="8"/>
    </row>
    <row r="49" spans="2:53" x14ac:dyDescent="0.25">
      <c r="B49" s="90">
        <v>6643653061.2244997</v>
      </c>
      <c r="C49" s="90">
        <v>-8.0449572000000007</v>
      </c>
      <c r="D49" s="90">
        <v>25.210888000000001</v>
      </c>
      <c r="E49" s="90">
        <v>23.477449</v>
      </c>
      <c r="F49" s="90">
        <v>-53.209220999999999</v>
      </c>
      <c r="G49" s="90">
        <v>2.0098438000000001</v>
      </c>
      <c r="H49" s="8"/>
      <c r="I49" s="6">
        <f t="shared" si="68"/>
        <v>7.2889183673469002</v>
      </c>
      <c r="J49" s="6">
        <f t="shared" si="69"/>
        <v>24.878202000000002</v>
      </c>
      <c r="K49" s="83">
        <f t="shared" si="7"/>
        <v>26.354227000000002</v>
      </c>
      <c r="L49" s="6">
        <f t="shared" si="8"/>
        <v>7.2889183673469002</v>
      </c>
      <c r="M49" s="79">
        <f t="shared" si="9"/>
        <v>25.250841000000001</v>
      </c>
      <c r="N49" s="83">
        <f t="shared" si="10"/>
        <v>28.912474</v>
      </c>
      <c r="O49" s="6">
        <f t="shared" si="11"/>
        <v>7.2889183673469002</v>
      </c>
      <c r="P49" s="79">
        <f t="shared" si="12"/>
        <v>23.107227000000002</v>
      </c>
      <c r="Q49" s="83">
        <f t="shared" si="13"/>
        <v>23.843798</v>
      </c>
      <c r="R49" s="6">
        <f t="shared" si="14"/>
        <v>7.2889183673469002</v>
      </c>
      <c r="S49" s="79">
        <f t="shared" si="15"/>
        <v>0</v>
      </c>
      <c r="T49" s="83">
        <f t="shared" si="16"/>
        <v>0</v>
      </c>
      <c r="U49" s="6">
        <f t="shared" si="17"/>
        <v>7.2889183673469002</v>
      </c>
      <c r="V49" s="79">
        <f t="shared" si="18"/>
        <v>0</v>
      </c>
      <c r="W49" s="83">
        <f t="shared" si="19"/>
        <v>0</v>
      </c>
      <c r="X49" s="43">
        <f t="shared" si="20"/>
        <v>0</v>
      </c>
      <c r="Y49" s="43">
        <f t="shared" ref="Y49:Z49" si="84">C573</f>
        <v>0</v>
      </c>
      <c r="Z49" s="43">
        <f t="shared" si="84"/>
        <v>0</v>
      </c>
      <c r="AB49" s="90">
        <v>6643653061.2244997</v>
      </c>
      <c r="AC49" s="90">
        <v>-10.071847999999999</v>
      </c>
      <c r="AD49" s="90">
        <v>23.721751999999999</v>
      </c>
      <c r="AE49" s="90">
        <v>23.353437</v>
      </c>
      <c r="AF49" s="90">
        <v>-56.016604999999998</v>
      </c>
      <c r="AG49" s="90">
        <v>-1.6751421999999998E-2</v>
      </c>
      <c r="AH49" s="8"/>
      <c r="AI49" s="6">
        <f t="shared" si="71"/>
        <v>7.2889183673469002</v>
      </c>
      <c r="AJ49" s="6">
        <f t="shared" si="72"/>
        <v>28.345134999999999</v>
      </c>
      <c r="AK49" s="83">
        <f t="shared" si="22"/>
        <v>28.339216</v>
      </c>
      <c r="AL49" s="6">
        <f t="shared" si="23"/>
        <v>7.2889183673469002</v>
      </c>
      <c r="AM49" s="79">
        <f t="shared" si="24"/>
        <v>26.763535000000001</v>
      </c>
      <c r="AN49" s="83">
        <f t="shared" si="25"/>
        <v>27.886782</v>
      </c>
      <c r="AO49" s="6">
        <f t="shared" si="26"/>
        <v>7.2889183673469002</v>
      </c>
      <c r="AP49" s="43">
        <f t="shared" si="27"/>
        <v>25.945511</v>
      </c>
      <c r="AQ49" s="83">
        <f t="shared" si="28"/>
        <v>24.272584999999999</v>
      </c>
      <c r="AR49" s="6">
        <f t="shared" si="29"/>
        <v>7.2889183673469002</v>
      </c>
      <c r="AS49" s="79">
        <f t="shared" si="30"/>
        <v>0</v>
      </c>
      <c r="AT49" s="83">
        <f t="shared" si="31"/>
        <v>0</v>
      </c>
      <c r="AU49" s="6">
        <f t="shared" si="32"/>
        <v>7.2889183673469002</v>
      </c>
      <c r="AV49" s="79">
        <f t="shared" si="33"/>
        <v>0</v>
      </c>
      <c r="AW49" s="83">
        <f t="shared" si="34"/>
        <v>0</v>
      </c>
      <c r="AX49" s="43">
        <f t="shared" si="35"/>
        <v>0</v>
      </c>
      <c r="AY49" s="43">
        <f t="shared" si="36"/>
        <v>0</v>
      </c>
      <c r="AZ49" s="43">
        <f t="shared" si="37"/>
        <v>0</v>
      </c>
      <c r="BA49" s="8"/>
    </row>
    <row r="50" spans="2:53" x14ac:dyDescent="0.25">
      <c r="B50" s="90">
        <v>6804969387.7551003</v>
      </c>
      <c r="C50" s="90">
        <v>-8.5091237999999993</v>
      </c>
      <c r="D50" s="90">
        <v>24.589417999999998</v>
      </c>
      <c r="E50" s="90">
        <v>22.886156</v>
      </c>
      <c r="F50" s="90">
        <v>-55.829841999999999</v>
      </c>
      <c r="G50" s="90">
        <v>1.4079052000000001</v>
      </c>
      <c r="H50" s="8"/>
      <c r="I50" s="6">
        <f t="shared" si="68"/>
        <v>7.4502346938775998</v>
      </c>
      <c r="J50" s="6">
        <f t="shared" si="69"/>
        <v>26.493876</v>
      </c>
      <c r="K50" s="83">
        <f t="shared" si="7"/>
        <v>27.977679999999999</v>
      </c>
      <c r="L50" s="6">
        <f t="shared" si="8"/>
        <v>7.4502346938775998</v>
      </c>
      <c r="M50" s="79">
        <f t="shared" si="9"/>
        <v>25.017385000000001</v>
      </c>
      <c r="N50" s="83">
        <f t="shared" si="10"/>
        <v>28.732614999999999</v>
      </c>
      <c r="O50" s="6">
        <f t="shared" si="11"/>
        <v>7.4502346938775998</v>
      </c>
      <c r="P50" s="79">
        <f t="shared" si="12"/>
        <v>22.793551999999998</v>
      </c>
      <c r="Q50" s="83">
        <f t="shared" si="13"/>
        <v>24.437823999999999</v>
      </c>
      <c r="R50" s="6">
        <f t="shared" si="14"/>
        <v>7.4502346938775998</v>
      </c>
      <c r="S50" s="79">
        <f t="shared" si="15"/>
        <v>0</v>
      </c>
      <c r="T50" s="83">
        <f t="shared" si="16"/>
        <v>0</v>
      </c>
      <c r="U50" s="6">
        <f t="shared" si="17"/>
        <v>7.4502346938775998</v>
      </c>
      <c r="V50" s="79">
        <f t="shared" si="18"/>
        <v>0</v>
      </c>
      <c r="W50" s="83">
        <f t="shared" si="19"/>
        <v>0</v>
      </c>
      <c r="X50" s="43">
        <f t="shared" si="20"/>
        <v>0</v>
      </c>
      <c r="Y50" s="43">
        <f t="shared" ref="Y50:Z50" si="85">C574</f>
        <v>0</v>
      </c>
      <c r="Z50" s="43">
        <f t="shared" si="85"/>
        <v>0</v>
      </c>
      <c r="AB50" s="90">
        <v>6804969387.7551003</v>
      </c>
      <c r="AC50" s="90">
        <v>-9.7421141000000002</v>
      </c>
      <c r="AD50" s="90">
        <v>24.252752000000001</v>
      </c>
      <c r="AE50" s="90">
        <v>24.014991999999999</v>
      </c>
      <c r="AF50" s="90">
        <v>-57.400252999999999</v>
      </c>
      <c r="AG50" s="90">
        <v>0.18809249</v>
      </c>
      <c r="AH50" s="8"/>
      <c r="AI50" s="6">
        <f t="shared" si="71"/>
        <v>7.4502346938775998</v>
      </c>
      <c r="AJ50" s="6">
        <f t="shared" si="72"/>
        <v>28.113282999999999</v>
      </c>
      <c r="AK50" s="83">
        <f t="shared" si="22"/>
        <v>28.183202999999999</v>
      </c>
      <c r="AL50" s="6">
        <f t="shared" si="23"/>
        <v>7.4502346938775998</v>
      </c>
      <c r="AM50" s="79">
        <f t="shared" si="24"/>
        <v>26.21987</v>
      </c>
      <c r="AN50" s="83">
        <f t="shared" si="25"/>
        <v>27.606252999999999</v>
      </c>
      <c r="AO50" s="6">
        <f t="shared" si="26"/>
        <v>7.4502346938775998</v>
      </c>
      <c r="AP50" s="43">
        <f t="shared" si="27"/>
        <v>23.768512999999999</v>
      </c>
      <c r="AQ50" s="83">
        <f t="shared" si="28"/>
        <v>23.204353000000001</v>
      </c>
      <c r="AR50" s="6">
        <f t="shared" si="29"/>
        <v>7.4502346938775998</v>
      </c>
      <c r="AS50" s="79">
        <f t="shared" si="30"/>
        <v>0</v>
      </c>
      <c r="AT50" s="83">
        <f t="shared" si="31"/>
        <v>0</v>
      </c>
      <c r="AU50" s="6">
        <f t="shared" si="32"/>
        <v>7.4502346938775998</v>
      </c>
      <c r="AV50" s="79">
        <f t="shared" si="33"/>
        <v>0</v>
      </c>
      <c r="AW50" s="83">
        <f t="shared" si="34"/>
        <v>0</v>
      </c>
      <c r="AX50" s="43">
        <f t="shared" si="35"/>
        <v>0</v>
      </c>
      <c r="AY50" s="43">
        <f t="shared" si="36"/>
        <v>0</v>
      </c>
      <c r="AZ50" s="43">
        <f t="shared" si="37"/>
        <v>0</v>
      </c>
      <c r="BA50" s="8"/>
    </row>
    <row r="51" spans="2:53" x14ac:dyDescent="0.25">
      <c r="B51" s="90">
        <v>6966285714.2856998</v>
      </c>
      <c r="C51" s="90">
        <v>-8.2760057000000007</v>
      </c>
      <c r="D51" s="90">
        <v>24.375409999999999</v>
      </c>
      <c r="E51" s="90">
        <v>22.685400000000001</v>
      </c>
      <c r="F51" s="90">
        <v>-52.987712999999999</v>
      </c>
      <c r="G51" s="90">
        <v>1.6920405999999999</v>
      </c>
      <c r="H51" s="8"/>
      <c r="I51" s="6">
        <f t="shared" si="68"/>
        <v>7.6115510204082</v>
      </c>
      <c r="J51" s="6">
        <f t="shared" si="69"/>
        <v>27.218091999999999</v>
      </c>
      <c r="K51" s="83">
        <f t="shared" si="7"/>
        <v>28.754066000000002</v>
      </c>
      <c r="L51" s="6">
        <f t="shared" si="8"/>
        <v>7.6115510204082</v>
      </c>
      <c r="M51" s="79">
        <f t="shared" si="9"/>
        <v>24.962208</v>
      </c>
      <c r="N51" s="83">
        <f t="shared" si="10"/>
        <v>24.653662000000001</v>
      </c>
      <c r="O51" s="6">
        <f t="shared" si="11"/>
        <v>7.6115510204082</v>
      </c>
      <c r="P51" s="79">
        <f t="shared" si="12"/>
        <v>22.723253</v>
      </c>
      <c r="Q51" s="83">
        <f t="shared" si="13"/>
        <v>23.106939000000001</v>
      </c>
      <c r="R51" s="6">
        <f t="shared" si="14"/>
        <v>7.6115510204082</v>
      </c>
      <c r="S51" s="79">
        <f t="shared" si="15"/>
        <v>0</v>
      </c>
      <c r="T51" s="83">
        <f t="shared" si="16"/>
        <v>0</v>
      </c>
      <c r="U51" s="6">
        <f t="shared" si="17"/>
        <v>7.6115510204082</v>
      </c>
      <c r="V51" s="79">
        <f t="shared" si="18"/>
        <v>0</v>
      </c>
      <c r="W51" s="83">
        <f t="shared" si="19"/>
        <v>0</v>
      </c>
      <c r="X51" s="43">
        <f t="shared" si="20"/>
        <v>0</v>
      </c>
      <c r="Y51" s="43">
        <f t="shared" ref="Y51:Z51" si="86">C575</f>
        <v>0</v>
      </c>
      <c r="Z51" s="43">
        <f t="shared" si="86"/>
        <v>0</v>
      </c>
      <c r="AB51" s="90">
        <v>6966285714.2856998</v>
      </c>
      <c r="AC51" s="90">
        <v>-9.3961763000000005</v>
      </c>
      <c r="AD51" s="90">
        <v>26.665683999999999</v>
      </c>
      <c r="AE51" s="90">
        <v>26.443857000000001</v>
      </c>
      <c r="AF51" s="90">
        <v>-59.730068000000003</v>
      </c>
      <c r="AG51" s="90">
        <v>0.54194134000000005</v>
      </c>
      <c r="AH51" s="8"/>
      <c r="AI51" s="6">
        <f t="shared" si="71"/>
        <v>7.6115510204082</v>
      </c>
      <c r="AJ51" s="6">
        <f t="shared" si="72"/>
        <v>28.820699999999999</v>
      </c>
      <c r="AK51" s="83">
        <f t="shared" si="22"/>
        <v>28.835917999999999</v>
      </c>
      <c r="AL51" s="6">
        <f t="shared" si="23"/>
        <v>7.6115510204082</v>
      </c>
      <c r="AM51" s="79">
        <f t="shared" si="24"/>
        <v>25.797350000000002</v>
      </c>
      <c r="AN51" s="83">
        <f t="shared" si="25"/>
        <v>25.502361000000001</v>
      </c>
      <c r="AO51" s="6">
        <f t="shared" si="26"/>
        <v>7.6115510204082</v>
      </c>
      <c r="AP51" s="43">
        <f t="shared" si="27"/>
        <v>24.082653000000001</v>
      </c>
      <c r="AQ51" s="83">
        <f t="shared" si="28"/>
        <v>23.206586999999999</v>
      </c>
      <c r="AR51" s="6">
        <f t="shared" si="29"/>
        <v>7.6115510204082</v>
      </c>
      <c r="AS51" s="79">
        <f t="shared" si="30"/>
        <v>0</v>
      </c>
      <c r="AT51" s="83">
        <f t="shared" si="31"/>
        <v>0</v>
      </c>
      <c r="AU51" s="6">
        <f t="shared" si="32"/>
        <v>7.6115510204082</v>
      </c>
      <c r="AV51" s="79">
        <f t="shared" si="33"/>
        <v>0</v>
      </c>
      <c r="AW51" s="83">
        <f t="shared" si="34"/>
        <v>0</v>
      </c>
      <c r="AX51" s="43">
        <f t="shared" si="35"/>
        <v>0</v>
      </c>
      <c r="AY51" s="43">
        <f t="shared" si="36"/>
        <v>0</v>
      </c>
      <c r="AZ51" s="43">
        <f t="shared" si="37"/>
        <v>0</v>
      </c>
      <c r="BA51" s="8"/>
    </row>
    <row r="52" spans="2:53" x14ac:dyDescent="0.25">
      <c r="B52" s="90">
        <v>7127602040.8163004</v>
      </c>
      <c r="C52" s="90">
        <v>-8.4601611999999999</v>
      </c>
      <c r="D52" s="90">
        <v>24.917372</v>
      </c>
      <c r="E52" s="90">
        <v>23.395648999999999</v>
      </c>
      <c r="F52" s="90">
        <v>-53.170772999999997</v>
      </c>
      <c r="G52" s="90">
        <v>1.9700829</v>
      </c>
      <c r="H52" s="8"/>
      <c r="I52" s="6">
        <f t="shared" si="68"/>
        <v>7.7728673469388001</v>
      </c>
      <c r="J52" s="6">
        <f t="shared" si="69"/>
        <v>27.285658000000002</v>
      </c>
      <c r="K52" s="83">
        <f t="shared" si="7"/>
        <v>28.848289000000001</v>
      </c>
      <c r="L52" s="6">
        <f t="shared" si="8"/>
        <v>7.7728673469388001</v>
      </c>
      <c r="M52" s="79">
        <f t="shared" si="9"/>
        <v>23.761354000000001</v>
      </c>
      <c r="N52" s="83">
        <f t="shared" si="10"/>
        <v>23.751328999999998</v>
      </c>
      <c r="O52" s="6">
        <f t="shared" si="11"/>
        <v>7.7728673469388001</v>
      </c>
      <c r="P52" s="79">
        <f t="shared" si="12"/>
        <v>23.057898000000002</v>
      </c>
      <c r="Q52" s="83">
        <f t="shared" si="13"/>
        <v>23.756457999999999</v>
      </c>
      <c r="R52" s="6">
        <f t="shared" si="14"/>
        <v>7.7728673469388001</v>
      </c>
      <c r="S52" s="79">
        <f t="shared" si="15"/>
        <v>0</v>
      </c>
      <c r="T52" s="83">
        <f t="shared" si="16"/>
        <v>0</v>
      </c>
      <c r="U52" s="6">
        <f t="shared" si="17"/>
        <v>7.7728673469388001</v>
      </c>
      <c r="V52" s="79">
        <f t="shared" si="18"/>
        <v>0</v>
      </c>
      <c r="W52" s="83">
        <f t="shared" si="19"/>
        <v>0</v>
      </c>
      <c r="X52" s="43">
        <f t="shared" si="20"/>
        <v>0</v>
      </c>
      <c r="Y52" s="43">
        <f t="shared" ref="Y52:Z52" si="87">C576</f>
        <v>0</v>
      </c>
      <c r="Z52" s="43">
        <f t="shared" si="87"/>
        <v>0</v>
      </c>
      <c r="AB52" s="90">
        <v>7127602040.8163004</v>
      </c>
      <c r="AC52" s="90">
        <v>-10.440028999999999</v>
      </c>
      <c r="AD52" s="90">
        <v>27.145384</v>
      </c>
      <c r="AE52" s="90">
        <v>27.083946000000001</v>
      </c>
      <c r="AF52" s="90">
        <v>-71.598731999999998</v>
      </c>
      <c r="AG52" s="90">
        <v>-6.4558707000000007E-2</v>
      </c>
      <c r="AH52" s="8"/>
      <c r="AI52" s="6">
        <f t="shared" si="71"/>
        <v>7.7728673469388001</v>
      </c>
      <c r="AJ52" s="6">
        <f t="shared" si="72"/>
        <v>27.870995000000001</v>
      </c>
      <c r="AK52" s="83">
        <f t="shared" si="22"/>
        <v>27.849803999999999</v>
      </c>
      <c r="AL52" s="6">
        <f t="shared" si="23"/>
        <v>7.7728673469388001</v>
      </c>
      <c r="AM52" s="79">
        <f t="shared" si="24"/>
        <v>25.498322999999999</v>
      </c>
      <c r="AN52" s="83">
        <f t="shared" si="25"/>
        <v>23.721409000000001</v>
      </c>
      <c r="AO52" s="6">
        <f t="shared" si="26"/>
        <v>7.7728673469388001</v>
      </c>
      <c r="AP52" s="43">
        <f t="shared" si="27"/>
        <v>24.274048000000001</v>
      </c>
      <c r="AQ52" s="83">
        <f t="shared" si="28"/>
        <v>24.974916</v>
      </c>
      <c r="AR52" s="6">
        <f t="shared" si="29"/>
        <v>7.7728673469388001</v>
      </c>
      <c r="AS52" s="79">
        <f t="shared" si="30"/>
        <v>0</v>
      </c>
      <c r="AT52" s="83">
        <f t="shared" si="31"/>
        <v>0</v>
      </c>
      <c r="AU52" s="6">
        <f t="shared" si="32"/>
        <v>7.7728673469388001</v>
      </c>
      <c r="AV52" s="79">
        <f t="shared" si="33"/>
        <v>0</v>
      </c>
      <c r="AW52" s="83">
        <f t="shared" si="34"/>
        <v>0</v>
      </c>
      <c r="AX52" s="43">
        <f t="shared" si="35"/>
        <v>0</v>
      </c>
      <c r="AY52" s="43">
        <f t="shared" si="36"/>
        <v>0</v>
      </c>
      <c r="AZ52" s="43">
        <f t="shared" si="37"/>
        <v>0</v>
      </c>
      <c r="BA52" s="8"/>
    </row>
    <row r="53" spans="2:53" x14ac:dyDescent="0.25">
      <c r="B53" s="90">
        <v>7288918367.3469</v>
      </c>
      <c r="C53" s="90">
        <v>-9.3062763000000004</v>
      </c>
      <c r="D53" s="90">
        <v>26.354227000000002</v>
      </c>
      <c r="E53" s="90">
        <v>24.878202000000002</v>
      </c>
      <c r="F53" s="90">
        <v>-61.473072000000002</v>
      </c>
      <c r="G53" s="90">
        <v>0.90304393000000005</v>
      </c>
      <c r="H53" s="8"/>
      <c r="I53" s="6">
        <f t="shared" si="68"/>
        <v>7.9341836734694002</v>
      </c>
      <c r="J53" s="6">
        <f t="shared" si="69"/>
        <v>27.563455999999999</v>
      </c>
      <c r="K53" s="83">
        <f t="shared" si="7"/>
        <v>29.099357999999999</v>
      </c>
      <c r="L53" s="6">
        <f t="shared" si="8"/>
        <v>7.9341836734694002</v>
      </c>
      <c r="M53" s="79">
        <f t="shared" si="9"/>
        <v>23.076146999999999</v>
      </c>
      <c r="N53" s="83">
        <f t="shared" si="10"/>
        <v>25.246570999999999</v>
      </c>
      <c r="O53" s="6">
        <f t="shared" si="11"/>
        <v>7.9341836734694002</v>
      </c>
      <c r="P53" s="79">
        <f t="shared" si="12"/>
        <v>23.459879000000001</v>
      </c>
      <c r="Q53" s="83">
        <f t="shared" si="13"/>
        <v>25.511272000000002</v>
      </c>
      <c r="R53" s="6">
        <f t="shared" si="14"/>
        <v>7.9341836734694002</v>
      </c>
      <c r="S53" s="79">
        <f t="shared" si="15"/>
        <v>0</v>
      </c>
      <c r="T53" s="83">
        <f t="shared" si="16"/>
        <v>0</v>
      </c>
      <c r="U53" s="6">
        <f t="shared" si="17"/>
        <v>7.9341836734694002</v>
      </c>
      <c r="V53" s="79">
        <f t="shared" si="18"/>
        <v>0</v>
      </c>
      <c r="W53" s="83">
        <f t="shared" si="19"/>
        <v>0</v>
      </c>
      <c r="X53" s="43">
        <f t="shared" si="20"/>
        <v>0</v>
      </c>
      <c r="Y53" s="43">
        <f t="shared" ref="Y53:Z53" si="88">C577</f>
        <v>0</v>
      </c>
      <c r="Z53" s="43">
        <f t="shared" si="88"/>
        <v>0</v>
      </c>
      <c r="AB53" s="90">
        <v>7288918367.3469</v>
      </c>
      <c r="AC53" s="90">
        <v>-10.595476</v>
      </c>
      <c r="AD53" s="90">
        <v>28.339216</v>
      </c>
      <c r="AE53" s="90">
        <v>28.345134999999999</v>
      </c>
      <c r="AF53" s="90">
        <v>-62.838543000000001</v>
      </c>
      <c r="AG53" s="90">
        <v>-0.29307245999999998</v>
      </c>
      <c r="AH53" s="8"/>
      <c r="AI53" s="6">
        <f t="shared" si="71"/>
        <v>7.9341836734694002</v>
      </c>
      <c r="AJ53" s="6">
        <f t="shared" si="72"/>
        <v>26.19351</v>
      </c>
      <c r="AK53" s="83">
        <f t="shared" si="22"/>
        <v>26.156649000000002</v>
      </c>
      <c r="AL53" s="6">
        <f t="shared" si="23"/>
        <v>7.9341836734694002</v>
      </c>
      <c r="AM53" s="79">
        <f t="shared" si="24"/>
        <v>25.628247999999999</v>
      </c>
      <c r="AN53" s="83">
        <f t="shared" si="25"/>
        <v>23.863150000000001</v>
      </c>
      <c r="AO53" s="6">
        <f t="shared" si="26"/>
        <v>7.9341836734694002</v>
      </c>
      <c r="AP53" s="43">
        <f t="shared" si="27"/>
        <v>23.252130999999999</v>
      </c>
      <c r="AQ53" s="83">
        <f t="shared" si="28"/>
        <v>23.653918999999998</v>
      </c>
      <c r="AR53" s="6">
        <f t="shared" si="29"/>
        <v>7.9341836734694002</v>
      </c>
      <c r="AS53" s="79">
        <f t="shared" si="30"/>
        <v>0</v>
      </c>
      <c r="AT53" s="83">
        <f t="shared" si="31"/>
        <v>0</v>
      </c>
      <c r="AU53" s="6">
        <f t="shared" si="32"/>
        <v>7.9341836734694002</v>
      </c>
      <c r="AV53" s="79">
        <f t="shared" si="33"/>
        <v>0</v>
      </c>
      <c r="AW53" s="83">
        <f t="shared" si="34"/>
        <v>0</v>
      </c>
      <c r="AX53" s="43">
        <f t="shared" si="35"/>
        <v>0</v>
      </c>
      <c r="AY53" s="43">
        <f t="shared" si="36"/>
        <v>0</v>
      </c>
      <c r="AZ53" s="43">
        <f t="shared" si="37"/>
        <v>0</v>
      </c>
      <c r="BA53" s="8"/>
    </row>
    <row r="54" spans="2:53" x14ac:dyDescent="0.25">
      <c r="B54" s="90">
        <v>7450234693.8775997</v>
      </c>
      <c r="C54" s="90">
        <v>-8.6916770999999997</v>
      </c>
      <c r="D54" s="90">
        <v>27.977679999999999</v>
      </c>
      <c r="E54" s="90">
        <v>26.493876</v>
      </c>
      <c r="F54" s="90">
        <v>-62.855854000000001</v>
      </c>
      <c r="G54" s="90">
        <v>1.5549455000000001</v>
      </c>
      <c r="H54" s="8"/>
      <c r="I54" s="6">
        <f t="shared" si="68"/>
        <v>8.0954999999999995</v>
      </c>
      <c r="J54" s="6">
        <f t="shared" si="69"/>
        <v>27.578745000000001</v>
      </c>
      <c r="K54" s="83">
        <f t="shared" si="7"/>
        <v>29.188956999999998</v>
      </c>
      <c r="L54" s="6">
        <f t="shared" si="8"/>
        <v>8.0954999999999995</v>
      </c>
      <c r="M54" s="79">
        <f t="shared" si="9"/>
        <v>23.646626000000001</v>
      </c>
      <c r="N54" s="83">
        <f t="shared" si="10"/>
        <v>23.963166999999999</v>
      </c>
      <c r="O54" s="6">
        <f t="shared" si="11"/>
        <v>8.0954999999999995</v>
      </c>
      <c r="P54" s="79">
        <f t="shared" si="12"/>
        <v>23.653621999999999</v>
      </c>
      <c r="Q54" s="83">
        <f t="shared" si="13"/>
        <v>24.037292000000001</v>
      </c>
      <c r="R54" s="6">
        <f t="shared" si="14"/>
        <v>8.0954999999999995</v>
      </c>
      <c r="S54" s="79">
        <f t="shared" si="15"/>
        <v>0</v>
      </c>
      <c r="T54" s="83">
        <f t="shared" si="16"/>
        <v>0</v>
      </c>
      <c r="U54" s="6">
        <f t="shared" si="17"/>
        <v>8.0954999999999995</v>
      </c>
      <c r="V54" s="79">
        <f t="shared" si="18"/>
        <v>0</v>
      </c>
      <c r="W54" s="83">
        <f t="shared" si="19"/>
        <v>0</v>
      </c>
      <c r="X54" s="43">
        <f t="shared" si="20"/>
        <v>0</v>
      </c>
      <c r="Y54" s="43">
        <f t="shared" ref="Y54:Z54" si="89">C578</f>
        <v>0</v>
      </c>
      <c r="Z54" s="43">
        <f t="shared" si="89"/>
        <v>0</v>
      </c>
      <c r="AB54" s="90">
        <v>7450234693.8775997</v>
      </c>
      <c r="AC54" s="90">
        <v>-10.02281</v>
      </c>
      <c r="AD54" s="90">
        <v>28.183202999999999</v>
      </c>
      <c r="AE54" s="90">
        <v>28.113282999999999</v>
      </c>
      <c r="AF54" s="90">
        <v>-68.772964000000002</v>
      </c>
      <c r="AG54" s="90">
        <v>0.33987692000000003</v>
      </c>
      <c r="AH54" s="8"/>
      <c r="AI54" s="6">
        <f t="shared" si="71"/>
        <v>8.0954999999999995</v>
      </c>
      <c r="AJ54" s="6">
        <f t="shared" si="72"/>
        <v>26.082402999999999</v>
      </c>
      <c r="AK54" s="83">
        <f t="shared" si="22"/>
        <v>26.039377000000002</v>
      </c>
      <c r="AL54" s="6">
        <f t="shared" si="23"/>
        <v>8.0954999999999995</v>
      </c>
      <c r="AM54" s="79">
        <f t="shared" si="24"/>
        <v>25.683890999999999</v>
      </c>
      <c r="AN54" s="83">
        <f t="shared" si="25"/>
        <v>26.754453999999999</v>
      </c>
      <c r="AO54" s="6">
        <f t="shared" si="26"/>
        <v>8.0954999999999995</v>
      </c>
      <c r="AP54" s="43">
        <f t="shared" si="27"/>
        <v>21.90699</v>
      </c>
      <c r="AQ54" s="83">
        <f t="shared" si="28"/>
        <v>19.894798000000002</v>
      </c>
      <c r="AR54" s="6">
        <f t="shared" si="29"/>
        <v>8.0954999999999995</v>
      </c>
      <c r="AS54" s="79">
        <f t="shared" si="30"/>
        <v>0</v>
      </c>
      <c r="AT54" s="83">
        <f t="shared" si="31"/>
        <v>0</v>
      </c>
      <c r="AU54" s="6">
        <f t="shared" si="32"/>
        <v>8.0954999999999995</v>
      </c>
      <c r="AV54" s="79">
        <f t="shared" si="33"/>
        <v>0</v>
      </c>
      <c r="AW54" s="83">
        <f t="shared" si="34"/>
        <v>0</v>
      </c>
      <c r="AX54" s="43">
        <f t="shared" si="35"/>
        <v>0</v>
      </c>
      <c r="AY54" s="43">
        <f t="shared" si="36"/>
        <v>0</v>
      </c>
      <c r="AZ54" s="43">
        <f t="shared" si="37"/>
        <v>0</v>
      </c>
    </row>
    <row r="55" spans="2:53" x14ac:dyDescent="0.25">
      <c r="B55" s="90">
        <v>7611551020.4082003</v>
      </c>
      <c r="C55" s="90">
        <v>-8.3106288999999993</v>
      </c>
      <c r="D55" s="90">
        <v>28.754066000000002</v>
      </c>
      <c r="E55" s="90">
        <v>27.218091999999999</v>
      </c>
      <c r="F55" s="90">
        <v>-62.462902</v>
      </c>
      <c r="G55" s="90">
        <v>1.9934236000000001</v>
      </c>
      <c r="H55" s="8"/>
      <c r="I55" s="6">
        <f t="shared" si="68"/>
        <v>8.2568163265305987</v>
      </c>
      <c r="J55" s="6">
        <f t="shared" si="69"/>
        <v>27.702608000000001</v>
      </c>
      <c r="K55" s="83">
        <f t="shared" si="7"/>
        <v>29.265619000000001</v>
      </c>
      <c r="L55" s="6">
        <f t="shared" si="8"/>
        <v>8.2568163265305987</v>
      </c>
      <c r="M55" s="79">
        <f t="shared" si="9"/>
        <v>23.805056</v>
      </c>
      <c r="N55" s="83">
        <f t="shared" si="10"/>
        <v>25.026904999999999</v>
      </c>
      <c r="O55" s="6">
        <f t="shared" si="11"/>
        <v>8.2568163265305987</v>
      </c>
      <c r="P55" s="79">
        <f t="shared" si="12"/>
        <v>24.238212999999998</v>
      </c>
      <c r="Q55" s="83">
        <f t="shared" si="13"/>
        <v>24.364159000000001</v>
      </c>
      <c r="R55" s="6">
        <f t="shared" si="14"/>
        <v>8.2568163265305987</v>
      </c>
      <c r="S55" s="79">
        <f t="shared" si="15"/>
        <v>0</v>
      </c>
      <c r="T55" s="83">
        <f t="shared" si="16"/>
        <v>0</v>
      </c>
      <c r="U55" s="6">
        <f t="shared" si="17"/>
        <v>8.2568163265305987</v>
      </c>
      <c r="V55" s="79">
        <f t="shared" si="18"/>
        <v>0</v>
      </c>
      <c r="W55" s="83">
        <f t="shared" si="19"/>
        <v>0</v>
      </c>
      <c r="X55" s="43">
        <f t="shared" si="20"/>
        <v>0</v>
      </c>
      <c r="Y55" s="43">
        <f t="shared" ref="Y55:Z55" si="90">C579</f>
        <v>0</v>
      </c>
      <c r="Z55" s="43">
        <f t="shared" si="90"/>
        <v>0</v>
      </c>
      <c r="AB55" s="90">
        <v>7611551020.4082003</v>
      </c>
      <c r="AC55" s="90">
        <v>-10.205771</v>
      </c>
      <c r="AD55" s="90">
        <v>28.835917999999999</v>
      </c>
      <c r="AE55" s="90">
        <v>28.820699999999999</v>
      </c>
      <c r="AF55" s="90">
        <v>-69.959877000000006</v>
      </c>
      <c r="AG55" s="90">
        <v>0.16295370000000001</v>
      </c>
      <c r="AH55" s="8"/>
      <c r="AI55" s="6">
        <f t="shared" si="71"/>
        <v>8.2568163265305987</v>
      </c>
      <c r="AJ55" s="6">
        <f t="shared" si="72"/>
        <v>27.133624999999999</v>
      </c>
      <c r="AK55" s="83">
        <f t="shared" si="22"/>
        <v>26.983984</v>
      </c>
      <c r="AL55" s="6">
        <f t="shared" si="23"/>
        <v>8.2568163265305987</v>
      </c>
      <c r="AM55" s="79">
        <f t="shared" si="24"/>
        <v>26.340295999999999</v>
      </c>
      <c r="AN55" s="83">
        <f t="shared" si="25"/>
        <v>27.377651</v>
      </c>
      <c r="AO55" s="6">
        <f t="shared" si="26"/>
        <v>8.2568163265305987</v>
      </c>
      <c r="AP55" s="43">
        <f t="shared" si="27"/>
        <v>21.477243000000001</v>
      </c>
      <c r="AQ55" s="83">
        <f t="shared" si="28"/>
        <v>20.785595000000001</v>
      </c>
      <c r="AR55" s="6">
        <f t="shared" si="29"/>
        <v>8.2568163265305987</v>
      </c>
      <c r="AS55" s="79">
        <f t="shared" si="30"/>
        <v>0</v>
      </c>
      <c r="AT55" s="83">
        <f t="shared" si="31"/>
        <v>0</v>
      </c>
      <c r="AU55" s="6">
        <f t="shared" si="32"/>
        <v>8.2568163265305987</v>
      </c>
      <c r="AV55" s="79">
        <f t="shared" si="33"/>
        <v>0</v>
      </c>
      <c r="AW55" s="83">
        <f t="shared" si="34"/>
        <v>0</v>
      </c>
      <c r="AX55" s="43">
        <f t="shared" si="35"/>
        <v>0</v>
      </c>
      <c r="AY55" s="43">
        <f t="shared" si="36"/>
        <v>0</v>
      </c>
      <c r="AZ55" s="43">
        <f t="shared" si="37"/>
        <v>0</v>
      </c>
    </row>
    <row r="56" spans="2:53" x14ac:dyDescent="0.25">
      <c r="B56" s="90">
        <v>7772867346.9387999</v>
      </c>
      <c r="C56" s="90">
        <v>-9.5096892999999998</v>
      </c>
      <c r="D56" s="90">
        <v>28.848289000000001</v>
      </c>
      <c r="E56" s="90">
        <v>27.285658000000002</v>
      </c>
      <c r="F56" s="90">
        <v>-66.741637999999995</v>
      </c>
      <c r="G56" s="90">
        <v>1.0595600999999999</v>
      </c>
      <c r="H56" s="8"/>
      <c r="I56" s="6">
        <f t="shared" si="68"/>
        <v>8.4181326530611997</v>
      </c>
      <c r="J56" s="6">
        <f t="shared" si="69"/>
        <v>27.709005000000001</v>
      </c>
      <c r="K56" s="83">
        <f t="shared" si="7"/>
        <v>29.232970999999999</v>
      </c>
      <c r="L56" s="6">
        <f t="shared" si="8"/>
        <v>8.4181326530611997</v>
      </c>
      <c r="M56" s="79">
        <f t="shared" si="9"/>
        <v>23.664992999999999</v>
      </c>
      <c r="N56" s="83">
        <f t="shared" si="10"/>
        <v>27.008831000000001</v>
      </c>
      <c r="O56" s="6">
        <f t="shared" si="11"/>
        <v>8.4181326530611997</v>
      </c>
      <c r="P56" s="79">
        <f t="shared" si="12"/>
        <v>24.675972000000002</v>
      </c>
      <c r="Q56" s="83">
        <f t="shared" si="13"/>
        <v>26.918037000000002</v>
      </c>
      <c r="R56" s="6">
        <f t="shared" si="14"/>
        <v>8.4181326530611997</v>
      </c>
      <c r="S56" s="79">
        <f t="shared" si="15"/>
        <v>0</v>
      </c>
      <c r="T56" s="83">
        <f t="shared" si="16"/>
        <v>0</v>
      </c>
      <c r="U56" s="6">
        <f t="shared" si="17"/>
        <v>8.4181326530611997</v>
      </c>
      <c r="V56" s="79">
        <f t="shared" si="18"/>
        <v>0</v>
      </c>
      <c r="W56" s="83">
        <f t="shared" si="19"/>
        <v>0</v>
      </c>
      <c r="X56" s="43">
        <f t="shared" si="20"/>
        <v>0</v>
      </c>
      <c r="Y56" s="43">
        <f t="shared" ref="Y56:Z56" si="91">C580</f>
        <v>0</v>
      </c>
      <c r="Z56" s="43">
        <f t="shared" si="91"/>
        <v>0</v>
      </c>
      <c r="AB56" s="90">
        <v>7772867346.9387999</v>
      </c>
      <c r="AC56" s="90">
        <v>-11.078799999999999</v>
      </c>
      <c r="AD56" s="90">
        <v>27.849803999999999</v>
      </c>
      <c r="AE56" s="90">
        <v>27.870995000000001</v>
      </c>
      <c r="AF56" s="90">
        <v>-68.204811000000007</v>
      </c>
      <c r="AG56" s="90">
        <v>-0.45717415</v>
      </c>
      <c r="AH56" s="8"/>
      <c r="AI56" s="6">
        <f t="shared" si="71"/>
        <v>8.4181326530611997</v>
      </c>
      <c r="AJ56" s="6">
        <f t="shared" si="72"/>
        <v>29.438931</v>
      </c>
      <c r="AK56" s="83">
        <f t="shared" si="22"/>
        <v>29.164801000000001</v>
      </c>
      <c r="AL56" s="6">
        <f t="shared" si="23"/>
        <v>8.4181326530611997</v>
      </c>
      <c r="AM56" s="79">
        <f t="shared" si="24"/>
        <v>27.381820999999999</v>
      </c>
      <c r="AN56" s="83">
        <f t="shared" si="25"/>
        <v>25.374479000000001</v>
      </c>
      <c r="AO56" s="6">
        <f t="shared" si="26"/>
        <v>8.4181326530611997</v>
      </c>
      <c r="AP56" s="43">
        <f t="shared" si="27"/>
        <v>22.907457000000001</v>
      </c>
      <c r="AQ56" s="83">
        <f t="shared" si="28"/>
        <v>21.897030000000001</v>
      </c>
      <c r="AR56" s="6">
        <f t="shared" si="29"/>
        <v>8.4181326530611997</v>
      </c>
      <c r="AS56" s="79">
        <f t="shared" si="30"/>
        <v>0</v>
      </c>
      <c r="AT56" s="83">
        <f t="shared" si="31"/>
        <v>0</v>
      </c>
      <c r="AU56" s="6">
        <f t="shared" si="32"/>
        <v>8.4181326530611997</v>
      </c>
      <c r="AV56" s="79">
        <f t="shared" si="33"/>
        <v>0</v>
      </c>
      <c r="AW56" s="83">
        <f t="shared" si="34"/>
        <v>0</v>
      </c>
      <c r="AX56" s="43">
        <f t="shared" si="35"/>
        <v>0</v>
      </c>
      <c r="AY56" s="43">
        <f t="shared" si="36"/>
        <v>0</v>
      </c>
      <c r="AZ56" s="43">
        <f t="shared" si="37"/>
        <v>0</v>
      </c>
    </row>
    <row r="57" spans="2:53" x14ac:dyDescent="0.25">
      <c r="B57" s="90">
        <v>7934183673.4694004</v>
      </c>
      <c r="C57" s="90">
        <v>-9.0066986</v>
      </c>
      <c r="D57" s="90">
        <v>29.099357999999999</v>
      </c>
      <c r="E57" s="90">
        <v>27.563455999999999</v>
      </c>
      <c r="F57" s="90">
        <v>-64.366248999999996</v>
      </c>
      <c r="G57" s="90">
        <v>1.6349099</v>
      </c>
      <c r="H57" s="8"/>
      <c r="I57" s="6">
        <f t="shared" si="68"/>
        <v>8.579448979591799</v>
      </c>
      <c r="J57" s="6">
        <f t="shared" si="69"/>
        <v>27.133679999999998</v>
      </c>
      <c r="K57" s="83">
        <f t="shared" si="7"/>
        <v>28.634032999999999</v>
      </c>
      <c r="L57" s="6">
        <f t="shared" si="8"/>
        <v>8.579448979591799</v>
      </c>
      <c r="M57" s="79">
        <f t="shared" si="9"/>
        <v>23.767634999999999</v>
      </c>
      <c r="N57" s="83">
        <f t="shared" si="10"/>
        <v>25.193850999999999</v>
      </c>
      <c r="O57" s="6">
        <f t="shared" si="11"/>
        <v>8.579448979591799</v>
      </c>
      <c r="P57" s="79">
        <f t="shared" si="12"/>
        <v>24.583956000000001</v>
      </c>
      <c r="Q57" s="83">
        <f t="shared" si="13"/>
        <v>24.874977000000001</v>
      </c>
      <c r="R57" s="6">
        <f t="shared" si="14"/>
        <v>8.579448979591799</v>
      </c>
      <c r="S57" s="79">
        <f t="shared" si="15"/>
        <v>0</v>
      </c>
      <c r="T57" s="83">
        <f t="shared" si="16"/>
        <v>0</v>
      </c>
      <c r="U57" s="6">
        <f t="shared" si="17"/>
        <v>8.579448979591799</v>
      </c>
      <c r="V57" s="79">
        <f t="shared" si="18"/>
        <v>0</v>
      </c>
      <c r="W57" s="83">
        <f t="shared" si="19"/>
        <v>0</v>
      </c>
      <c r="X57" s="43">
        <f t="shared" si="20"/>
        <v>0</v>
      </c>
      <c r="Y57" s="43">
        <f t="shared" ref="Y57:Z57" si="92">C581</f>
        <v>0</v>
      </c>
      <c r="Z57" s="43">
        <f t="shared" si="92"/>
        <v>0</v>
      </c>
      <c r="AB57" s="90">
        <v>7934183673.4694004</v>
      </c>
      <c r="AC57" s="90">
        <v>-10.422444</v>
      </c>
      <c r="AD57" s="90">
        <v>26.156649000000002</v>
      </c>
      <c r="AE57" s="90">
        <v>26.19351</v>
      </c>
      <c r="AF57" s="90">
        <v>-64.055183</v>
      </c>
      <c r="AG57" s="90">
        <v>0.23064821999999999</v>
      </c>
      <c r="AH57" s="8"/>
      <c r="AI57" s="6">
        <f t="shared" si="71"/>
        <v>8.579448979591799</v>
      </c>
      <c r="AJ57" s="6">
        <f t="shared" si="72"/>
        <v>30.581714999999999</v>
      </c>
      <c r="AK57" s="83">
        <f t="shared" si="22"/>
        <v>30.210090999999998</v>
      </c>
      <c r="AL57" s="6">
        <f t="shared" si="23"/>
        <v>8.579448979591799</v>
      </c>
      <c r="AM57" s="79">
        <f t="shared" si="24"/>
        <v>27.727219000000002</v>
      </c>
      <c r="AN57" s="83">
        <f t="shared" si="25"/>
        <v>27.074725999999998</v>
      </c>
      <c r="AO57" s="6">
        <f t="shared" si="26"/>
        <v>8.579448979591799</v>
      </c>
      <c r="AP57" s="43">
        <f t="shared" si="27"/>
        <v>24.539642000000001</v>
      </c>
      <c r="AQ57" s="83">
        <f t="shared" si="28"/>
        <v>23.646618</v>
      </c>
      <c r="AR57" s="6">
        <f t="shared" si="29"/>
        <v>8.579448979591799</v>
      </c>
      <c r="AS57" s="79">
        <f t="shared" si="30"/>
        <v>0</v>
      </c>
      <c r="AT57" s="83">
        <f t="shared" si="31"/>
        <v>0</v>
      </c>
      <c r="AU57" s="6">
        <f t="shared" si="32"/>
        <v>8.579448979591799</v>
      </c>
      <c r="AV57" s="79">
        <f t="shared" si="33"/>
        <v>0</v>
      </c>
      <c r="AW57" s="83">
        <f t="shared" si="34"/>
        <v>0</v>
      </c>
      <c r="AX57" s="43">
        <f t="shared" si="35"/>
        <v>0</v>
      </c>
      <c r="AY57" s="43">
        <f t="shared" si="36"/>
        <v>0</v>
      </c>
      <c r="AZ57" s="43">
        <f t="shared" si="37"/>
        <v>0</v>
      </c>
    </row>
    <row r="58" spans="2:53" x14ac:dyDescent="0.25">
      <c r="B58" s="90">
        <v>8095500000</v>
      </c>
      <c r="C58" s="90">
        <v>-9.1661339000000002</v>
      </c>
      <c r="D58" s="90">
        <v>29.188956999999998</v>
      </c>
      <c r="E58" s="90">
        <v>27.578745000000001</v>
      </c>
      <c r="F58" s="90">
        <v>-66.535827999999995</v>
      </c>
      <c r="G58" s="90">
        <v>1.9132401999999999</v>
      </c>
      <c r="H58" s="8"/>
      <c r="I58" s="6">
        <f t="shared" si="68"/>
        <v>8.7407653061224</v>
      </c>
      <c r="J58" s="6">
        <f t="shared" si="69"/>
        <v>26.295802999999999</v>
      </c>
      <c r="K58" s="83">
        <f t="shared" si="7"/>
        <v>27.697247999999998</v>
      </c>
      <c r="L58" s="6">
        <f t="shared" si="8"/>
        <v>8.7407653061224</v>
      </c>
      <c r="M58" s="79">
        <f t="shared" si="9"/>
        <v>23.443771000000002</v>
      </c>
      <c r="N58" s="83">
        <f t="shared" si="10"/>
        <v>23.994951</v>
      </c>
      <c r="O58" s="6">
        <f t="shared" si="11"/>
        <v>8.7407653061224</v>
      </c>
      <c r="P58" s="79">
        <f t="shared" si="12"/>
        <v>22.98535</v>
      </c>
      <c r="Q58" s="83">
        <f t="shared" si="13"/>
        <v>23.741947</v>
      </c>
      <c r="R58" s="6">
        <f t="shared" si="14"/>
        <v>8.7407653061224</v>
      </c>
      <c r="S58" s="79">
        <f t="shared" si="15"/>
        <v>0</v>
      </c>
      <c r="T58" s="83">
        <f t="shared" si="16"/>
        <v>0</v>
      </c>
      <c r="U58" s="6">
        <f t="shared" si="17"/>
        <v>8.7407653061224</v>
      </c>
      <c r="V58" s="79">
        <f t="shared" si="18"/>
        <v>0</v>
      </c>
      <c r="W58" s="83">
        <f t="shared" si="19"/>
        <v>0</v>
      </c>
      <c r="X58" s="43">
        <f t="shared" si="20"/>
        <v>0</v>
      </c>
      <c r="Y58" s="43">
        <f t="shared" ref="Y58:Z58" si="93">C582</f>
        <v>0</v>
      </c>
      <c r="Z58" s="43">
        <f t="shared" si="93"/>
        <v>0</v>
      </c>
      <c r="AB58" s="90">
        <v>8095500000</v>
      </c>
      <c r="AC58" s="90">
        <v>-10.983214</v>
      </c>
      <c r="AD58" s="90">
        <v>26.039377000000002</v>
      </c>
      <c r="AE58" s="90">
        <v>26.082402999999999</v>
      </c>
      <c r="AF58" s="90">
        <v>-62.133277999999997</v>
      </c>
      <c r="AG58" s="90">
        <v>0.11593949000000001</v>
      </c>
      <c r="AH58" s="8"/>
      <c r="AI58" s="6">
        <f t="shared" si="71"/>
        <v>8.7407653061224</v>
      </c>
      <c r="AJ58" s="6">
        <f t="shared" si="72"/>
        <v>30.125595000000001</v>
      </c>
      <c r="AK58" s="83">
        <f t="shared" si="22"/>
        <v>29.6007</v>
      </c>
      <c r="AL58" s="6">
        <f t="shared" si="23"/>
        <v>8.7407653061224</v>
      </c>
      <c r="AM58" s="79">
        <f t="shared" si="24"/>
        <v>28.108153999999999</v>
      </c>
      <c r="AN58" s="83">
        <f t="shared" si="25"/>
        <v>27.923110999999999</v>
      </c>
      <c r="AO58" s="6">
        <f t="shared" si="26"/>
        <v>8.7407653061224</v>
      </c>
      <c r="AP58" s="43">
        <f t="shared" si="27"/>
        <v>26.082802000000001</v>
      </c>
      <c r="AQ58" s="83">
        <f t="shared" si="28"/>
        <v>25.226568</v>
      </c>
      <c r="AR58" s="6">
        <f t="shared" si="29"/>
        <v>8.7407653061224</v>
      </c>
      <c r="AS58" s="79">
        <f t="shared" si="30"/>
        <v>0</v>
      </c>
      <c r="AT58" s="83">
        <f t="shared" si="31"/>
        <v>0</v>
      </c>
      <c r="AU58" s="6">
        <f t="shared" si="32"/>
        <v>8.7407653061224</v>
      </c>
      <c r="AV58" s="79">
        <f t="shared" si="33"/>
        <v>0</v>
      </c>
      <c r="AW58" s="83">
        <f t="shared" si="34"/>
        <v>0</v>
      </c>
      <c r="AX58" s="43">
        <f t="shared" si="35"/>
        <v>0</v>
      </c>
      <c r="AY58" s="43">
        <f t="shared" si="36"/>
        <v>0</v>
      </c>
      <c r="AZ58" s="43">
        <f t="shared" si="37"/>
        <v>0</v>
      </c>
    </row>
    <row r="59" spans="2:53" x14ac:dyDescent="0.25">
      <c r="B59" s="90">
        <v>8256816326.5305996</v>
      </c>
      <c r="C59" s="90">
        <v>-9.6016139999999996</v>
      </c>
      <c r="D59" s="90">
        <v>29.265619000000001</v>
      </c>
      <c r="E59" s="90">
        <v>27.702608000000001</v>
      </c>
      <c r="F59" s="90">
        <v>-67.555000000000007</v>
      </c>
      <c r="G59" s="90">
        <v>1.2824891</v>
      </c>
      <c r="H59" s="8"/>
      <c r="I59" s="6">
        <f t="shared" si="68"/>
        <v>8.9020816326530987</v>
      </c>
      <c r="J59" s="6">
        <f t="shared" si="69"/>
        <v>24.568169000000001</v>
      </c>
      <c r="K59" s="83">
        <f t="shared" si="7"/>
        <v>25.940968000000002</v>
      </c>
      <c r="L59" s="6">
        <f t="shared" si="8"/>
        <v>8.9020816326530987</v>
      </c>
      <c r="M59" s="79">
        <f t="shared" si="9"/>
        <v>23.019065999999999</v>
      </c>
      <c r="N59" s="83">
        <f t="shared" si="10"/>
        <v>23.684940000000001</v>
      </c>
      <c r="O59" s="6">
        <f t="shared" si="11"/>
        <v>8.9020816326530987</v>
      </c>
      <c r="P59" s="79">
        <f t="shared" si="12"/>
        <v>22.344372</v>
      </c>
      <c r="Q59" s="83">
        <f t="shared" si="13"/>
        <v>21.530024999999998</v>
      </c>
      <c r="R59" s="6">
        <f t="shared" si="14"/>
        <v>8.9020816326530987</v>
      </c>
      <c r="S59" s="79">
        <f t="shared" si="15"/>
        <v>0</v>
      </c>
      <c r="T59" s="83">
        <f t="shared" si="16"/>
        <v>0</v>
      </c>
      <c r="U59" s="6">
        <f t="shared" si="17"/>
        <v>8.9020816326530987</v>
      </c>
      <c r="V59" s="79">
        <f t="shared" si="18"/>
        <v>0</v>
      </c>
      <c r="W59" s="83">
        <f t="shared" si="19"/>
        <v>0</v>
      </c>
      <c r="X59" s="43">
        <f t="shared" si="20"/>
        <v>0</v>
      </c>
      <c r="Y59" s="43">
        <f t="shared" ref="Y59:Z59" si="94">C583</f>
        <v>0</v>
      </c>
      <c r="Z59" s="43">
        <f t="shared" si="94"/>
        <v>0</v>
      </c>
      <c r="AB59" s="90">
        <v>8256816326.5305996</v>
      </c>
      <c r="AC59" s="90">
        <v>-11.359775000000001</v>
      </c>
      <c r="AD59" s="90">
        <v>26.983984</v>
      </c>
      <c r="AE59" s="90">
        <v>27.133624999999999</v>
      </c>
      <c r="AF59" s="90">
        <v>-68.344109000000003</v>
      </c>
      <c r="AG59" s="90">
        <v>-0.47566788999999998</v>
      </c>
      <c r="AH59" s="8"/>
      <c r="AI59" s="6">
        <f t="shared" si="71"/>
        <v>8.9020816326530987</v>
      </c>
      <c r="AJ59" s="6">
        <f t="shared" si="72"/>
        <v>31.538815</v>
      </c>
      <c r="AK59" s="83">
        <f t="shared" si="22"/>
        <v>30.976787999999999</v>
      </c>
      <c r="AL59" s="6">
        <f t="shared" si="23"/>
        <v>8.9020816326530987</v>
      </c>
      <c r="AM59" s="79">
        <f t="shared" si="24"/>
        <v>28.572678</v>
      </c>
      <c r="AN59" s="83">
        <f t="shared" si="25"/>
        <v>27.798634</v>
      </c>
      <c r="AO59" s="6">
        <f t="shared" si="26"/>
        <v>8.9020816326530987</v>
      </c>
      <c r="AP59" s="43">
        <f t="shared" si="27"/>
        <v>27.154834999999999</v>
      </c>
      <c r="AQ59" s="83">
        <f t="shared" si="28"/>
        <v>25.943080999999999</v>
      </c>
      <c r="AR59" s="6">
        <f t="shared" si="29"/>
        <v>8.9020816326530987</v>
      </c>
      <c r="AS59" s="79">
        <f t="shared" si="30"/>
        <v>0</v>
      </c>
      <c r="AT59" s="83">
        <f t="shared" si="31"/>
        <v>0</v>
      </c>
      <c r="AU59" s="6">
        <f t="shared" si="32"/>
        <v>8.9020816326530987</v>
      </c>
      <c r="AV59" s="79">
        <f t="shared" si="33"/>
        <v>0</v>
      </c>
      <c r="AW59" s="83">
        <f t="shared" si="34"/>
        <v>0</v>
      </c>
      <c r="AX59" s="43">
        <f t="shared" si="35"/>
        <v>0</v>
      </c>
      <c r="AY59" s="43">
        <f t="shared" si="36"/>
        <v>0</v>
      </c>
      <c r="AZ59" s="43">
        <f t="shared" si="37"/>
        <v>0</v>
      </c>
    </row>
    <row r="60" spans="2:53" x14ac:dyDescent="0.25">
      <c r="B60" s="90">
        <v>8418132653.0612001</v>
      </c>
      <c r="C60" s="90">
        <v>-9.1420917999999993</v>
      </c>
      <c r="D60" s="90">
        <v>29.232970999999999</v>
      </c>
      <c r="E60" s="90">
        <v>27.709005000000001</v>
      </c>
      <c r="F60" s="90">
        <v>-65.232406999999995</v>
      </c>
      <c r="G60" s="90">
        <v>1.4933097</v>
      </c>
      <c r="H60" s="8"/>
      <c r="I60" s="6">
        <f t="shared" si="68"/>
        <v>9.0633979591836997</v>
      </c>
      <c r="J60" s="6">
        <f t="shared" si="69"/>
        <v>23.66704</v>
      </c>
      <c r="K60" s="83">
        <f t="shared" si="7"/>
        <v>25.026432</v>
      </c>
      <c r="L60" s="6">
        <f t="shared" si="8"/>
        <v>9.0633979591836997</v>
      </c>
      <c r="M60" s="79">
        <f t="shared" si="9"/>
        <v>23.478365</v>
      </c>
      <c r="N60" s="83">
        <f t="shared" si="10"/>
        <v>23.677876999999999</v>
      </c>
      <c r="O60" s="6">
        <f t="shared" si="11"/>
        <v>9.0633979591836997</v>
      </c>
      <c r="P60" s="79">
        <f t="shared" si="12"/>
        <v>22.010206</v>
      </c>
      <c r="Q60" s="83">
        <f t="shared" si="13"/>
        <v>22.760656000000001</v>
      </c>
      <c r="R60" s="6">
        <f t="shared" si="14"/>
        <v>9.0633979591836997</v>
      </c>
      <c r="S60" s="79">
        <f t="shared" si="15"/>
        <v>0</v>
      </c>
      <c r="T60" s="83">
        <f t="shared" si="16"/>
        <v>0</v>
      </c>
      <c r="U60" s="6">
        <f t="shared" si="17"/>
        <v>9.0633979591836997</v>
      </c>
      <c r="V60" s="79">
        <f t="shared" si="18"/>
        <v>0</v>
      </c>
      <c r="W60" s="83">
        <f t="shared" si="19"/>
        <v>0</v>
      </c>
      <c r="X60" s="43">
        <f t="shared" si="20"/>
        <v>0</v>
      </c>
      <c r="Y60" s="43">
        <f t="shared" ref="Y60:Z60" si="95">C584</f>
        <v>0</v>
      </c>
      <c r="Z60" s="43">
        <f t="shared" si="95"/>
        <v>0</v>
      </c>
      <c r="AB60" s="90">
        <v>8418132653.0612001</v>
      </c>
      <c r="AC60" s="90">
        <v>-10.735355</v>
      </c>
      <c r="AD60" s="90">
        <v>29.164801000000001</v>
      </c>
      <c r="AE60" s="90">
        <v>29.438931</v>
      </c>
      <c r="AF60" s="90">
        <v>-70.661559999999994</v>
      </c>
      <c r="AG60" s="90">
        <v>-8.9191920999999993E-2</v>
      </c>
      <c r="AH60" s="8"/>
      <c r="AI60" s="6">
        <f t="shared" si="71"/>
        <v>9.0633979591836997</v>
      </c>
      <c r="AJ60" s="6">
        <f t="shared" si="72"/>
        <v>31.396227</v>
      </c>
      <c r="AK60" s="83">
        <f t="shared" si="22"/>
        <v>30.810601999999999</v>
      </c>
      <c r="AL60" s="6">
        <f t="shared" si="23"/>
        <v>9.0633979591836997</v>
      </c>
      <c r="AM60" s="79">
        <f t="shared" si="24"/>
        <v>28.429247</v>
      </c>
      <c r="AN60" s="83">
        <f t="shared" si="25"/>
        <v>29.318190000000001</v>
      </c>
      <c r="AO60" s="6">
        <f t="shared" si="26"/>
        <v>9.0633979591836997</v>
      </c>
      <c r="AP60" s="43">
        <f t="shared" si="27"/>
        <v>27.76333</v>
      </c>
      <c r="AQ60" s="83">
        <f t="shared" si="28"/>
        <v>26.721792000000001</v>
      </c>
      <c r="AR60" s="6">
        <f t="shared" si="29"/>
        <v>9.0633979591836997</v>
      </c>
      <c r="AS60" s="79">
        <f t="shared" si="30"/>
        <v>0</v>
      </c>
      <c r="AT60" s="83">
        <f t="shared" si="31"/>
        <v>0</v>
      </c>
      <c r="AU60" s="6">
        <f t="shared" si="32"/>
        <v>9.0633979591836997</v>
      </c>
      <c r="AV60" s="79">
        <f t="shared" si="33"/>
        <v>0</v>
      </c>
      <c r="AW60" s="83">
        <f t="shared" si="34"/>
        <v>0</v>
      </c>
      <c r="AX60" s="43">
        <f t="shared" si="35"/>
        <v>0</v>
      </c>
      <c r="AY60" s="43">
        <f t="shared" si="36"/>
        <v>0</v>
      </c>
      <c r="AZ60" s="43">
        <f t="shared" si="37"/>
        <v>0</v>
      </c>
    </row>
    <row r="61" spans="2:53" x14ac:dyDescent="0.25">
      <c r="B61" s="90">
        <v>8579448979.5917997</v>
      </c>
      <c r="C61" s="90">
        <v>-8.8981428000000005</v>
      </c>
      <c r="D61" s="90">
        <v>28.634032999999999</v>
      </c>
      <c r="E61" s="90">
        <v>27.133679999999998</v>
      </c>
      <c r="F61" s="90">
        <v>-65.535956999999996</v>
      </c>
      <c r="G61" s="90">
        <v>1.7960986000000001</v>
      </c>
      <c r="H61" s="8"/>
      <c r="I61" s="6">
        <f t="shared" si="68"/>
        <v>9.2247142857143007</v>
      </c>
      <c r="J61" s="6">
        <f t="shared" si="69"/>
        <v>23.240562000000001</v>
      </c>
      <c r="K61" s="83">
        <f t="shared" si="7"/>
        <v>24.598341000000001</v>
      </c>
      <c r="L61" s="6">
        <f t="shared" si="8"/>
        <v>9.2247142857143007</v>
      </c>
      <c r="M61" s="79">
        <f t="shared" si="9"/>
        <v>23.701246000000001</v>
      </c>
      <c r="N61" s="83">
        <f t="shared" si="10"/>
        <v>24.424268999999999</v>
      </c>
      <c r="O61" s="6">
        <f t="shared" si="11"/>
        <v>9.2247142857143007</v>
      </c>
      <c r="P61" s="79">
        <f t="shared" si="12"/>
        <v>22.416982999999998</v>
      </c>
      <c r="Q61" s="83">
        <f t="shared" si="13"/>
        <v>22.752511999999999</v>
      </c>
      <c r="R61" s="6">
        <f t="shared" si="14"/>
        <v>9.2247142857143007</v>
      </c>
      <c r="S61" s="79">
        <f t="shared" si="15"/>
        <v>0</v>
      </c>
      <c r="T61" s="83">
        <f t="shared" si="16"/>
        <v>0</v>
      </c>
      <c r="U61" s="6">
        <f t="shared" si="17"/>
        <v>9.2247142857143007</v>
      </c>
      <c r="V61" s="79">
        <f t="shared" si="18"/>
        <v>0</v>
      </c>
      <c r="W61" s="83">
        <f t="shared" si="19"/>
        <v>0</v>
      </c>
      <c r="X61" s="43">
        <f t="shared" si="20"/>
        <v>0</v>
      </c>
      <c r="Y61" s="43">
        <f t="shared" ref="Y61:Z61" si="96">C585</f>
        <v>0</v>
      </c>
      <c r="Z61" s="43">
        <f t="shared" si="96"/>
        <v>0</v>
      </c>
      <c r="AB61" s="90">
        <v>8579448979.5917997</v>
      </c>
      <c r="AC61" s="90">
        <v>-10.979559999999999</v>
      </c>
      <c r="AD61" s="90">
        <v>30.210090999999998</v>
      </c>
      <c r="AE61" s="90">
        <v>30.581714999999999</v>
      </c>
      <c r="AF61" s="90">
        <v>-75.207206999999997</v>
      </c>
      <c r="AG61" s="90">
        <v>-0.25753652999999999</v>
      </c>
      <c r="AH61" s="8"/>
      <c r="AI61" s="6">
        <f t="shared" si="71"/>
        <v>9.2247142857143007</v>
      </c>
      <c r="AJ61" s="6">
        <f t="shared" si="72"/>
        <v>30.990628999999998</v>
      </c>
      <c r="AK61" s="83">
        <f t="shared" si="22"/>
        <v>30.368275000000001</v>
      </c>
      <c r="AL61" s="6">
        <f t="shared" si="23"/>
        <v>9.2247142857143007</v>
      </c>
      <c r="AM61" s="79">
        <f t="shared" si="24"/>
        <v>27.968388000000001</v>
      </c>
      <c r="AN61" s="83">
        <f t="shared" si="25"/>
        <v>26.884314</v>
      </c>
      <c r="AO61" s="6">
        <f t="shared" si="26"/>
        <v>9.2247142857143007</v>
      </c>
      <c r="AP61" s="43">
        <f t="shared" si="27"/>
        <v>27.677696000000001</v>
      </c>
      <c r="AQ61" s="83">
        <f t="shared" si="28"/>
        <v>26.994972000000001</v>
      </c>
      <c r="AR61" s="6">
        <f t="shared" si="29"/>
        <v>9.2247142857143007</v>
      </c>
      <c r="AS61" s="79">
        <f t="shared" si="30"/>
        <v>0</v>
      </c>
      <c r="AT61" s="83">
        <f t="shared" si="31"/>
        <v>0</v>
      </c>
      <c r="AU61" s="6">
        <f t="shared" si="32"/>
        <v>9.2247142857143007</v>
      </c>
      <c r="AV61" s="79">
        <f t="shared" si="33"/>
        <v>0</v>
      </c>
      <c r="AW61" s="83">
        <f t="shared" si="34"/>
        <v>0</v>
      </c>
      <c r="AX61" s="43">
        <f t="shared" si="35"/>
        <v>0</v>
      </c>
      <c r="AY61" s="43">
        <f t="shared" si="36"/>
        <v>0</v>
      </c>
      <c r="AZ61" s="43">
        <f t="shared" si="37"/>
        <v>0</v>
      </c>
    </row>
    <row r="62" spans="2:53" x14ac:dyDescent="0.25">
      <c r="B62" s="90">
        <v>8740765306.1224003</v>
      </c>
      <c r="C62" s="90">
        <v>-9.6838254999999993</v>
      </c>
      <c r="D62" s="90">
        <v>27.697247999999998</v>
      </c>
      <c r="E62" s="90">
        <v>26.295802999999999</v>
      </c>
      <c r="F62" s="90">
        <v>-64.207999999999998</v>
      </c>
      <c r="G62" s="90">
        <v>1.2116495</v>
      </c>
      <c r="H62" s="8"/>
      <c r="I62" s="6">
        <f t="shared" si="68"/>
        <v>9.3860306122449</v>
      </c>
      <c r="J62" s="6">
        <f t="shared" si="69"/>
        <v>23.317926</v>
      </c>
      <c r="K62" s="83">
        <f t="shared" si="7"/>
        <v>24.690667999999999</v>
      </c>
      <c r="L62" s="6">
        <f t="shared" si="8"/>
        <v>9.3860306122449</v>
      </c>
      <c r="M62" s="79">
        <f t="shared" si="9"/>
        <v>23.944137999999999</v>
      </c>
      <c r="N62" s="83">
        <f t="shared" si="10"/>
        <v>26.831377</v>
      </c>
      <c r="O62" s="6">
        <f t="shared" si="11"/>
        <v>9.3860306122449</v>
      </c>
      <c r="P62" s="79">
        <f t="shared" si="12"/>
        <v>22.710080999999999</v>
      </c>
      <c r="Q62" s="83">
        <f t="shared" si="13"/>
        <v>22.749497999999999</v>
      </c>
      <c r="R62" s="6">
        <f t="shared" si="14"/>
        <v>9.3860306122449</v>
      </c>
      <c r="S62" s="79">
        <f t="shared" si="15"/>
        <v>0</v>
      </c>
      <c r="T62" s="83">
        <f t="shared" si="16"/>
        <v>0</v>
      </c>
      <c r="U62" s="6">
        <f t="shared" si="17"/>
        <v>9.3860306122449</v>
      </c>
      <c r="V62" s="79">
        <f t="shared" si="18"/>
        <v>0</v>
      </c>
      <c r="W62" s="83">
        <f t="shared" si="19"/>
        <v>0</v>
      </c>
      <c r="X62" s="43">
        <f t="shared" si="20"/>
        <v>0</v>
      </c>
      <c r="Y62" s="43">
        <f t="shared" ref="Y62:Z62" si="97">C586</f>
        <v>0</v>
      </c>
      <c r="Z62" s="43">
        <f t="shared" si="97"/>
        <v>0</v>
      </c>
      <c r="AB62" s="90">
        <v>8740765306.1224003</v>
      </c>
      <c r="AC62" s="90">
        <v>-11.685555000000001</v>
      </c>
      <c r="AD62" s="90">
        <v>29.6007</v>
      </c>
      <c r="AE62" s="90">
        <v>30.125595000000001</v>
      </c>
      <c r="AF62" s="90">
        <v>-75.593192999999999</v>
      </c>
      <c r="AG62" s="90">
        <v>-0.76814300000000002</v>
      </c>
      <c r="AH62" s="8"/>
      <c r="AI62" s="6">
        <f t="shared" si="71"/>
        <v>9.3860306122449</v>
      </c>
      <c r="AJ62" s="6">
        <f t="shared" si="72"/>
        <v>27.042480000000001</v>
      </c>
      <c r="AK62" s="83">
        <f t="shared" si="22"/>
        <v>26.483767</v>
      </c>
      <c r="AL62" s="6">
        <f t="shared" si="23"/>
        <v>9.3860306122449</v>
      </c>
      <c r="AM62" s="79">
        <f t="shared" si="24"/>
        <v>27.997267000000001</v>
      </c>
      <c r="AN62" s="83">
        <f t="shared" si="25"/>
        <v>25.920857999999999</v>
      </c>
      <c r="AO62" s="6">
        <f t="shared" si="26"/>
        <v>9.3860306122449</v>
      </c>
      <c r="AP62" s="43">
        <f t="shared" si="27"/>
        <v>27.571556000000001</v>
      </c>
      <c r="AQ62" s="83">
        <f t="shared" si="28"/>
        <v>25.500793000000002</v>
      </c>
      <c r="AR62" s="6">
        <f t="shared" si="29"/>
        <v>9.3860306122449</v>
      </c>
      <c r="AS62" s="79">
        <f t="shared" si="30"/>
        <v>0</v>
      </c>
      <c r="AT62" s="83">
        <f t="shared" si="31"/>
        <v>0</v>
      </c>
      <c r="AU62" s="6">
        <f t="shared" si="32"/>
        <v>9.3860306122449</v>
      </c>
      <c r="AV62" s="79">
        <f t="shared" si="33"/>
        <v>0</v>
      </c>
      <c r="AW62" s="83">
        <f t="shared" si="34"/>
        <v>0</v>
      </c>
      <c r="AX62" s="43">
        <f t="shared" si="35"/>
        <v>0</v>
      </c>
      <c r="AY62" s="43">
        <f t="shared" si="36"/>
        <v>0</v>
      </c>
      <c r="AZ62" s="43">
        <f t="shared" si="37"/>
        <v>0</v>
      </c>
    </row>
    <row r="63" spans="2:53" x14ac:dyDescent="0.25">
      <c r="B63" s="90">
        <v>8902081632.6530991</v>
      </c>
      <c r="C63" s="90">
        <v>-9.4477501000000004</v>
      </c>
      <c r="D63" s="90">
        <v>25.940968000000002</v>
      </c>
      <c r="E63" s="90">
        <v>24.568169000000001</v>
      </c>
      <c r="F63" s="90">
        <v>-60.528678999999997</v>
      </c>
      <c r="G63" s="90">
        <v>1.1965897999999999</v>
      </c>
      <c r="H63" s="8"/>
      <c r="I63" s="6">
        <f t="shared" si="68"/>
        <v>9.5473469387754992</v>
      </c>
      <c r="J63" s="6">
        <f t="shared" si="69"/>
        <v>23.200711999999999</v>
      </c>
      <c r="K63" s="83">
        <f t="shared" si="7"/>
        <v>24.575371000000001</v>
      </c>
      <c r="L63" s="6">
        <f t="shared" si="8"/>
        <v>9.5473469387754992</v>
      </c>
      <c r="M63" s="79">
        <f t="shared" si="9"/>
        <v>25.331078000000002</v>
      </c>
      <c r="N63" s="83">
        <f t="shared" si="10"/>
        <v>25.610175999999999</v>
      </c>
      <c r="O63" s="6">
        <f t="shared" si="11"/>
        <v>9.5473469387754992</v>
      </c>
      <c r="P63" s="79">
        <f t="shared" si="12"/>
        <v>22.681082</v>
      </c>
      <c r="Q63" s="83">
        <f t="shared" si="13"/>
        <v>23.924553</v>
      </c>
      <c r="R63" s="6">
        <f t="shared" si="14"/>
        <v>9.5473469387754992</v>
      </c>
      <c r="S63" s="79">
        <f t="shared" si="15"/>
        <v>0</v>
      </c>
      <c r="T63" s="83">
        <f t="shared" si="16"/>
        <v>0</v>
      </c>
      <c r="U63" s="6">
        <f t="shared" si="17"/>
        <v>9.5473469387754992</v>
      </c>
      <c r="V63" s="79">
        <f t="shared" si="18"/>
        <v>0</v>
      </c>
      <c r="W63" s="83">
        <f t="shared" si="19"/>
        <v>0</v>
      </c>
      <c r="X63" s="43">
        <f t="shared" si="20"/>
        <v>0</v>
      </c>
      <c r="Y63" s="43">
        <f t="shared" ref="Y63:Z63" si="98">C587</f>
        <v>0</v>
      </c>
      <c r="Z63" s="43">
        <f t="shared" si="98"/>
        <v>0</v>
      </c>
      <c r="AB63" s="90">
        <v>8902081632.6530991</v>
      </c>
      <c r="AC63" s="90">
        <v>-11.226424</v>
      </c>
      <c r="AD63" s="90">
        <v>30.976787999999999</v>
      </c>
      <c r="AE63" s="90">
        <v>31.538815</v>
      </c>
      <c r="AF63" s="90">
        <v>-68.478415999999996</v>
      </c>
      <c r="AG63" s="90">
        <v>-0.54900789000000005</v>
      </c>
      <c r="AH63" s="8"/>
      <c r="AI63" s="6">
        <f t="shared" si="71"/>
        <v>9.5473469387754992</v>
      </c>
      <c r="AJ63" s="6">
        <f t="shared" si="72"/>
        <v>25.055706000000001</v>
      </c>
      <c r="AK63" s="83">
        <f t="shared" si="22"/>
        <v>24.539351</v>
      </c>
      <c r="AL63" s="6">
        <f t="shared" si="23"/>
        <v>9.5473469387754992</v>
      </c>
      <c r="AM63" s="79">
        <f t="shared" si="24"/>
        <v>27.636116000000001</v>
      </c>
      <c r="AN63" s="83">
        <f t="shared" si="25"/>
        <v>26.175502999999999</v>
      </c>
      <c r="AO63" s="6">
        <f t="shared" si="26"/>
        <v>9.5473469387754992</v>
      </c>
      <c r="AP63" s="43">
        <f t="shared" si="27"/>
        <v>28.501588999999999</v>
      </c>
      <c r="AQ63" s="83">
        <f t="shared" si="28"/>
        <v>26.640481999999999</v>
      </c>
      <c r="AR63" s="6">
        <f t="shared" si="29"/>
        <v>9.5473469387754992</v>
      </c>
      <c r="AS63" s="79">
        <f t="shared" si="30"/>
        <v>0</v>
      </c>
      <c r="AT63" s="83">
        <f t="shared" si="31"/>
        <v>0</v>
      </c>
      <c r="AU63" s="6">
        <f t="shared" si="32"/>
        <v>9.5473469387754992</v>
      </c>
      <c r="AV63" s="79">
        <f t="shared" si="33"/>
        <v>0</v>
      </c>
      <c r="AW63" s="83">
        <f t="shared" si="34"/>
        <v>0</v>
      </c>
      <c r="AX63" s="43">
        <f t="shared" si="35"/>
        <v>0</v>
      </c>
      <c r="AY63" s="43">
        <f t="shared" si="36"/>
        <v>0</v>
      </c>
      <c r="AZ63" s="43">
        <f t="shared" si="37"/>
        <v>0</v>
      </c>
    </row>
    <row r="64" spans="2:53" x14ac:dyDescent="0.25">
      <c r="B64" s="90">
        <v>9063397959.1837006</v>
      </c>
      <c r="C64" s="90">
        <v>-8.8458176000000002</v>
      </c>
      <c r="D64" s="90">
        <v>25.026432</v>
      </c>
      <c r="E64" s="90">
        <v>23.66704</v>
      </c>
      <c r="F64" s="90">
        <v>-54.841301000000001</v>
      </c>
      <c r="G64" s="90">
        <v>1.7101564</v>
      </c>
      <c r="H64" s="8"/>
      <c r="I64" s="6">
        <f t="shared" si="68"/>
        <v>9.7086632653061002</v>
      </c>
      <c r="J64" s="6">
        <f t="shared" si="69"/>
        <v>22.778455999999998</v>
      </c>
      <c r="K64" s="83">
        <f t="shared" si="7"/>
        <v>24.210037</v>
      </c>
      <c r="L64" s="6">
        <f t="shared" si="8"/>
        <v>9.7086632653061002</v>
      </c>
      <c r="M64" s="79">
        <f t="shared" si="9"/>
        <v>25.492006</v>
      </c>
      <c r="N64" s="83">
        <f t="shared" si="10"/>
        <v>24.874804000000001</v>
      </c>
      <c r="O64" s="6">
        <f t="shared" si="11"/>
        <v>9.7086632653061002</v>
      </c>
      <c r="P64" s="79">
        <f t="shared" si="12"/>
        <v>22.014645000000002</v>
      </c>
      <c r="Q64" s="83">
        <f t="shared" si="13"/>
        <v>22.844712999999999</v>
      </c>
      <c r="R64" s="6">
        <f t="shared" si="14"/>
        <v>9.7086632653061002</v>
      </c>
      <c r="S64" s="79">
        <f t="shared" si="15"/>
        <v>0</v>
      </c>
      <c r="T64" s="83">
        <f t="shared" si="16"/>
        <v>0</v>
      </c>
      <c r="U64" s="6">
        <f t="shared" si="17"/>
        <v>9.7086632653061002</v>
      </c>
      <c r="V64" s="79">
        <f t="shared" si="18"/>
        <v>0</v>
      </c>
      <c r="W64" s="83">
        <f t="shared" si="19"/>
        <v>0</v>
      </c>
      <c r="X64" s="43">
        <f t="shared" si="20"/>
        <v>0</v>
      </c>
      <c r="Y64" s="43">
        <f t="shared" ref="Y64:Z64" si="99">C588</f>
        <v>0</v>
      </c>
      <c r="Z64" s="43">
        <f t="shared" si="99"/>
        <v>0</v>
      </c>
      <c r="AB64" s="90">
        <v>9063397959.1837006</v>
      </c>
      <c r="AC64" s="90">
        <v>-10.946935</v>
      </c>
      <c r="AD64" s="90">
        <v>30.810601999999999</v>
      </c>
      <c r="AE64" s="90">
        <v>31.396227</v>
      </c>
      <c r="AF64" s="90">
        <v>-83.365859999999998</v>
      </c>
      <c r="AG64" s="90">
        <v>-0.36892983000000001</v>
      </c>
      <c r="AH64" s="8"/>
      <c r="AI64" s="6">
        <f t="shared" si="71"/>
        <v>9.7086632653061002</v>
      </c>
      <c r="AJ64" s="6">
        <f t="shared" si="72"/>
        <v>24.472850999999999</v>
      </c>
      <c r="AK64" s="83">
        <f t="shared" si="22"/>
        <v>24.028614000000001</v>
      </c>
      <c r="AL64" s="6">
        <f t="shared" si="23"/>
        <v>9.7086632653061002</v>
      </c>
      <c r="AM64" s="79">
        <f t="shared" si="24"/>
        <v>26.81682</v>
      </c>
      <c r="AN64" s="83">
        <f t="shared" si="25"/>
        <v>27.76502</v>
      </c>
      <c r="AO64" s="6">
        <f t="shared" si="26"/>
        <v>9.7086632653061002</v>
      </c>
      <c r="AP64" s="43">
        <f t="shared" si="27"/>
        <v>30.602301000000001</v>
      </c>
      <c r="AQ64" s="83">
        <f t="shared" si="28"/>
        <v>30.019998999999999</v>
      </c>
      <c r="AR64" s="6">
        <f t="shared" si="29"/>
        <v>9.7086632653061002</v>
      </c>
      <c r="AS64" s="79">
        <f t="shared" si="30"/>
        <v>0</v>
      </c>
      <c r="AT64" s="83">
        <f t="shared" si="31"/>
        <v>0</v>
      </c>
      <c r="AU64" s="6">
        <f t="shared" si="32"/>
        <v>9.7086632653061002</v>
      </c>
      <c r="AV64" s="79">
        <f t="shared" si="33"/>
        <v>0</v>
      </c>
      <c r="AW64" s="83">
        <f t="shared" si="34"/>
        <v>0</v>
      </c>
      <c r="AX64" s="43">
        <f t="shared" si="35"/>
        <v>0</v>
      </c>
      <c r="AY64" s="43">
        <f t="shared" si="36"/>
        <v>0</v>
      </c>
      <c r="AZ64" s="43">
        <f t="shared" si="37"/>
        <v>0</v>
      </c>
    </row>
    <row r="65" spans="2:52" x14ac:dyDescent="0.25">
      <c r="B65" s="90">
        <v>9224714285.7143002</v>
      </c>
      <c r="C65" s="90">
        <v>-9.2260016999999994</v>
      </c>
      <c r="D65" s="90">
        <v>24.598341000000001</v>
      </c>
      <c r="E65" s="90">
        <v>23.240562000000001</v>
      </c>
      <c r="F65" s="90">
        <v>-57.347316999999997</v>
      </c>
      <c r="G65" s="90">
        <v>1.1714286</v>
      </c>
      <c r="H65" s="8"/>
      <c r="I65" s="6">
        <f t="shared" si="68"/>
        <v>9.8699795918367013</v>
      </c>
      <c r="J65" s="6">
        <f t="shared" si="69"/>
        <v>22.414504999999998</v>
      </c>
      <c r="K65" s="83">
        <f t="shared" si="7"/>
        <v>23.805140000000002</v>
      </c>
      <c r="L65" s="6">
        <f t="shared" si="8"/>
        <v>9.8699795918367013</v>
      </c>
      <c r="M65" s="79">
        <f t="shared" si="9"/>
        <v>24.583351</v>
      </c>
      <c r="N65" s="83">
        <f t="shared" si="10"/>
        <v>30.356812999999999</v>
      </c>
      <c r="O65" s="6">
        <f t="shared" si="11"/>
        <v>9.8699795918367013</v>
      </c>
      <c r="P65" s="79">
        <f t="shared" si="12"/>
        <v>20.992964000000001</v>
      </c>
      <c r="Q65" s="83">
        <f t="shared" si="13"/>
        <v>21.098552999999999</v>
      </c>
      <c r="R65" s="6">
        <f t="shared" si="14"/>
        <v>9.8699795918367013</v>
      </c>
      <c r="S65" s="79">
        <f t="shared" si="15"/>
        <v>0</v>
      </c>
      <c r="T65" s="83">
        <f t="shared" si="16"/>
        <v>0</v>
      </c>
      <c r="U65" s="6">
        <f t="shared" si="17"/>
        <v>9.8699795918367013</v>
      </c>
      <c r="V65" s="79">
        <f t="shared" si="18"/>
        <v>0</v>
      </c>
      <c r="W65" s="83">
        <f t="shared" si="19"/>
        <v>0</v>
      </c>
      <c r="X65" s="43">
        <f t="shared" si="20"/>
        <v>0</v>
      </c>
      <c r="Y65" s="43">
        <f t="shared" ref="Y65:Z65" si="100">C589</f>
        <v>0</v>
      </c>
      <c r="Z65" s="43">
        <f t="shared" si="100"/>
        <v>0</v>
      </c>
      <c r="AB65" s="90">
        <v>9224714285.7143002</v>
      </c>
      <c r="AC65" s="90">
        <v>-11.247653</v>
      </c>
      <c r="AD65" s="90">
        <v>30.368275000000001</v>
      </c>
      <c r="AE65" s="90">
        <v>30.990628999999998</v>
      </c>
      <c r="AF65" s="90">
        <v>-73.282371999999995</v>
      </c>
      <c r="AG65" s="90">
        <v>-0.83893543000000004</v>
      </c>
      <c r="AH65" s="8"/>
      <c r="AI65" s="6">
        <f t="shared" si="71"/>
        <v>9.8699795918367013</v>
      </c>
      <c r="AJ65" s="6">
        <f t="shared" si="72"/>
        <v>24.394853999999999</v>
      </c>
      <c r="AK65" s="83">
        <f t="shared" si="22"/>
        <v>23.953686000000001</v>
      </c>
      <c r="AL65" s="6">
        <f t="shared" si="23"/>
        <v>9.8699795918367013</v>
      </c>
      <c r="AM65" s="79">
        <f t="shared" si="24"/>
        <v>26.225546000000001</v>
      </c>
      <c r="AN65" s="83">
        <f t="shared" si="25"/>
        <v>27.477723999999998</v>
      </c>
      <c r="AO65" s="6">
        <f t="shared" si="26"/>
        <v>9.8699795918367013</v>
      </c>
      <c r="AP65" s="43">
        <f t="shared" si="27"/>
        <v>29.870011999999999</v>
      </c>
      <c r="AQ65" s="83">
        <f t="shared" si="28"/>
        <v>32.229892999999997</v>
      </c>
      <c r="AR65" s="6">
        <f t="shared" si="29"/>
        <v>9.8699795918367013</v>
      </c>
      <c r="AS65" s="79">
        <f t="shared" si="30"/>
        <v>0</v>
      </c>
      <c r="AT65" s="83">
        <f t="shared" si="31"/>
        <v>0</v>
      </c>
      <c r="AU65" s="6">
        <f t="shared" si="32"/>
        <v>9.8699795918367013</v>
      </c>
      <c r="AV65" s="79">
        <f t="shared" si="33"/>
        <v>0</v>
      </c>
      <c r="AW65" s="83">
        <f t="shared" si="34"/>
        <v>0</v>
      </c>
      <c r="AX65" s="43">
        <f t="shared" si="35"/>
        <v>0</v>
      </c>
      <c r="AY65" s="43">
        <f t="shared" si="36"/>
        <v>0</v>
      </c>
      <c r="AZ65" s="43">
        <f t="shared" si="37"/>
        <v>0</v>
      </c>
    </row>
    <row r="66" spans="2:52" x14ac:dyDescent="0.25">
      <c r="B66" s="90">
        <v>9386030612.2448997</v>
      </c>
      <c r="C66" s="90">
        <v>-9.2380475999999998</v>
      </c>
      <c r="D66" s="90">
        <v>24.690667999999999</v>
      </c>
      <c r="E66" s="90">
        <v>23.317926</v>
      </c>
      <c r="F66" s="90">
        <v>-57.331038999999997</v>
      </c>
      <c r="G66" s="90">
        <v>1.1917518</v>
      </c>
      <c r="H66" s="8"/>
      <c r="I66" s="6">
        <f t="shared" si="68"/>
        <v>10.031295918367</v>
      </c>
      <c r="J66" s="6">
        <f t="shared" si="69"/>
        <v>22.369019000000002</v>
      </c>
      <c r="K66" s="83">
        <f t="shared" si="7"/>
        <v>23.694852999999998</v>
      </c>
      <c r="L66" s="6">
        <f t="shared" si="8"/>
        <v>10.031295918367</v>
      </c>
      <c r="M66" s="79">
        <f t="shared" si="9"/>
        <v>23.521502999999999</v>
      </c>
      <c r="N66" s="83">
        <f t="shared" si="10"/>
        <v>25.732430999999998</v>
      </c>
      <c r="O66" s="6">
        <f t="shared" si="11"/>
        <v>10.031295918367</v>
      </c>
      <c r="P66" s="79">
        <f t="shared" si="12"/>
        <v>19.975107000000001</v>
      </c>
      <c r="Q66" s="83">
        <f t="shared" si="13"/>
        <v>20.911190000000001</v>
      </c>
      <c r="R66" s="6">
        <f t="shared" si="14"/>
        <v>10.031295918367</v>
      </c>
      <c r="S66" s="79">
        <f t="shared" si="15"/>
        <v>0</v>
      </c>
      <c r="T66" s="83">
        <f t="shared" si="16"/>
        <v>0</v>
      </c>
      <c r="U66" s="6">
        <f t="shared" si="17"/>
        <v>10.031295918367</v>
      </c>
      <c r="V66" s="79">
        <f t="shared" si="18"/>
        <v>0</v>
      </c>
      <c r="W66" s="83">
        <f t="shared" si="19"/>
        <v>0</v>
      </c>
      <c r="X66" s="43">
        <f t="shared" si="20"/>
        <v>0</v>
      </c>
      <c r="Y66" s="43">
        <f t="shared" ref="Y66:Z66" si="101">C590</f>
        <v>0</v>
      </c>
      <c r="Z66" s="43">
        <f t="shared" si="101"/>
        <v>0</v>
      </c>
      <c r="AB66" s="90">
        <v>9386030612.2448997</v>
      </c>
      <c r="AC66" s="90">
        <v>-11.107955</v>
      </c>
      <c r="AD66" s="90">
        <v>26.483767</v>
      </c>
      <c r="AE66" s="90">
        <v>27.042480000000001</v>
      </c>
      <c r="AF66" s="90">
        <v>-65.469040000000007</v>
      </c>
      <c r="AG66" s="90">
        <v>-0.65919684999999995</v>
      </c>
      <c r="AH66" s="8"/>
      <c r="AI66" s="6">
        <f t="shared" si="71"/>
        <v>10.031295918367</v>
      </c>
      <c r="AJ66" s="6">
        <f t="shared" si="72"/>
        <v>25.094601000000001</v>
      </c>
      <c r="AK66" s="83">
        <f t="shared" si="22"/>
        <v>24.634202999999999</v>
      </c>
      <c r="AL66" s="6">
        <f t="shared" si="23"/>
        <v>10.031295918367</v>
      </c>
      <c r="AM66" s="79">
        <f t="shared" si="24"/>
        <v>25.847943999999998</v>
      </c>
      <c r="AN66" s="83">
        <f t="shared" si="25"/>
        <v>23.516431999999998</v>
      </c>
      <c r="AO66" s="6">
        <f t="shared" si="26"/>
        <v>10.031295918367</v>
      </c>
      <c r="AP66" s="43">
        <f t="shared" si="27"/>
        <v>27.309729000000001</v>
      </c>
      <c r="AQ66" s="83">
        <f t="shared" si="28"/>
        <v>24.663796999999999</v>
      </c>
      <c r="AR66" s="6">
        <f t="shared" si="29"/>
        <v>10.031295918367</v>
      </c>
      <c r="AS66" s="79">
        <f t="shared" si="30"/>
        <v>0</v>
      </c>
      <c r="AT66" s="83">
        <f t="shared" si="31"/>
        <v>0</v>
      </c>
      <c r="AU66" s="6">
        <f t="shared" si="32"/>
        <v>10.031295918367</v>
      </c>
      <c r="AV66" s="79">
        <f t="shared" si="33"/>
        <v>0</v>
      </c>
      <c r="AW66" s="83">
        <f t="shared" si="34"/>
        <v>0</v>
      </c>
      <c r="AX66" s="43">
        <f t="shared" si="35"/>
        <v>0</v>
      </c>
      <c r="AY66" s="43">
        <f t="shared" si="36"/>
        <v>0</v>
      </c>
      <c r="AZ66" s="43">
        <f t="shared" si="37"/>
        <v>0</v>
      </c>
    </row>
    <row r="67" spans="2:52" x14ac:dyDescent="0.25">
      <c r="B67" s="90">
        <v>9547346938.7754993</v>
      </c>
      <c r="C67" s="90">
        <v>-8.6574439999999999</v>
      </c>
      <c r="D67" s="90">
        <v>24.575371000000001</v>
      </c>
      <c r="E67" s="90">
        <v>23.200711999999999</v>
      </c>
      <c r="F67" s="90">
        <v>-54.830131999999999</v>
      </c>
      <c r="G67" s="90">
        <v>1.7550410999999999</v>
      </c>
      <c r="H67" s="8"/>
      <c r="I67" s="6">
        <f t="shared" si="68"/>
        <v>10.192612244898001</v>
      </c>
      <c r="J67" s="6">
        <f t="shared" si="69"/>
        <v>24.496411999999999</v>
      </c>
      <c r="K67" s="83">
        <f t="shared" si="7"/>
        <v>25.786154</v>
      </c>
      <c r="L67" s="6">
        <f t="shared" si="8"/>
        <v>10.192612244898001</v>
      </c>
      <c r="M67" s="79">
        <f t="shared" si="9"/>
        <v>22.642965</v>
      </c>
      <c r="N67" s="83">
        <f t="shared" si="10"/>
        <v>22.113237000000002</v>
      </c>
      <c r="O67" s="6">
        <f t="shared" si="11"/>
        <v>10.192612244898001</v>
      </c>
      <c r="P67" s="79">
        <f t="shared" si="12"/>
        <v>19.497216999999999</v>
      </c>
      <c r="Q67" s="83">
        <f t="shared" si="13"/>
        <v>19.699401999999999</v>
      </c>
      <c r="R67" s="6">
        <f t="shared" si="14"/>
        <v>10.192612244898001</v>
      </c>
      <c r="S67" s="79">
        <f t="shared" si="15"/>
        <v>0</v>
      </c>
      <c r="T67" s="83">
        <f t="shared" si="16"/>
        <v>0</v>
      </c>
      <c r="U67" s="6">
        <f t="shared" si="17"/>
        <v>10.192612244898001</v>
      </c>
      <c r="V67" s="79">
        <f t="shared" si="18"/>
        <v>0</v>
      </c>
      <c r="W67" s="83">
        <f t="shared" si="19"/>
        <v>0</v>
      </c>
      <c r="X67" s="43">
        <f t="shared" si="20"/>
        <v>0</v>
      </c>
      <c r="Y67" s="43">
        <f t="shared" ref="Y67:Z67" si="102">C591</f>
        <v>0</v>
      </c>
      <c r="Z67" s="43">
        <f t="shared" si="102"/>
        <v>0</v>
      </c>
      <c r="AB67" s="90">
        <v>9547346938.7754993</v>
      </c>
      <c r="AC67" s="90">
        <v>-10.612231</v>
      </c>
      <c r="AD67" s="90">
        <v>24.539351</v>
      </c>
      <c r="AE67" s="90">
        <v>25.055706000000001</v>
      </c>
      <c r="AF67" s="90">
        <v>-59.054703000000003</v>
      </c>
      <c r="AG67" s="90">
        <v>-0.17801075999999999</v>
      </c>
      <c r="AH67" s="8"/>
      <c r="AI67" s="6">
        <f t="shared" si="71"/>
        <v>10.192612244898001</v>
      </c>
      <c r="AJ67" s="6">
        <f t="shared" si="72"/>
        <v>25.970800000000001</v>
      </c>
      <c r="AK67" s="83">
        <f t="shared" si="22"/>
        <v>25.517305</v>
      </c>
      <c r="AL67" s="6">
        <f t="shared" si="23"/>
        <v>10.192612244898001</v>
      </c>
      <c r="AM67" s="79">
        <f t="shared" si="24"/>
        <v>24.860212000000001</v>
      </c>
      <c r="AN67" s="83">
        <f t="shared" si="25"/>
        <v>22.956434000000002</v>
      </c>
      <c r="AO67" s="6">
        <f t="shared" si="26"/>
        <v>10.192612244898001</v>
      </c>
      <c r="AP67" s="43">
        <f t="shared" si="27"/>
        <v>23.817011000000001</v>
      </c>
      <c r="AQ67" s="83">
        <f t="shared" si="28"/>
        <v>22.407793000000002</v>
      </c>
      <c r="AR67" s="6">
        <f t="shared" si="29"/>
        <v>10.192612244898001</v>
      </c>
      <c r="AS67" s="79">
        <f t="shared" si="30"/>
        <v>0</v>
      </c>
      <c r="AT67" s="83">
        <f t="shared" si="31"/>
        <v>0</v>
      </c>
      <c r="AU67" s="6">
        <f t="shared" si="32"/>
        <v>10.192612244898001</v>
      </c>
      <c r="AV67" s="79">
        <f t="shared" si="33"/>
        <v>0</v>
      </c>
      <c r="AW67" s="83">
        <f t="shared" si="34"/>
        <v>0</v>
      </c>
      <c r="AX67" s="43">
        <f t="shared" si="35"/>
        <v>0</v>
      </c>
      <c r="AY67" s="43">
        <f t="shared" si="36"/>
        <v>0</v>
      </c>
      <c r="AZ67" s="43">
        <f t="shared" si="37"/>
        <v>0</v>
      </c>
    </row>
    <row r="68" spans="2:52" x14ac:dyDescent="0.25">
      <c r="B68" s="90">
        <v>9708663265.3061008</v>
      </c>
      <c r="C68" s="90">
        <v>-9.0597285999999997</v>
      </c>
      <c r="D68" s="90">
        <v>24.210037</v>
      </c>
      <c r="E68" s="90">
        <v>22.778455999999998</v>
      </c>
      <c r="F68" s="90">
        <v>-56.156711999999999</v>
      </c>
      <c r="G68" s="90">
        <v>1.1771802</v>
      </c>
      <c r="H68" s="8"/>
      <c r="I68" s="6">
        <f t="shared" si="68"/>
        <v>10.353928571429002</v>
      </c>
      <c r="J68" s="6">
        <f t="shared" si="69"/>
        <v>26.408401000000001</v>
      </c>
      <c r="K68" s="83">
        <f t="shared" si="7"/>
        <v>27.580206</v>
      </c>
      <c r="L68" s="6">
        <f t="shared" si="8"/>
        <v>10.353928571429002</v>
      </c>
      <c r="M68" s="79">
        <f t="shared" si="9"/>
        <v>21.206173</v>
      </c>
      <c r="N68" s="83">
        <f t="shared" si="10"/>
        <v>19.773758000000001</v>
      </c>
      <c r="O68" s="6">
        <f t="shared" si="11"/>
        <v>10.353928571429002</v>
      </c>
      <c r="P68" s="79">
        <f t="shared" si="12"/>
        <v>19.525171</v>
      </c>
      <c r="Q68" s="83">
        <f t="shared" si="13"/>
        <v>19.520042</v>
      </c>
      <c r="R68" s="6">
        <f t="shared" si="14"/>
        <v>10.353928571429002</v>
      </c>
      <c r="S68" s="79">
        <f t="shared" si="15"/>
        <v>0</v>
      </c>
      <c r="T68" s="83">
        <f t="shared" si="16"/>
        <v>0</v>
      </c>
      <c r="U68" s="6">
        <f t="shared" si="17"/>
        <v>10.353928571429002</v>
      </c>
      <c r="V68" s="79">
        <f t="shared" si="18"/>
        <v>0</v>
      </c>
      <c r="W68" s="83">
        <f t="shared" si="19"/>
        <v>0</v>
      </c>
      <c r="X68" s="43">
        <f t="shared" si="20"/>
        <v>0</v>
      </c>
      <c r="Y68" s="43">
        <f t="shared" ref="Y68:Z68" si="103">C592</f>
        <v>0</v>
      </c>
      <c r="Z68" s="43">
        <f t="shared" si="103"/>
        <v>0</v>
      </c>
      <c r="AB68" s="90">
        <v>9708663265.3061008</v>
      </c>
      <c r="AC68" s="90">
        <v>-10.970245</v>
      </c>
      <c r="AD68" s="90">
        <v>24.028614000000001</v>
      </c>
      <c r="AE68" s="90">
        <v>24.472850999999999</v>
      </c>
      <c r="AF68" s="90">
        <v>-60.783656999999998</v>
      </c>
      <c r="AG68" s="90">
        <v>-0.71186006000000002</v>
      </c>
      <c r="AH68" s="8"/>
      <c r="AI68" s="6">
        <f t="shared" si="71"/>
        <v>10.353928571429002</v>
      </c>
      <c r="AJ68" s="6">
        <f t="shared" si="72"/>
        <v>26.759951000000001</v>
      </c>
      <c r="AK68" s="83">
        <f t="shared" si="22"/>
        <v>26.284331999999999</v>
      </c>
      <c r="AL68" s="6">
        <f t="shared" si="23"/>
        <v>10.353928571429002</v>
      </c>
      <c r="AM68" s="79">
        <f t="shared" si="24"/>
        <v>23.861307</v>
      </c>
      <c r="AN68" s="83">
        <f t="shared" si="25"/>
        <v>24.196380999999999</v>
      </c>
      <c r="AO68" s="6">
        <f t="shared" si="26"/>
        <v>10.353928571429002</v>
      </c>
      <c r="AP68" s="43">
        <f t="shared" si="27"/>
        <v>23.088318000000001</v>
      </c>
      <c r="AQ68" s="83">
        <f t="shared" si="28"/>
        <v>21.857441000000001</v>
      </c>
      <c r="AR68" s="6">
        <f t="shared" si="29"/>
        <v>10.353928571429002</v>
      </c>
      <c r="AS68" s="79">
        <f t="shared" si="30"/>
        <v>0</v>
      </c>
      <c r="AT68" s="83">
        <f t="shared" si="31"/>
        <v>0</v>
      </c>
      <c r="AU68" s="6">
        <f t="shared" si="32"/>
        <v>10.353928571429002</v>
      </c>
      <c r="AV68" s="79">
        <f t="shared" si="33"/>
        <v>0</v>
      </c>
      <c r="AW68" s="83">
        <f t="shared" si="34"/>
        <v>0</v>
      </c>
      <c r="AX68" s="43">
        <f t="shared" si="35"/>
        <v>0</v>
      </c>
      <c r="AY68" s="43">
        <f t="shared" si="36"/>
        <v>0</v>
      </c>
      <c r="AZ68" s="43">
        <f t="shared" si="37"/>
        <v>0</v>
      </c>
    </row>
    <row r="69" spans="2:52" x14ac:dyDescent="0.25">
      <c r="B69" s="90">
        <v>9869979591.8367004</v>
      </c>
      <c r="C69" s="90">
        <v>-8.6986369999999997</v>
      </c>
      <c r="D69" s="90">
        <v>23.805140000000002</v>
      </c>
      <c r="E69" s="90">
        <v>22.414504999999998</v>
      </c>
      <c r="F69" s="90">
        <v>-53.520802000000003</v>
      </c>
      <c r="G69" s="90">
        <v>1.3625202999999999</v>
      </c>
      <c r="H69" s="8"/>
      <c r="I69" s="6">
        <f t="shared" ref="I69:I100" si="104">B73/1000000000</f>
        <v>10.515244897958999</v>
      </c>
      <c r="J69" s="6">
        <f t="shared" ref="J69:J100" si="105">E73</f>
        <v>27.453644000000001</v>
      </c>
      <c r="K69" s="83">
        <f t="shared" si="7"/>
        <v>28.640771999999998</v>
      </c>
      <c r="L69" s="6">
        <f t="shared" si="8"/>
        <v>10.515244897958999</v>
      </c>
      <c r="M69" s="79">
        <f t="shared" si="9"/>
        <v>21.266088</v>
      </c>
      <c r="N69" s="83">
        <f t="shared" si="10"/>
        <v>20.482035</v>
      </c>
      <c r="O69" s="6">
        <f t="shared" si="11"/>
        <v>10.515244897958999</v>
      </c>
      <c r="P69" s="79">
        <f t="shared" si="12"/>
        <v>21.15127</v>
      </c>
      <c r="Q69" s="83">
        <f t="shared" si="13"/>
        <v>20.561561999999999</v>
      </c>
      <c r="R69" s="6">
        <f t="shared" si="14"/>
        <v>10.515244897958999</v>
      </c>
      <c r="S69" s="79">
        <f t="shared" si="15"/>
        <v>0</v>
      </c>
      <c r="T69" s="83">
        <f t="shared" si="16"/>
        <v>0</v>
      </c>
      <c r="U69" s="6">
        <f t="shared" si="17"/>
        <v>10.515244897958999</v>
      </c>
      <c r="V69" s="79">
        <f t="shared" si="18"/>
        <v>0</v>
      </c>
      <c r="W69" s="83">
        <f t="shared" si="19"/>
        <v>0</v>
      </c>
      <c r="X69" s="43">
        <f t="shared" si="20"/>
        <v>0</v>
      </c>
      <c r="Y69" s="43">
        <f t="shared" ref="Y69:Z69" si="106">C593</f>
        <v>0</v>
      </c>
      <c r="Z69" s="43">
        <f t="shared" si="106"/>
        <v>0</v>
      </c>
      <c r="AB69" s="90">
        <v>9869979591.8367004</v>
      </c>
      <c r="AC69" s="90">
        <v>-10.534082</v>
      </c>
      <c r="AD69" s="90">
        <v>23.953686000000001</v>
      </c>
      <c r="AE69" s="90">
        <v>24.394853999999999</v>
      </c>
      <c r="AF69" s="90">
        <v>-60.683010000000003</v>
      </c>
      <c r="AG69" s="90">
        <v>-0.44283517999999999</v>
      </c>
      <c r="AH69" s="8"/>
      <c r="AI69" s="6">
        <f t="shared" ref="AI69:AI100" si="107">AB73/1000000000</f>
        <v>10.515244897958999</v>
      </c>
      <c r="AJ69" s="6">
        <f t="shared" ref="AJ69:AJ100" si="108">AE73</f>
        <v>26.074653999999999</v>
      </c>
      <c r="AK69" s="83">
        <f t="shared" si="22"/>
        <v>25.751996999999999</v>
      </c>
      <c r="AL69" s="6">
        <f t="shared" si="23"/>
        <v>10.515244897958999</v>
      </c>
      <c r="AM69" s="79">
        <f t="shared" si="24"/>
        <v>23.806023</v>
      </c>
      <c r="AN69" s="83">
        <f t="shared" si="25"/>
        <v>23.448274999999999</v>
      </c>
      <c r="AO69" s="6">
        <f t="shared" si="26"/>
        <v>10.515244897958999</v>
      </c>
      <c r="AP69" s="43">
        <f t="shared" si="27"/>
        <v>23.609694999999999</v>
      </c>
      <c r="AQ69" s="83">
        <f t="shared" si="28"/>
        <v>22.501265</v>
      </c>
      <c r="AR69" s="6">
        <f t="shared" si="29"/>
        <v>10.515244897958999</v>
      </c>
      <c r="AS69" s="79">
        <f t="shared" si="30"/>
        <v>0</v>
      </c>
      <c r="AT69" s="83">
        <f t="shared" si="31"/>
        <v>0</v>
      </c>
      <c r="AU69" s="6">
        <f t="shared" si="32"/>
        <v>10.515244897958999</v>
      </c>
      <c r="AV69" s="79">
        <f t="shared" si="33"/>
        <v>0</v>
      </c>
      <c r="AW69" s="83">
        <f t="shared" si="34"/>
        <v>0</v>
      </c>
      <c r="AX69" s="43">
        <f t="shared" si="35"/>
        <v>0</v>
      </c>
      <c r="AY69" s="43">
        <f t="shared" si="36"/>
        <v>0</v>
      </c>
      <c r="AZ69" s="43">
        <f t="shared" si="37"/>
        <v>0</v>
      </c>
    </row>
    <row r="70" spans="2:52" x14ac:dyDescent="0.25">
      <c r="B70" s="90">
        <v>10031295918.367001</v>
      </c>
      <c r="C70" s="90">
        <v>-8.5926904999999998</v>
      </c>
      <c r="D70" s="90">
        <v>23.694852999999998</v>
      </c>
      <c r="E70" s="90">
        <v>22.369019000000002</v>
      </c>
      <c r="F70" s="90">
        <v>-52.206485999999998</v>
      </c>
      <c r="G70" s="90">
        <v>1.6322014</v>
      </c>
      <c r="H70" s="8"/>
      <c r="I70" s="6">
        <f t="shared" si="104"/>
        <v>10.676561224489999</v>
      </c>
      <c r="J70" s="6">
        <f t="shared" si="105"/>
        <v>26.847156999999999</v>
      </c>
      <c r="K70" s="83">
        <f t="shared" ref="K70:K103" si="109">D74</f>
        <v>27.911007000000001</v>
      </c>
      <c r="L70" s="6">
        <f t="shared" ref="L70:L103" si="110">B74/1000000000</f>
        <v>10.676561224489999</v>
      </c>
      <c r="M70" s="79">
        <f t="shared" ref="M70:M103" si="111">C178</f>
        <v>22.670614</v>
      </c>
      <c r="N70" s="83">
        <f t="shared" ref="N70:N103" si="112">D178</f>
        <v>22.752966000000001</v>
      </c>
      <c r="O70" s="6">
        <f t="shared" ref="O70:O103" si="113">B74/1000000000</f>
        <v>10.676561224489999</v>
      </c>
      <c r="P70" s="79">
        <f t="shared" ref="P70:P103" si="114">C282</f>
        <v>24.637084999999999</v>
      </c>
      <c r="Q70" s="83">
        <f t="shared" ref="Q70:Q103" si="115">D282</f>
        <v>24.511105000000001</v>
      </c>
      <c r="R70" s="6">
        <f t="shared" ref="R70:R103" si="116">B74/1000000000</f>
        <v>10.676561224489999</v>
      </c>
      <c r="S70" s="79">
        <f t="shared" ref="S70:S103" si="117">C386</f>
        <v>0</v>
      </c>
      <c r="T70" s="83">
        <f t="shared" ref="T70:T103" si="118">D386</f>
        <v>0</v>
      </c>
      <c r="U70" s="6">
        <f t="shared" ref="U70:U103" si="119">B74/1000000000</f>
        <v>10.676561224489999</v>
      </c>
      <c r="V70" s="79">
        <f t="shared" ref="V70:V103" si="120">C490</f>
        <v>0</v>
      </c>
      <c r="W70" s="83">
        <f t="shared" ref="W70:W103" si="121">D490</f>
        <v>0</v>
      </c>
      <c r="X70" s="43">
        <f t="shared" ref="X70:X103" si="122">B594/1000000000</f>
        <v>0</v>
      </c>
      <c r="Y70" s="43">
        <f t="shared" ref="Y70:Z70" si="123">C594</f>
        <v>0</v>
      </c>
      <c r="Z70" s="43">
        <f t="shared" si="123"/>
        <v>0</v>
      </c>
      <c r="AB70" s="90">
        <v>10031295918.367001</v>
      </c>
      <c r="AC70" s="90">
        <v>-10.422547</v>
      </c>
      <c r="AD70" s="90">
        <v>24.634202999999999</v>
      </c>
      <c r="AE70" s="90">
        <v>25.094601000000001</v>
      </c>
      <c r="AF70" s="90">
        <v>-58.036079000000001</v>
      </c>
      <c r="AG70" s="90">
        <v>-0.16880547000000001</v>
      </c>
      <c r="AH70" s="8"/>
      <c r="AI70" s="6">
        <f t="shared" si="107"/>
        <v>10.676561224489999</v>
      </c>
      <c r="AJ70" s="6">
        <f t="shared" si="108"/>
        <v>24.748563999999998</v>
      </c>
      <c r="AK70" s="83">
        <f t="shared" ref="AK70:AK103" si="124">AD74</f>
        <v>24.457547999999999</v>
      </c>
      <c r="AL70" s="6">
        <f t="shared" ref="AL70:AL103" si="125">AB74/1000000000</f>
        <v>10.676561224489999</v>
      </c>
      <c r="AM70" s="79">
        <f t="shared" ref="AM70:AM103" si="126">AC178</f>
        <v>24.093323000000002</v>
      </c>
      <c r="AN70" s="83">
        <f t="shared" ref="AN70:AN103" si="127">AD178</f>
        <v>22.733139000000001</v>
      </c>
      <c r="AO70" s="6">
        <f t="shared" ref="AO70:AO103" si="128">AB74/1000000000</f>
        <v>10.676561224489999</v>
      </c>
      <c r="AP70" s="43">
        <f t="shared" ref="AP70:AP103" si="129">AC282</f>
        <v>25.880172999999999</v>
      </c>
      <c r="AQ70" s="83">
        <f t="shared" ref="AQ70:AQ103" si="130">AD282</f>
        <v>24.501722000000001</v>
      </c>
      <c r="AR70" s="6">
        <f t="shared" ref="AR70:AR103" si="131">AB74/1000000000</f>
        <v>10.676561224489999</v>
      </c>
      <c r="AS70" s="79">
        <f t="shared" ref="AS70:AS103" si="132">AC386</f>
        <v>0</v>
      </c>
      <c r="AT70" s="83">
        <f t="shared" ref="AT70:AT103" si="133">AD386</f>
        <v>0</v>
      </c>
      <c r="AU70" s="6">
        <f t="shared" ref="AU70:AU103" si="134">AB74/1000000000</f>
        <v>10.676561224489999</v>
      </c>
      <c r="AV70" s="79">
        <f t="shared" ref="AV70:AV103" si="135">AC490</f>
        <v>0</v>
      </c>
      <c r="AW70" s="83">
        <f t="shared" ref="AW70:AW103" si="136">AD490</f>
        <v>0</v>
      </c>
      <c r="AX70" s="43">
        <f t="shared" ref="AX70:AX103" si="137">AB594/1000000000</f>
        <v>0</v>
      </c>
      <c r="AY70" s="43">
        <f t="shared" ref="AY70:AY103" si="138">AC594</f>
        <v>0</v>
      </c>
      <c r="AZ70" s="43">
        <f t="shared" ref="AZ70:AZ103" si="139">AD594</f>
        <v>0</v>
      </c>
    </row>
    <row r="71" spans="2:52" x14ac:dyDescent="0.25">
      <c r="B71" s="90">
        <v>10192612244.898001</v>
      </c>
      <c r="C71" s="90">
        <v>-9.2634468000000005</v>
      </c>
      <c r="D71" s="90">
        <v>25.786154</v>
      </c>
      <c r="E71" s="90">
        <v>24.496411999999999</v>
      </c>
      <c r="F71" s="90">
        <v>-56.106147999999997</v>
      </c>
      <c r="G71" s="90">
        <v>0.98278224000000003</v>
      </c>
      <c r="H71" s="8"/>
      <c r="I71" s="6">
        <f t="shared" si="104"/>
        <v>10.83787755102</v>
      </c>
      <c r="J71" s="6">
        <f t="shared" si="105"/>
        <v>27.629898000000001</v>
      </c>
      <c r="K71" s="83">
        <f t="shared" si="109"/>
        <v>28.55621</v>
      </c>
      <c r="L71" s="6">
        <f t="shared" si="110"/>
        <v>10.83787755102</v>
      </c>
      <c r="M71" s="79">
        <f t="shared" si="111"/>
        <v>24.719055000000001</v>
      </c>
      <c r="N71" s="83">
        <f t="shared" si="112"/>
        <v>25.224423999999999</v>
      </c>
      <c r="O71" s="6">
        <f t="shared" si="113"/>
        <v>10.83787755102</v>
      </c>
      <c r="P71" s="79">
        <f t="shared" si="114"/>
        <v>29.010843000000001</v>
      </c>
      <c r="Q71" s="83">
        <f t="shared" si="115"/>
        <v>29.644992999999999</v>
      </c>
      <c r="R71" s="6">
        <f t="shared" si="116"/>
        <v>10.83787755102</v>
      </c>
      <c r="S71" s="79">
        <f t="shared" si="117"/>
        <v>0</v>
      </c>
      <c r="T71" s="83">
        <f t="shared" si="118"/>
        <v>0</v>
      </c>
      <c r="U71" s="6">
        <f t="shared" si="119"/>
        <v>10.83787755102</v>
      </c>
      <c r="V71" s="79">
        <f t="shared" si="120"/>
        <v>0</v>
      </c>
      <c r="W71" s="83">
        <f t="shared" si="121"/>
        <v>0</v>
      </c>
      <c r="X71" s="43">
        <f t="shared" si="122"/>
        <v>0</v>
      </c>
      <c r="Y71" s="43">
        <f t="shared" ref="Y71:Z71" si="140">C595</f>
        <v>0</v>
      </c>
      <c r="Z71" s="43">
        <f t="shared" si="140"/>
        <v>0</v>
      </c>
      <c r="AB71" s="90">
        <v>10192612244.898001</v>
      </c>
      <c r="AC71" s="90">
        <v>-11.034761</v>
      </c>
      <c r="AD71" s="90">
        <v>25.517305</v>
      </c>
      <c r="AE71" s="90">
        <v>25.970800000000001</v>
      </c>
      <c r="AF71" s="90">
        <v>-65.060303000000005</v>
      </c>
      <c r="AG71" s="90">
        <v>-0.76955026000000004</v>
      </c>
      <c r="AH71" s="8"/>
      <c r="AI71" s="6">
        <f t="shared" si="107"/>
        <v>10.83787755102</v>
      </c>
      <c r="AJ71" s="6">
        <f t="shared" si="108"/>
        <v>23.720610000000001</v>
      </c>
      <c r="AK71" s="83">
        <f t="shared" si="124"/>
        <v>23.473886</v>
      </c>
      <c r="AL71" s="6">
        <f t="shared" si="125"/>
        <v>10.83787755102</v>
      </c>
      <c r="AM71" s="79">
        <f t="shared" si="126"/>
        <v>25.434201999999999</v>
      </c>
      <c r="AN71" s="83">
        <f t="shared" si="127"/>
        <v>23.159013999999999</v>
      </c>
      <c r="AO71" s="6">
        <f t="shared" si="128"/>
        <v>10.83787755102</v>
      </c>
      <c r="AP71" s="43">
        <f t="shared" si="129"/>
        <v>28.007300999999998</v>
      </c>
      <c r="AQ71" s="83">
        <f t="shared" si="130"/>
        <v>28.755253</v>
      </c>
      <c r="AR71" s="6">
        <f t="shared" si="131"/>
        <v>10.83787755102</v>
      </c>
      <c r="AS71" s="79">
        <f t="shared" si="132"/>
        <v>0</v>
      </c>
      <c r="AT71" s="83">
        <f t="shared" si="133"/>
        <v>0</v>
      </c>
      <c r="AU71" s="6">
        <f t="shared" si="134"/>
        <v>10.83787755102</v>
      </c>
      <c r="AV71" s="79">
        <f t="shared" si="135"/>
        <v>0</v>
      </c>
      <c r="AW71" s="83">
        <f t="shared" si="136"/>
        <v>0</v>
      </c>
      <c r="AX71" s="43">
        <f t="shared" si="137"/>
        <v>0</v>
      </c>
      <c r="AY71" s="43">
        <f t="shared" si="138"/>
        <v>0</v>
      </c>
      <c r="AZ71" s="43">
        <f t="shared" si="139"/>
        <v>0</v>
      </c>
    </row>
    <row r="72" spans="2:52" x14ac:dyDescent="0.25">
      <c r="B72" s="90">
        <v>10353928571.429001</v>
      </c>
      <c r="C72" s="90">
        <v>-8.9060878999999993</v>
      </c>
      <c r="D72" s="90">
        <v>27.580206</v>
      </c>
      <c r="E72" s="90">
        <v>26.408401000000001</v>
      </c>
      <c r="F72" s="90">
        <v>-66.690963999999994</v>
      </c>
      <c r="G72" s="90">
        <v>1.2542424000000001</v>
      </c>
      <c r="H72" s="8"/>
      <c r="I72" s="6">
        <f t="shared" si="104"/>
        <v>10.999193877551001</v>
      </c>
      <c r="J72" s="6">
        <f t="shared" si="105"/>
        <v>28.648405</v>
      </c>
      <c r="K72" s="83">
        <f t="shared" si="109"/>
        <v>29.453019999999999</v>
      </c>
      <c r="L72" s="6">
        <f t="shared" si="110"/>
        <v>10.999193877551001</v>
      </c>
      <c r="M72" s="79">
        <f t="shared" si="111"/>
        <v>26.572223999999999</v>
      </c>
      <c r="N72" s="83">
        <f t="shared" si="112"/>
        <v>28.973462999999999</v>
      </c>
      <c r="O72" s="6">
        <f t="shared" si="113"/>
        <v>10.999193877551001</v>
      </c>
      <c r="P72" s="79">
        <f t="shared" si="114"/>
        <v>31.408080999999999</v>
      </c>
      <c r="Q72" s="83">
        <f t="shared" si="115"/>
        <v>33.344383000000001</v>
      </c>
      <c r="R72" s="6">
        <f t="shared" si="116"/>
        <v>10.999193877551001</v>
      </c>
      <c r="S72" s="79">
        <f t="shared" si="117"/>
        <v>0</v>
      </c>
      <c r="T72" s="83">
        <f t="shared" si="118"/>
        <v>0</v>
      </c>
      <c r="U72" s="6">
        <f t="shared" si="119"/>
        <v>10.999193877551001</v>
      </c>
      <c r="V72" s="79">
        <f t="shared" si="120"/>
        <v>0</v>
      </c>
      <c r="W72" s="83">
        <f t="shared" si="121"/>
        <v>0</v>
      </c>
      <c r="X72" s="43">
        <f t="shared" si="122"/>
        <v>0</v>
      </c>
      <c r="Y72" s="43">
        <f t="shared" ref="Y72:Z72" si="141">C596</f>
        <v>0</v>
      </c>
      <c r="Z72" s="43">
        <f t="shared" si="141"/>
        <v>0</v>
      </c>
      <c r="AB72" s="90">
        <v>10353928571.429001</v>
      </c>
      <c r="AC72" s="90">
        <v>-10.606517999999999</v>
      </c>
      <c r="AD72" s="90">
        <v>26.284331999999999</v>
      </c>
      <c r="AE72" s="90">
        <v>26.759951000000001</v>
      </c>
      <c r="AF72" s="90">
        <v>-66.198929000000007</v>
      </c>
      <c r="AG72" s="90">
        <v>-0.42213139</v>
      </c>
      <c r="AH72" s="8"/>
      <c r="AI72" s="6">
        <f t="shared" si="107"/>
        <v>10.999193877551001</v>
      </c>
      <c r="AJ72" s="6">
        <f t="shared" si="108"/>
        <v>23.121459999999999</v>
      </c>
      <c r="AK72" s="83">
        <f t="shared" si="124"/>
        <v>22.916830000000001</v>
      </c>
      <c r="AL72" s="6">
        <f t="shared" si="125"/>
        <v>10.999193877551001</v>
      </c>
      <c r="AM72" s="79">
        <f t="shared" si="126"/>
        <v>26.654242</v>
      </c>
      <c r="AN72" s="83">
        <f t="shared" si="127"/>
        <v>25.085812000000001</v>
      </c>
      <c r="AO72" s="6">
        <f t="shared" si="128"/>
        <v>10.999193877551001</v>
      </c>
      <c r="AP72" s="43">
        <f t="shared" si="129"/>
        <v>29.569893</v>
      </c>
      <c r="AQ72" s="83">
        <f t="shared" si="130"/>
        <v>28.886246</v>
      </c>
      <c r="AR72" s="6">
        <f t="shared" si="131"/>
        <v>10.999193877551001</v>
      </c>
      <c r="AS72" s="79">
        <f t="shared" si="132"/>
        <v>0</v>
      </c>
      <c r="AT72" s="83">
        <f t="shared" si="133"/>
        <v>0</v>
      </c>
      <c r="AU72" s="6">
        <f t="shared" si="134"/>
        <v>10.999193877551001</v>
      </c>
      <c r="AV72" s="79">
        <f t="shared" si="135"/>
        <v>0</v>
      </c>
      <c r="AW72" s="83">
        <f t="shared" si="136"/>
        <v>0</v>
      </c>
      <c r="AX72" s="43">
        <f t="shared" si="137"/>
        <v>0</v>
      </c>
      <c r="AY72" s="43">
        <f t="shared" si="138"/>
        <v>0</v>
      </c>
      <c r="AZ72" s="43">
        <f t="shared" si="139"/>
        <v>0</v>
      </c>
    </row>
    <row r="73" spans="2:52" x14ac:dyDescent="0.25">
      <c r="B73" s="90">
        <v>10515244897.959</v>
      </c>
      <c r="C73" s="90">
        <v>-9.0555257999999998</v>
      </c>
      <c r="D73" s="90">
        <v>28.640771999999998</v>
      </c>
      <c r="E73" s="90">
        <v>27.453644000000001</v>
      </c>
      <c r="F73" s="90">
        <v>-64.359298999999993</v>
      </c>
      <c r="G73" s="90">
        <v>1.2783842999999999</v>
      </c>
      <c r="H73" s="8"/>
      <c r="I73" s="6">
        <f t="shared" si="104"/>
        <v>11.160510204082001</v>
      </c>
      <c r="J73" s="6">
        <f t="shared" si="105"/>
        <v>29.143180999999998</v>
      </c>
      <c r="K73" s="83">
        <f t="shared" si="109"/>
        <v>29.850045999999999</v>
      </c>
      <c r="L73" s="6">
        <f t="shared" si="110"/>
        <v>11.160510204082001</v>
      </c>
      <c r="M73" s="79">
        <f t="shared" si="111"/>
        <v>27.908315999999999</v>
      </c>
      <c r="N73" s="83">
        <f t="shared" si="112"/>
        <v>29.442446</v>
      </c>
      <c r="O73" s="6">
        <f t="shared" si="113"/>
        <v>11.160510204082001</v>
      </c>
      <c r="P73" s="79">
        <f t="shared" si="114"/>
        <v>30.687367999999999</v>
      </c>
      <c r="Q73" s="83">
        <f t="shared" si="115"/>
        <v>31.455442000000001</v>
      </c>
      <c r="R73" s="6">
        <f t="shared" si="116"/>
        <v>11.160510204082001</v>
      </c>
      <c r="S73" s="79">
        <f t="shared" si="117"/>
        <v>0</v>
      </c>
      <c r="T73" s="83">
        <f t="shared" si="118"/>
        <v>0</v>
      </c>
      <c r="U73" s="6">
        <f t="shared" si="119"/>
        <v>11.160510204082001</v>
      </c>
      <c r="V73" s="79">
        <f t="shared" si="120"/>
        <v>0</v>
      </c>
      <c r="W73" s="83">
        <f t="shared" si="121"/>
        <v>0</v>
      </c>
      <c r="X73" s="43">
        <f t="shared" si="122"/>
        <v>0</v>
      </c>
      <c r="Y73" s="43">
        <f t="shared" ref="Y73:Z73" si="142">C597</f>
        <v>0</v>
      </c>
      <c r="Z73" s="43">
        <f t="shared" si="142"/>
        <v>0</v>
      </c>
      <c r="AB73" s="90">
        <v>10515244897.959</v>
      </c>
      <c r="AC73" s="90">
        <v>-10.59356</v>
      </c>
      <c r="AD73" s="90">
        <v>25.751996999999999</v>
      </c>
      <c r="AE73" s="90">
        <v>26.074653999999999</v>
      </c>
      <c r="AF73" s="90">
        <v>-63.151276000000003</v>
      </c>
      <c r="AG73" s="90">
        <v>-0.23517582000000001</v>
      </c>
      <c r="AH73" s="8"/>
      <c r="AI73" s="6">
        <f t="shared" si="107"/>
        <v>11.160510204082001</v>
      </c>
      <c r="AJ73" s="6">
        <f t="shared" si="108"/>
        <v>23.552357000000001</v>
      </c>
      <c r="AK73" s="83">
        <f t="shared" si="124"/>
        <v>23.457155</v>
      </c>
      <c r="AL73" s="6">
        <f t="shared" si="125"/>
        <v>11.160510204082001</v>
      </c>
      <c r="AM73" s="79">
        <f t="shared" si="126"/>
        <v>28.240061000000001</v>
      </c>
      <c r="AN73" s="83">
        <f t="shared" si="127"/>
        <v>31.077099</v>
      </c>
      <c r="AO73" s="6">
        <f t="shared" si="128"/>
        <v>11.160510204082001</v>
      </c>
      <c r="AP73" s="43">
        <f t="shared" si="129"/>
        <v>30.12933</v>
      </c>
      <c r="AQ73" s="83">
        <f t="shared" si="130"/>
        <v>29.170079999999999</v>
      </c>
      <c r="AR73" s="6">
        <f t="shared" si="131"/>
        <v>11.160510204082001</v>
      </c>
      <c r="AS73" s="79">
        <f t="shared" si="132"/>
        <v>0</v>
      </c>
      <c r="AT73" s="83">
        <f t="shared" si="133"/>
        <v>0</v>
      </c>
      <c r="AU73" s="6">
        <f t="shared" si="134"/>
        <v>11.160510204082001</v>
      </c>
      <c r="AV73" s="79">
        <f t="shared" si="135"/>
        <v>0</v>
      </c>
      <c r="AW73" s="83">
        <f t="shared" si="136"/>
        <v>0</v>
      </c>
      <c r="AX73" s="43">
        <f t="shared" si="137"/>
        <v>0</v>
      </c>
      <c r="AY73" s="43">
        <f t="shared" si="138"/>
        <v>0</v>
      </c>
      <c r="AZ73" s="43">
        <f t="shared" si="139"/>
        <v>0</v>
      </c>
    </row>
    <row r="74" spans="2:52" x14ac:dyDescent="0.25">
      <c r="B74" s="90">
        <v>10676561224.49</v>
      </c>
      <c r="C74" s="90">
        <v>-9.4229002000000008</v>
      </c>
      <c r="D74" s="90">
        <v>27.911007000000001</v>
      </c>
      <c r="E74" s="90">
        <v>26.847156999999999</v>
      </c>
      <c r="F74" s="90">
        <v>-62.947906000000003</v>
      </c>
      <c r="G74" s="90">
        <v>1.0287549</v>
      </c>
      <c r="H74" s="8"/>
      <c r="I74" s="6">
        <f t="shared" si="104"/>
        <v>11.321826530612</v>
      </c>
      <c r="J74" s="6">
        <f t="shared" si="105"/>
        <v>28.709672999999999</v>
      </c>
      <c r="K74" s="83">
        <f t="shared" si="109"/>
        <v>29.254626999999999</v>
      </c>
      <c r="L74" s="6">
        <f t="shared" si="110"/>
        <v>11.321826530612</v>
      </c>
      <c r="M74" s="79">
        <f t="shared" si="111"/>
        <v>28.489432999999998</v>
      </c>
      <c r="N74" s="83">
        <f t="shared" si="112"/>
        <v>29.141582</v>
      </c>
      <c r="O74" s="6">
        <f t="shared" si="113"/>
        <v>11.321826530612</v>
      </c>
      <c r="P74" s="79">
        <f t="shared" si="114"/>
        <v>28.193296</v>
      </c>
      <c r="Q74" s="83">
        <f t="shared" si="115"/>
        <v>27.325351999999999</v>
      </c>
      <c r="R74" s="6">
        <f t="shared" si="116"/>
        <v>11.321826530612</v>
      </c>
      <c r="S74" s="79">
        <f t="shared" si="117"/>
        <v>0</v>
      </c>
      <c r="T74" s="83">
        <f t="shared" si="118"/>
        <v>0</v>
      </c>
      <c r="U74" s="6">
        <f t="shared" si="119"/>
        <v>11.321826530612</v>
      </c>
      <c r="V74" s="79">
        <f t="shared" si="120"/>
        <v>0</v>
      </c>
      <c r="W74" s="83">
        <f t="shared" si="121"/>
        <v>0</v>
      </c>
      <c r="X74" s="43">
        <f t="shared" si="122"/>
        <v>0</v>
      </c>
      <c r="Y74" s="43">
        <f t="shared" ref="Y74:Z74" si="143">C598</f>
        <v>0</v>
      </c>
      <c r="Z74" s="43">
        <f t="shared" si="143"/>
        <v>0</v>
      </c>
      <c r="AB74" s="90">
        <v>10676561224.49</v>
      </c>
      <c r="AC74" s="90">
        <v>-10.779204</v>
      </c>
      <c r="AD74" s="90">
        <v>24.457547999999999</v>
      </c>
      <c r="AE74" s="90">
        <v>24.748563999999998</v>
      </c>
      <c r="AF74" s="90">
        <v>-61.099625000000003</v>
      </c>
      <c r="AG74" s="90">
        <v>-0.31066385000000002</v>
      </c>
      <c r="AH74" s="8"/>
      <c r="AI74" s="6">
        <f t="shared" si="107"/>
        <v>11.321826530612</v>
      </c>
      <c r="AJ74" s="6">
        <f t="shared" si="108"/>
        <v>25.475999999999999</v>
      </c>
      <c r="AK74" s="83">
        <f t="shared" si="124"/>
        <v>25.452964999999999</v>
      </c>
      <c r="AL74" s="6">
        <f t="shared" si="125"/>
        <v>11.321826530612</v>
      </c>
      <c r="AM74" s="79">
        <f t="shared" si="126"/>
        <v>29.158173000000001</v>
      </c>
      <c r="AN74" s="83">
        <f t="shared" si="127"/>
        <v>29.701639</v>
      </c>
      <c r="AO74" s="6">
        <f t="shared" si="128"/>
        <v>11.321826530612</v>
      </c>
      <c r="AP74" s="43">
        <f t="shared" si="129"/>
        <v>29.317094999999998</v>
      </c>
      <c r="AQ74" s="83">
        <f t="shared" si="130"/>
        <v>30.694593000000001</v>
      </c>
      <c r="AR74" s="6">
        <f t="shared" si="131"/>
        <v>11.321826530612</v>
      </c>
      <c r="AS74" s="79">
        <f t="shared" si="132"/>
        <v>0</v>
      </c>
      <c r="AT74" s="83">
        <f t="shared" si="133"/>
        <v>0</v>
      </c>
      <c r="AU74" s="6">
        <f t="shared" si="134"/>
        <v>11.321826530612</v>
      </c>
      <c r="AV74" s="79">
        <f t="shared" si="135"/>
        <v>0</v>
      </c>
      <c r="AW74" s="83">
        <f t="shared" si="136"/>
        <v>0</v>
      </c>
      <c r="AX74" s="43">
        <f t="shared" si="137"/>
        <v>0</v>
      </c>
      <c r="AY74" s="43">
        <f t="shared" si="138"/>
        <v>0</v>
      </c>
      <c r="AZ74" s="43">
        <f t="shared" si="139"/>
        <v>0</v>
      </c>
    </row>
    <row r="75" spans="2:52" x14ac:dyDescent="0.25">
      <c r="B75" s="90">
        <v>10837877551.02</v>
      </c>
      <c r="C75" s="90">
        <v>-9.3342217999999999</v>
      </c>
      <c r="D75" s="90">
        <v>28.55621</v>
      </c>
      <c r="E75" s="90">
        <v>27.629898000000001</v>
      </c>
      <c r="F75" s="90">
        <v>-63.596778999999998</v>
      </c>
      <c r="G75" s="90">
        <v>0.88441234999999996</v>
      </c>
      <c r="H75" s="8"/>
      <c r="I75" s="6">
        <f t="shared" si="104"/>
        <v>11.483142857142999</v>
      </c>
      <c r="J75" s="6">
        <f t="shared" si="105"/>
        <v>28.249828000000001</v>
      </c>
      <c r="K75" s="83">
        <f t="shared" si="109"/>
        <v>28.598117999999999</v>
      </c>
      <c r="L75" s="6">
        <f t="shared" si="110"/>
        <v>11.483142857142999</v>
      </c>
      <c r="M75" s="79">
        <f t="shared" si="111"/>
        <v>28.322099999999999</v>
      </c>
      <c r="N75" s="83">
        <f t="shared" si="112"/>
        <v>28.878799000000001</v>
      </c>
      <c r="O75" s="6">
        <f t="shared" si="113"/>
        <v>11.483142857142999</v>
      </c>
      <c r="P75" s="79">
        <f t="shared" si="114"/>
        <v>26.119039999999998</v>
      </c>
      <c r="Q75" s="83">
        <f t="shared" si="115"/>
        <v>25.574058999999998</v>
      </c>
      <c r="R75" s="6">
        <f t="shared" si="116"/>
        <v>11.483142857142999</v>
      </c>
      <c r="S75" s="79">
        <f t="shared" si="117"/>
        <v>0</v>
      </c>
      <c r="T75" s="83">
        <f t="shared" si="118"/>
        <v>0</v>
      </c>
      <c r="U75" s="6">
        <f t="shared" si="119"/>
        <v>11.483142857142999</v>
      </c>
      <c r="V75" s="79">
        <f t="shared" si="120"/>
        <v>0</v>
      </c>
      <c r="W75" s="83">
        <f t="shared" si="121"/>
        <v>0</v>
      </c>
      <c r="X75" s="43">
        <f t="shared" si="122"/>
        <v>0</v>
      </c>
      <c r="Y75" s="43">
        <f t="shared" ref="Y75:Z75" si="144">C599</f>
        <v>0</v>
      </c>
      <c r="Z75" s="43">
        <f t="shared" si="144"/>
        <v>0</v>
      </c>
      <c r="AB75" s="90">
        <v>10837877551.02</v>
      </c>
      <c r="AC75" s="90">
        <v>-10.563855</v>
      </c>
      <c r="AD75" s="90">
        <v>23.473886</v>
      </c>
      <c r="AE75" s="90">
        <v>23.720610000000001</v>
      </c>
      <c r="AF75" s="90">
        <v>-58.304240999999998</v>
      </c>
      <c r="AG75" s="90">
        <v>-0.32720816000000003</v>
      </c>
      <c r="AH75" s="8"/>
      <c r="AI75" s="6">
        <f t="shared" si="107"/>
        <v>11.483142857142999</v>
      </c>
      <c r="AJ75" s="6">
        <f t="shared" si="108"/>
        <v>27.409666000000001</v>
      </c>
      <c r="AK75" s="83">
        <f t="shared" si="124"/>
        <v>27.488759999999999</v>
      </c>
      <c r="AL75" s="6">
        <f t="shared" si="125"/>
        <v>11.483142857142999</v>
      </c>
      <c r="AM75" s="79">
        <f t="shared" si="126"/>
        <v>29.499914</v>
      </c>
      <c r="AN75" s="83">
        <f t="shared" si="127"/>
        <v>30.992484999999999</v>
      </c>
      <c r="AO75" s="6">
        <f t="shared" si="128"/>
        <v>11.483142857142999</v>
      </c>
      <c r="AP75" s="43">
        <f t="shared" si="129"/>
        <v>27.646694</v>
      </c>
      <c r="AQ75" s="83">
        <f t="shared" si="130"/>
        <v>26.678736000000001</v>
      </c>
      <c r="AR75" s="6">
        <f t="shared" si="131"/>
        <v>11.483142857142999</v>
      </c>
      <c r="AS75" s="79">
        <f t="shared" si="132"/>
        <v>0</v>
      </c>
      <c r="AT75" s="83">
        <f t="shared" si="133"/>
        <v>0</v>
      </c>
      <c r="AU75" s="6">
        <f t="shared" si="134"/>
        <v>11.483142857142999</v>
      </c>
      <c r="AV75" s="79">
        <f t="shared" si="135"/>
        <v>0</v>
      </c>
      <c r="AW75" s="83">
        <f t="shared" si="136"/>
        <v>0</v>
      </c>
      <c r="AX75" s="43">
        <f t="shared" si="137"/>
        <v>0</v>
      </c>
      <c r="AY75" s="43">
        <f t="shared" si="138"/>
        <v>0</v>
      </c>
      <c r="AZ75" s="43">
        <f t="shared" si="139"/>
        <v>0</v>
      </c>
    </row>
    <row r="76" spans="2:52" x14ac:dyDescent="0.25">
      <c r="B76" s="90">
        <v>10999193877.551001</v>
      </c>
      <c r="C76" s="90">
        <v>-9.1931075999999994</v>
      </c>
      <c r="D76" s="90">
        <v>29.453019999999999</v>
      </c>
      <c r="E76" s="90">
        <v>28.648405</v>
      </c>
      <c r="F76" s="90">
        <v>-68.643265</v>
      </c>
      <c r="G76" s="90">
        <v>0.86576693999999998</v>
      </c>
      <c r="H76" s="8"/>
      <c r="I76" s="6">
        <f t="shared" si="104"/>
        <v>11.644459183673</v>
      </c>
      <c r="J76" s="6">
        <f t="shared" si="105"/>
        <v>28.022120999999999</v>
      </c>
      <c r="K76" s="83">
        <f t="shared" si="109"/>
        <v>28.086592</v>
      </c>
      <c r="L76" s="6">
        <f t="shared" si="110"/>
        <v>11.644459183673</v>
      </c>
      <c r="M76" s="79">
        <f t="shared" si="111"/>
        <v>28.045950000000001</v>
      </c>
      <c r="N76" s="83">
        <f t="shared" si="112"/>
        <v>27.388659000000001</v>
      </c>
      <c r="O76" s="6">
        <f t="shared" si="113"/>
        <v>11.644459183673</v>
      </c>
      <c r="P76" s="79">
        <f t="shared" si="114"/>
        <v>25.764832999999999</v>
      </c>
      <c r="Q76" s="83">
        <f t="shared" si="115"/>
        <v>24.789688000000002</v>
      </c>
      <c r="R76" s="6">
        <f t="shared" si="116"/>
        <v>11.644459183673</v>
      </c>
      <c r="S76" s="79">
        <f t="shared" si="117"/>
        <v>0</v>
      </c>
      <c r="T76" s="83">
        <f t="shared" si="118"/>
        <v>0</v>
      </c>
      <c r="U76" s="6">
        <f t="shared" si="119"/>
        <v>11.644459183673</v>
      </c>
      <c r="V76" s="79">
        <f t="shared" si="120"/>
        <v>0</v>
      </c>
      <c r="W76" s="83">
        <f t="shared" si="121"/>
        <v>0</v>
      </c>
      <c r="X76" s="43">
        <f t="shared" si="122"/>
        <v>0</v>
      </c>
      <c r="Y76" s="43">
        <f t="shared" ref="Y76:Z76" si="145">C600</f>
        <v>0</v>
      </c>
      <c r="Z76" s="43">
        <f t="shared" si="145"/>
        <v>0</v>
      </c>
      <c r="AB76" s="90">
        <v>10999193877.551001</v>
      </c>
      <c r="AC76" s="90">
        <v>-10.181495999999999</v>
      </c>
      <c r="AD76" s="90">
        <v>22.916830000000001</v>
      </c>
      <c r="AE76" s="90">
        <v>23.121459999999999</v>
      </c>
      <c r="AF76" s="90">
        <v>-56.013123</v>
      </c>
      <c r="AG76" s="90">
        <v>-0.10229773</v>
      </c>
      <c r="AH76" s="8"/>
      <c r="AI76" s="6">
        <f t="shared" si="107"/>
        <v>11.644459183673</v>
      </c>
      <c r="AJ76" s="6">
        <f t="shared" si="108"/>
        <v>28.433035</v>
      </c>
      <c r="AK76" s="83">
        <f t="shared" si="124"/>
        <v>28.536774000000001</v>
      </c>
      <c r="AL76" s="6">
        <f t="shared" si="125"/>
        <v>11.644459183673</v>
      </c>
      <c r="AM76" s="79">
        <f t="shared" si="126"/>
        <v>28.516058000000001</v>
      </c>
      <c r="AN76" s="83">
        <f t="shared" si="127"/>
        <v>28.098700999999998</v>
      </c>
      <c r="AO76" s="6">
        <f t="shared" si="128"/>
        <v>11.644459183673</v>
      </c>
      <c r="AP76" s="43">
        <f t="shared" si="129"/>
        <v>25.252008</v>
      </c>
      <c r="AQ76" s="83">
        <f t="shared" si="130"/>
        <v>24.462506999999999</v>
      </c>
      <c r="AR76" s="6">
        <f t="shared" si="131"/>
        <v>11.644459183673</v>
      </c>
      <c r="AS76" s="79">
        <f t="shared" si="132"/>
        <v>0</v>
      </c>
      <c r="AT76" s="83">
        <f t="shared" si="133"/>
        <v>0</v>
      </c>
      <c r="AU76" s="6">
        <f t="shared" si="134"/>
        <v>11.644459183673</v>
      </c>
      <c r="AV76" s="79">
        <f t="shared" si="135"/>
        <v>0</v>
      </c>
      <c r="AW76" s="83">
        <f t="shared" si="136"/>
        <v>0</v>
      </c>
      <c r="AX76" s="43">
        <f t="shared" si="137"/>
        <v>0</v>
      </c>
      <c r="AY76" s="43">
        <f t="shared" si="138"/>
        <v>0</v>
      </c>
      <c r="AZ76" s="43">
        <f t="shared" si="139"/>
        <v>0</v>
      </c>
    </row>
    <row r="77" spans="2:52" x14ac:dyDescent="0.25">
      <c r="B77" s="90">
        <v>11160510204.082001</v>
      </c>
      <c r="C77" s="90">
        <v>-9.7427033999999999</v>
      </c>
      <c r="D77" s="90">
        <v>29.850045999999999</v>
      </c>
      <c r="E77" s="90">
        <v>29.143180999999998</v>
      </c>
      <c r="F77" s="90">
        <v>-69.288169999999994</v>
      </c>
      <c r="G77" s="90">
        <v>0.66366219999999998</v>
      </c>
      <c r="H77" s="8"/>
      <c r="I77" s="6">
        <f t="shared" si="104"/>
        <v>11.805775510204001</v>
      </c>
      <c r="J77" s="6">
        <f t="shared" si="105"/>
        <v>27.690391999999999</v>
      </c>
      <c r="K77" s="83">
        <f t="shared" si="109"/>
        <v>27.329111000000001</v>
      </c>
      <c r="L77" s="6">
        <f t="shared" si="110"/>
        <v>11.805775510204001</v>
      </c>
      <c r="M77" s="79">
        <f t="shared" si="111"/>
        <v>27.837242</v>
      </c>
      <c r="N77" s="83">
        <f t="shared" si="112"/>
        <v>27.128902</v>
      </c>
      <c r="O77" s="6">
        <f t="shared" si="113"/>
        <v>11.805775510204001</v>
      </c>
      <c r="P77" s="79">
        <f t="shared" si="114"/>
        <v>26.291008000000001</v>
      </c>
      <c r="Q77" s="83">
        <f t="shared" si="115"/>
        <v>25.607561</v>
      </c>
      <c r="R77" s="6">
        <f t="shared" si="116"/>
        <v>11.805775510204001</v>
      </c>
      <c r="S77" s="79">
        <f t="shared" si="117"/>
        <v>0</v>
      </c>
      <c r="T77" s="83">
        <f t="shared" si="118"/>
        <v>0</v>
      </c>
      <c r="U77" s="6">
        <f t="shared" si="119"/>
        <v>11.805775510204001</v>
      </c>
      <c r="V77" s="79">
        <f t="shared" si="120"/>
        <v>0</v>
      </c>
      <c r="W77" s="83">
        <f t="shared" si="121"/>
        <v>0</v>
      </c>
      <c r="X77" s="43">
        <f t="shared" si="122"/>
        <v>0</v>
      </c>
      <c r="Y77" s="43">
        <f t="shared" ref="Y77:Z77" si="146">C601</f>
        <v>0</v>
      </c>
      <c r="Z77" s="43">
        <f t="shared" si="146"/>
        <v>0</v>
      </c>
      <c r="AB77" s="90">
        <v>11160510204.082001</v>
      </c>
      <c r="AC77" s="90">
        <v>-10.603341</v>
      </c>
      <c r="AD77" s="90">
        <v>23.457155</v>
      </c>
      <c r="AE77" s="90">
        <v>23.552357000000001</v>
      </c>
      <c r="AF77" s="90">
        <v>-57.229694000000002</v>
      </c>
      <c r="AG77" s="90">
        <v>-0.18438553999999999</v>
      </c>
      <c r="AH77" s="8"/>
      <c r="AI77" s="6">
        <f t="shared" si="107"/>
        <v>11.805775510204001</v>
      </c>
      <c r="AJ77" s="6">
        <f t="shared" si="108"/>
        <v>28.074598000000002</v>
      </c>
      <c r="AK77" s="83">
        <f t="shared" si="124"/>
        <v>28.237064</v>
      </c>
      <c r="AL77" s="6">
        <f t="shared" si="125"/>
        <v>11.805775510204001</v>
      </c>
      <c r="AM77" s="79">
        <f t="shared" si="126"/>
        <v>27.451733000000001</v>
      </c>
      <c r="AN77" s="83">
        <f t="shared" si="127"/>
        <v>26.907582999999999</v>
      </c>
      <c r="AO77" s="6">
        <f t="shared" si="128"/>
        <v>11.805775510204001</v>
      </c>
      <c r="AP77" s="43">
        <f t="shared" si="129"/>
        <v>23.957295999999999</v>
      </c>
      <c r="AQ77" s="83">
        <f t="shared" si="130"/>
        <v>23.531808999999999</v>
      </c>
      <c r="AR77" s="6">
        <f t="shared" si="131"/>
        <v>11.805775510204001</v>
      </c>
      <c r="AS77" s="79">
        <f t="shared" si="132"/>
        <v>0</v>
      </c>
      <c r="AT77" s="83">
        <f t="shared" si="133"/>
        <v>0</v>
      </c>
      <c r="AU77" s="6">
        <f t="shared" si="134"/>
        <v>11.805775510204001</v>
      </c>
      <c r="AV77" s="79">
        <f t="shared" si="135"/>
        <v>0</v>
      </c>
      <c r="AW77" s="83">
        <f t="shared" si="136"/>
        <v>0</v>
      </c>
      <c r="AX77" s="43">
        <f t="shared" si="137"/>
        <v>0</v>
      </c>
      <c r="AY77" s="43">
        <f t="shared" si="138"/>
        <v>0</v>
      </c>
      <c r="AZ77" s="43">
        <f t="shared" si="139"/>
        <v>0</v>
      </c>
    </row>
    <row r="78" spans="2:52" x14ac:dyDescent="0.25">
      <c r="B78" s="90">
        <v>11321826530.612</v>
      </c>
      <c r="C78" s="90">
        <v>-9.8074473999999991</v>
      </c>
      <c r="D78" s="90">
        <v>29.254626999999999</v>
      </c>
      <c r="E78" s="90">
        <v>28.709672999999999</v>
      </c>
      <c r="F78" s="90">
        <v>-67.398621000000006</v>
      </c>
      <c r="G78" s="90">
        <v>0.59116966000000004</v>
      </c>
      <c r="H78" s="8"/>
      <c r="I78" s="6">
        <f t="shared" si="104"/>
        <v>11.967091836735001</v>
      </c>
      <c r="J78" s="6">
        <f t="shared" si="105"/>
        <v>27.386015</v>
      </c>
      <c r="K78" s="83">
        <f t="shared" si="109"/>
        <v>26.539473000000001</v>
      </c>
      <c r="L78" s="6">
        <f t="shared" si="110"/>
        <v>11.967091836735001</v>
      </c>
      <c r="M78" s="79">
        <f t="shared" si="111"/>
        <v>27.969792999999999</v>
      </c>
      <c r="N78" s="83">
        <f t="shared" si="112"/>
        <v>26.646341</v>
      </c>
      <c r="O78" s="6">
        <f t="shared" si="113"/>
        <v>11.967091836735001</v>
      </c>
      <c r="P78" s="79">
        <f t="shared" si="114"/>
        <v>27.081372999999999</v>
      </c>
      <c r="Q78" s="83">
        <f t="shared" si="115"/>
        <v>26.054269999999999</v>
      </c>
      <c r="R78" s="6">
        <f t="shared" si="116"/>
        <v>11.967091836735001</v>
      </c>
      <c r="S78" s="79">
        <f t="shared" si="117"/>
        <v>0</v>
      </c>
      <c r="T78" s="83">
        <f t="shared" si="118"/>
        <v>0</v>
      </c>
      <c r="U78" s="6">
        <f t="shared" si="119"/>
        <v>11.967091836735001</v>
      </c>
      <c r="V78" s="79">
        <f t="shared" si="120"/>
        <v>0</v>
      </c>
      <c r="W78" s="83">
        <f t="shared" si="121"/>
        <v>0</v>
      </c>
      <c r="X78" s="43">
        <f t="shared" si="122"/>
        <v>0</v>
      </c>
      <c r="Y78" s="43">
        <f t="shared" ref="Y78:Z78" si="147">C602</f>
        <v>0</v>
      </c>
      <c r="Z78" s="43">
        <f t="shared" si="147"/>
        <v>0</v>
      </c>
      <c r="AB78" s="90">
        <v>11321826530.612</v>
      </c>
      <c r="AC78" s="90">
        <v>-10.417707</v>
      </c>
      <c r="AD78" s="90">
        <v>25.452964999999999</v>
      </c>
      <c r="AE78" s="90">
        <v>25.475999999999999</v>
      </c>
      <c r="AF78" s="90">
        <v>-61.107750000000003</v>
      </c>
      <c r="AG78" s="90">
        <v>1.0809308E-3</v>
      </c>
      <c r="AH78" s="8"/>
      <c r="AI78" s="6">
        <f t="shared" si="107"/>
        <v>11.967091836735001</v>
      </c>
      <c r="AJ78" s="6">
        <f t="shared" si="108"/>
        <v>27.366699000000001</v>
      </c>
      <c r="AK78" s="83">
        <f t="shared" si="124"/>
        <v>27.486910000000002</v>
      </c>
      <c r="AL78" s="6">
        <f t="shared" si="125"/>
        <v>11.967091836735001</v>
      </c>
      <c r="AM78" s="79">
        <f t="shared" si="126"/>
        <v>25.889229</v>
      </c>
      <c r="AN78" s="83">
        <f t="shared" si="127"/>
        <v>26.597339999999999</v>
      </c>
      <c r="AO78" s="6">
        <f t="shared" si="128"/>
        <v>11.967091836735001</v>
      </c>
      <c r="AP78" s="43">
        <f t="shared" si="129"/>
        <v>22.684536000000001</v>
      </c>
      <c r="AQ78" s="83">
        <f t="shared" si="130"/>
        <v>22.849962000000001</v>
      </c>
      <c r="AR78" s="6">
        <f t="shared" si="131"/>
        <v>11.967091836735001</v>
      </c>
      <c r="AS78" s="79">
        <f t="shared" si="132"/>
        <v>0</v>
      </c>
      <c r="AT78" s="83">
        <f t="shared" si="133"/>
        <v>0</v>
      </c>
      <c r="AU78" s="6">
        <f t="shared" si="134"/>
        <v>11.967091836735001</v>
      </c>
      <c r="AV78" s="79">
        <f t="shared" si="135"/>
        <v>0</v>
      </c>
      <c r="AW78" s="83">
        <f t="shared" si="136"/>
        <v>0</v>
      </c>
      <c r="AX78" s="43">
        <f t="shared" si="137"/>
        <v>0</v>
      </c>
      <c r="AY78" s="43">
        <f t="shared" si="138"/>
        <v>0</v>
      </c>
      <c r="AZ78" s="43">
        <f t="shared" si="139"/>
        <v>0</v>
      </c>
    </row>
    <row r="79" spans="2:52" x14ac:dyDescent="0.25">
      <c r="B79" s="90">
        <v>11483142857.143</v>
      </c>
      <c r="C79" s="90">
        <v>-10.056588</v>
      </c>
      <c r="D79" s="90">
        <v>28.598117999999999</v>
      </c>
      <c r="E79" s="90">
        <v>28.249828000000001</v>
      </c>
      <c r="F79" s="90">
        <v>-67.661186000000001</v>
      </c>
      <c r="G79" s="90">
        <v>0.38003033000000003</v>
      </c>
      <c r="H79" s="8"/>
      <c r="I79" s="6">
        <f t="shared" si="104"/>
        <v>12.128408163265</v>
      </c>
      <c r="J79" s="6">
        <f t="shared" si="105"/>
        <v>27.402616999999999</v>
      </c>
      <c r="K79" s="83">
        <f t="shared" si="109"/>
        <v>25.965862000000001</v>
      </c>
      <c r="L79" s="6">
        <f t="shared" si="110"/>
        <v>12.128408163265</v>
      </c>
      <c r="M79" s="79">
        <f t="shared" si="111"/>
        <v>28.254653999999999</v>
      </c>
      <c r="N79" s="83">
        <f t="shared" si="112"/>
        <v>26.243029</v>
      </c>
      <c r="O79" s="6">
        <f t="shared" si="113"/>
        <v>12.128408163265</v>
      </c>
      <c r="P79" s="79">
        <f t="shared" si="114"/>
        <v>27.399103</v>
      </c>
      <c r="Q79" s="83">
        <f t="shared" si="115"/>
        <v>25.865551</v>
      </c>
      <c r="R79" s="6">
        <f t="shared" si="116"/>
        <v>12.128408163265</v>
      </c>
      <c r="S79" s="79">
        <f t="shared" si="117"/>
        <v>0</v>
      </c>
      <c r="T79" s="83">
        <f t="shared" si="118"/>
        <v>0</v>
      </c>
      <c r="U79" s="6">
        <f t="shared" si="119"/>
        <v>12.128408163265</v>
      </c>
      <c r="V79" s="79">
        <f t="shared" si="120"/>
        <v>0</v>
      </c>
      <c r="W79" s="83">
        <f t="shared" si="121"/>
        <v>0</v>
      </c>
      <c r="X79" s="43">
        <f t="shared" si="122"/>
        <v>0</v>
      </c>
      <c r="Y79" s="43">
        <f t="shared" ref="Y79:Z79" si="148">C603</f>
        <v>0</v>
      </c>
      <c r="Z79" s="43">
        <f t="shared" si="148"/>
        <v>0</v>
      </c>
      <c r="AB79" s="90">
        <v>11483142857.143</v>
      </c>
      <c r="AC79" s="90">
        <v>-10.359582</v>
      </c>
      <c r="AD79" s="90">
        <v>27.488759999999999</v>
      </c>
      <c r="AE79" s="90">
        <v>27.409666000000001</v>
      </c>
      <c r="AF79" s="90">
        <v>-68.522232000000002</v>
      </c>
      <c r="AG79" s="90">
        <v>0.11419934</v>
      </c>
      <c r="AH79" s="8"/>
      <c r="AI79" s="6">
        <f t="shared" si="107"/>
        <v>12.128408163265</v>
      </c>
      <c r="AJ79" s="6">
        <f t="shared" si="108"/>
        <v>26.885667999999999</v>
      </c>
      <c r="AK79" s="83">
        <f t="shared" si="124"/>
        <v>26.955960999999999</v>
      </c>
      <c r="AL79" s="6">
        <f t="shared" si="125"/>
        <v>12.128408163265</v>
      </c>
      <c r="AM79" s="79">
        <f t="shared" si="126"/>
        <v>24.455765</v>
      </c>
      <c r="AN79" s="83">
        <f t="shared" si="127"/>
        <v>24.289465</v>
      </c>
      <c r="AO79" s="6">
        <f t="shared" si="128"/>
        <v>12.128408163265</v>
      </c>
      <c r="AP79" s="43">
        <f t="shared" si="129"/>
        <v>21.307905000000002</v>
      </c>
      <c r="AQ79" s="83">
        <f t="shared" si="130"/>
        <v>20.277591999999999</v>
      </c>
      <c r="AR79" s="6">
        <f t="shared" si="131"/>
        <v>12.128408163265</v>
      </c>
      <c r="AS79" s="79">
        <f t="shared" si="132"/>
        <v>0</v>
      </c>
      <c r="AT79" s="83">
        <f t="shared" si="133"/>
        <v>0</v>
      </c>
      <c r="AU79" s="6">
        <f t="shared" si="134"/>
        <v>12.128408163265</v>
      </c>
      <c r="AV79" s="79">
        <f t="shared" si="135"/>
        <v>0</v>
      </c>
      <c r="AW79" s="83">
        <f t="shared" si="136"/>
        <v>0</v>
      </c>
      <c r="AX79" s="43">
        <f t="shared" si="137"/>
        <v>0</v>
      </c>
      <c r="AY79" s="43">
        <f t="shared" si="138"/>
        <v>0</v>
      </c>
      <c r="AZ79" s="43">
        <f t="shared" si="139"/>
        <v>0</v>
      </c>
    </row>
    <row r="80" spans="2:52" x14ac:dyDescent="0.25">
      <c r="B80" s="90">
        <v>11644459183.673</v>
      </c>
      <c r="C80" s="90">
        <v>-10.584327</v>
      </c>
      <c r="D80" s="90">
        <v>28.086592</v>
      </c>
      <c r="E80" s="90">
        <v>28.022120999999999</v>
      </c>
      <c r="F80" s="90">
        <v>-67.873977999999994</v>
      </c>
      <c r="G80" s="90">
        <v>7.3664695000000002E-2</v>
      </c>
      <c r="H80" s="8"/>
      <c r="I80" s="6">
        <f t="shared" si="104"/>
        <v>12.289724489795999</v>
      </c>
      <c r="J80" s="6">
        <f t="shared" si="105"/>
        <v>28.027934999999999</v>
      </c>
      <c r="K80" s="83">
        <f t="shared" si="109"/>
        <v>25.859852</v>
      </c>
      <c r="L80" s="6">
        <f t="shared" si="110"/>
        <v>12.289724489795999</v>
      </c>
      <c r="M80" s="79">
        <f t="shared" si="111"/>
        <v>28.25647</v>
      </c>
      <c r="N80" s="83">
        <f t="shared" si="112"/>
        <v>27.227519999999998</v>
      </c>
      <c r="O80" s="6">
        <f t="shared" si="113"/>
        <v>12.289724489795999</v>
      </c>
      <c r="P80" s="79">
        <f t="shared" si="114"/>
        <v>27.384091999999999</v>
      </c>
      <c r="Q80" s="83">
        <f t="shared" si="115"/>
        <v>24.866154000000002</v>
      </c>
      <c r="R80" s="6">
        <f t="shared" si="116"/>
        <v>12.289724489795999</v>
      </c>
      <c r="S80" s="79">
        <f t="shared" si="117"/>
        <v>0</v>
      </c>
      <c r="T80" s="83">
        <f t="shared" si="118"/>
        <v>0</v>
      </c>
      <c r="U80" s="6">
        <f t="shared" si="119"/>
        <v>12.289724489795999</v>
      </c>
      <c r="V80" s="79">
        <f t="shared" si="120"/>
        <v>0</v>
      </c>
      <c r="W80" s="83">
        <f t="shared" si="121"/>
        <v>0</v>
      </c>
      <c r="X80" s="43">
        <f t="shared" si="122"/>
        <v>0</v>
      </c>
      <c r="Y80" s="43">
        <f t="shared" ref="Y80:Z80" si="149">C604</f>
        <v>0</v>
      </c>
      <c r="Z80" s="43">
        <f t="shared" si="149"/>
        <v>0</v>
      </c>
      <c r="AB80" s="90">
        <v>11644459183.673</v>
      </c>
      <c r="AC80" s="90">
        <v>-10.585644</v>
      </c>
      <c r="AD80" s="90">
        <v>28.536774000000001</v>
      </c>
      <c r="AE80" s="90">
        <v>28.433035</v>
      </c>
      <c r="AF80" s="90">
        <v>-69.391379999999998</v>
      </c>
      <c r="AG80" s="90">
        <v>0.12200429</v>
      </c>
      <c r="AH80" s="8"/>
      <c r="AI80" s="6">
        <f t="shared" si="107"/>
        <v>12.289724489795999</v>
      </c>
      <c r="AJ80" s="6">
        <f t="shared" si="108"/>
        <v>26.020437000000001</v>
      </c>
      <c r="AK80" s="83">
        <f t="shared" si="124"/>
        <v>25.941306999999998</v>
      </c>
      <c r="AL80" s="6">
        <f t="shared" si="125"/>
        <v>12.289724489795999</v>
      </c>
      <c r="AM80" s="79">
        <f t="shared" si="126"/>
        <v>22.820539</v>
      </c>
      <c r="AN80" s="83">
        <f t="shared" si="127"/>
        <v>22.853740999999999</v>
      </c>
      <c r="AO80" s="6">
        <f t="shared" si="128"/>
        <v>12.289724489795999</v>
      </c>
      <c r="AP80" s="43">
        <f t="shared" si="129"/>
        <v>20.201854999999998</v>
      </c>
      <c r="AQ80" s="83">
        <f t="shared" si="130"/>
        <v>18.738243000000001</v>
      </c>
      <c r="AR80" s="6">
        <f t="shared" si="131"/>
        <v>12.289724489795999</v>
      </c>
      <c r="AS80" s="79">
        <f t="shared" si="132"/>
        <v>0</v>
      </c>
      <c r="AT80" s="83">
        <f t="shared" si="133"/>
        <v>0</v>
      </c>
      <c r="AU80" s="6">
        <f t="shared" si="134"/>
        <v>12.289724489795999</v>
      </c>
      <c r="AV80" s="79">
        <f t="shared" si="135"/>
        <v>0</v>
      </c>
      <c r="AW80" s="83">
        <f t="shared" si="136"/>
        <v>0</v>
      </c>
      <c r="AX80" s="43">
        <f t="shared" si="137"/>
        <v>0</v>
      </c>
      <c r="AY80" s="43">
        <f t="shared" si="138"/>
        <v>0</v>
      </c>
      <c r="AZ80" s="43">
        <f t="shared" si="139"/>
        <v>0</v>
      </c>
    </row>
    <row r="81" spans="2:52" x14ac:dyDescent="0.25">
      <c r="B81" s="90">
        <v>11805775510.204</v>
      </c>
      <c r="C81" s="90">
        <v>-11.051453</v>
      </c>
      <c r="D81" s="90">
        <v>27.329111000000001</v>
      </c>
      <c r="E81" s="90">
        <v>27.690391999999999</v>
      </c>
      <c r="F81" s="90">
        <v>-68.061485000000005</v>
      </c>
      <c r="G81" s="90">
        <v>-0.26028131999999998</v>
      </c>
      <c r="H81" s="8"/>
      <c r="I81" s="6">
        <f t="shared" si="104"/>
        <v>12.451040816327</v>
      </c>
      <c r="J81" s="6">
        <f t="shared" si="105"/>
        <v>29.453676000000002</v>
      </c>
      <c r="K81" s="83">
        <f t="shared" si="109"/>
        <v>26.558095999999999</v>
      </c>
      <c r="L81" s="6">
        <f t="shared" si="110"/>
        <v>12.451040816327</v>
      </c>
      <c r="M81" s="79">
        <f t="shared" si="111"/>
        <v>28.289110000000001</v>
      </c>
      <c r="N81" s="83">
        <f t="shared" si="112"/>
        <v>25.741918999999999</v>
      </c>
      <c r="O81" s="6">
        <f t="shared" si="113"/>
        <v>12.451040816327</v>
      </c>
      <c r="P81" s="79">
        <f t="shared" si="114"/>
        <v>27.313478</v>
      </c>
      <c r="Q81" s="83">
        <f t="shared" si="115"/>
        <v>23.815816999999999</v>
      </c>
      <c r="R81" s="6">
        <f t="shared" si="116"/>
        <v>12.451040816327</v>
      </c>
      <c r="S81" s="79">
        <f t="shared" si="117"/>
        <v>0</v>
      </c>
      <c r="T81" s="83">
        <f t="shared" si="118"/>
        <v>0</v>
      </c>
      <c r="U81" s="6">
        <f t="shared" si="119"/>
        <v>12.451040816327</v>
      </c>
      <c r="V81" s="79">
        <f t="shared" si="120"/>
        <v>0</v>
      </c>
      <c r="W81" s="83">
        <f t="shared" si="121"/>
        <v>0</v>
      </c>
      <c r="X81" s="43">
        <f t="shared" si="122"/>
        <v>0</v>
      </c>
      <c r="Y81" s="43">
        <f t="shared" ref="Y81:Z81" si="150">C605</f>
        <v>0</v>
      </c>
      <c r="Z81" s="43">
        <f t="shared" si="150"/>
        <v>0</v>
      </c>
      <c r="AB81" s="90">
        <v>11805775510.204</v>
      </c>
      <c r="AC81" s="90">
        <v>-10.748471</v>
      </c>
      <c r="AD81" s="90">
        <v>28.237064</v>
      </c>
      <c r="AE81" s="90">
        <v>28.074598000000002</v>
      </c>
      <c r="AF81" s="90">
        <v>-68.388122999999993</v>
      </c>
      <c r="AG81" s="90">
        <v>7.5013667000000006E-2</v>
      </c>
      <c r="AH81" s="8"/>
      <c r="AI81" s="6">
        <f t="shared" si="107"/>
        <v>12.451040816327</v>
      </c>
      <c r="AJ81" s="6">
        <f t="shared" si="108"/>
        <v>24.55743</v>
      </c>
      <c r="AK81" s="83">
        <f t="shared" si="124"/>
        <v>24.391359000000001</v>
      </c>
      <c r="AL81" s="6">
        <f t="shared" si="125"/>
        <v>12.451040816327</v>
      </c>
      <c r="AM81" s="79">
        <f t="shared" si="126"/>
        <v>21.141370999999999</v>
      </c>
      <c r="AN81" s="83">
        <f t="shared" si="127"/>
        <v>20.461575</v>
      </c>
      <c r="AO81" s="6">
        <f t="shared" si="128"/>
        <v>12.451040816327</v>
      </c>
      <c r="AP81" s="43">
        <f t="shared" si="129"/>
        <v>17.325759999999999</v>
      </c>
      <c r="AQ81" s="83">
        <f t="shared" si="130"/>
        <v>17.776980999999999</v>
      </c>
      <c r="AR81" s="6">
        <f t="shared" si="131"/>
        <v>12.451040816327</v>
      </c>
      <c r="AS81" s="79">
        <f t="shared" si="132"/>
        <v>0</v>
      </c>
      <c r="AT81" s="83">
        <f t="shared" si="133"/>
        <v>0</v>
      </c>
      <c r="AU81" s="6">
        <f t="shared" si="134"/>
        <v>12.451040816327</v>
      </c>
      <c r="AV81" s="79">
        <f t="shared" si="135"/>
        <v>0</v>
      </c>
      <c r="AW81" s="83">
        <f t="shared" si="136"/>
        <v>0</v>
      </c>
      <c r="AX81" s="43">
        <f t="shared" si="137"/>
        <v>0</v>
      </c>
      <c r="AY81" s="43">
        <f t="shared" si="138"/>
        <v>0</v>
      </c>
      <c r="AZ81" s="43">
        <f t="shared" si="139"/>
        <v>0</v>
      </c>
    </row>
    <row r="82" spans="2:52" x14ac:dyDescent="0.25">
      <c r="B82" s="90">
        <v>11967091836.735001</v>
      </c>
      <c r="C82" s="90">
        <v>-11.756031999999999</v>
      </c>
      <c r="D82" s="90">
        <v>26.539473000000001</v>
      </c>
      <c r="E82" s="90">
        <v>27.386015</v>
      </c>
      <c r="F82" s="90">
        <v>-68.214622000000006</v>
      </c>
      <c r="G82" s="90">
        <v>-0.89722555999999998</v>
      </c>
      <c r="H82" s="8"/>
      <c r="I82" s="6">
        <f t="shared" si="104"/>
        <v>12.612357142857</v>
      </c>
      <c r="J82" s="6">
        <f t="shared" si="105"/>
        <v>30.979935000000001</v>
      </c>
      <c r="K82" s="83">
        <f t="shared" si="109"/>
        <v>27.058857</v>
      </c>
      <c r="L82" s="6">
        <f t="shared" si="110"/>
        <v>12.612357142857</v>
      </c>
      <c r="M82" s="79">
        <f t="shared" si="111"/>
        <v>28.526011</v>
      </c>
      <c r="N82" s="83">
        <f t="shared" si="112"/>
        <v>23.852283</v>
      </c>
      <c r="O82" s="6">
        <f t="shared" si="113"/>
        <v>12.612357142857</v>
      </c>
      <c r="P82" s="79">
        <f t="shared" si="114"/>
        <v>27.940735</v>
      </c>
      <c r="Q82" s="83">
        <f t="shared" si="115"/>
        <v>23.459599999999998</v>
      </c>
      <c r="R82" s="6">
        <f t="shared" si="116"/>
        <v>12.612357142857</v>
      </c>
      <c r="S82" s="79">
        <f t="shared" si="117"/>
        <v>0</v>
      </c>
      <c r="T82" s="83">
        <f t="shared" si="118"/>
        <v>0</v>
      </c>
      <c r="U82" s="6">
        <f t="shared" si="119"/>
        <v>12.612357142857</v>
      </c>
      <c r="V82" s="79">
        <f t="shared" si="120"/>
        <v>0</v>
      </c>
      <c r="W82" s="83">
        <f t="shared" si="121"/>
        <v>0</v>
      </c>
      <c r="X82" s="43">
        <f t="shared" si="122"/>
        <v>0</v>
      </c>
      <c r="Y82" s="43">
        <f t="shared" ref="Y82:Z82" si="151">C606</f>
        <v>0</v>
      </c>
      <c r="Z82" s="43">
        <f t="shared" si="151"/>
        <v>0</v>
      </c>
      <c r="AB82" s="90">
        <v>11967091836.735001</v>
      </c>
      <c r="AC82" s="90">
        <v>-10.565251</v>
      </c>
      <c r="AD82" s="90">
        <v>27.486910000000002</v>
      </c>
      <c r="AE82" s="90">
        <v>27.366699000000001</v>
      </c>
      <c r="AF82" s="90">
        <v>-67.340987999999996</v>
      </c>
      <c r="AG82" s="90">
        <v>0.29038006</v>
      </c>
      <c r="AH82" s="8"/>
      <c r="AI82" s="6">
        <f t="shared" si="107"/>
        <v>12.612357142857</v>
      </c>
      <c r="AJ82" s="6">
        <f t="shared" si="108"/>
        <v>22.308346</v>
      </c>
      <c r="AK82" s="83">
        <f t="shared" si="124"/>
        <v>21.909298</v>
      </c>
      <c r="AL82" s="6">
        <f t="shared" si="125"/>
        <v>12.612357142857</v>
      </c>
      <c r="AM82" s="79">
        <f t="shared" si="126"/>
        <v>18.62359</v>
      </c>
      <c r="AN82" s="83">
        <f t="shared" si="127"/>
        <v>18.005223999999998</v>
      </c>
      <c r="AO82" s="6">
        <f t="shared" si="128"/>
        <v>12.612357142857</v>
      </c>
      <c r="AP82" s="43">
        <f t="shared" si="129"/>
        <v>12.729236999999999</v>
      </c>
      <c r="AQ82" s="83">
        <f t="shared" si="130"/>
        <v>8.3561525000000003</v>
      </c>
      <c r="AR82" s="6">
        <f t="shared" si="131"/>
        <v>12.612357142857</v>
      </c>
      <c r="AS82" s="79">
        <f t="shared" si="132"/>
        <v>0</v>
      </c>
      <c r="AT82" s="83">
        <f t="shared" si="133"/>
        <v>0</v>
      </c>
      <c r="AU82" s="6">
        <f t="shared" si="134"/>
        <v>12.612357142857</v>
      </c>
      <c r="AV82" s="79">
        <f t="shared" si="135"/>
        <v>0</v>
      </c>
      <c r="AW82" s="83">
        <f t="shared" si="136"/>
        <v>0</v>
      </c>
      <c r="AX82" s="43">
        <f t="shared" si="137"/>
        <v>0</v>
      </c>
      <c r="AY82" s="43">
        <f t="shared" si="138"/>
        <v>0</v>
      </c>
      <c r="AZ82" s="43">
        <f t="shared" si="139"/>
        <v>0</v>
      </c>
    </row>
    <row r="83" spans="2:52" x14ac:dyDescent="0.25">
      <c r="B83" s="90">
        <v>12128408163.264999</v>
      </c>
      <c r="C83" s="90">
        <v>-12.415143</v>
      </c>
      <c r="D83" s="90">
        <v>25.965862000000001</v>
      </c>
      <c r="E83" s="90">
        <v>27.402616999999999</v>
      </c>
      <c r="F83" s="90">
        <v>-68.628608999999997</v>
      </c>
      <c r="G83" s="90">
        <v>-1.3821151</v>
      </c>
      <c r="H83" s="8"/>
      <c r="I83" s="6">
        <f t="shared" si="104"/>
        <v>12.773673469388001</v>
      </c>
      <c r="J83" s="6">
        <f t="shared" si="105"/>
        <v>31.480982000000001</v>
      </c>
      <c r="K83" s="83">
        <f t="shared" si="109"/>
        <v>26.437866</v>
      </c>
      <c r="L83" s="6">
        <f t="shared" si="110"/>
        <v>12.773673469388001</v>
      </c>
      <c r="M83" s="79">
        <f t="shared" si="111"/>
        <v>28.556215000000002</v>
      </c>
      <c r="N83" s="83">
        <f t="shared" si="112"/>
        <v>22.592934</v>
      </c>
      <c r="O83" s="6">
        <f t="shared" si="113"/>
        <v>12.773673469388001</v>
      </c>
      <c r="P83" s="79">
        <f t="shared" si="114"/>
        <v>28.974195000000002</v>
      </c>
      <c r="Q83" s="83">
        <f t="shared" si="115"/>
        <v>23.679033</v>
      </c>
      <c r="R83" s="6">
        <f t="shared" si="116"/>
        <v>12.773673469388001</v>
      </c>
      <c r="S83" s="79">
        <f t="shared" si="117"/>
        <v>0</v>
      </c>
      <c r="T83" s="83">
        <f t="shared" si="118"/>
        <v>0</v>
      </c>
      <c r="U83" s="6">
        <f t="shared" si="119"/>
        <v>12.773673469388001</v>
      </c>
      <c r="V83" s="79">
        <f t="shared" si="120"/>
        <v>0</v>
      </c>
      <c r="W83" s="83">
        <f t="shared" si="121"/>
        <v>0</v>
      </c>
      <c r="X83" s="43">
        <f t="shared" si="122"/>
        <v>0</v>
      </c>
      <c r="Y83" s="43">
        <f t="shared" ref="Y83:Z83" si="152">C607</f>
        <v>0</v>
      </c>
      <c r="Z83" s="43">
        <f t="shared" si="152"/>
        <v>0</v>
      </c>
      <c r="AB83" s="90">
        <v>12128408163.264999</v>
      </c>
      <c r="AC83" s="90">
        <v>-11.037226</v>
      </c>
      <c r="AD83" s="90">
        <v>26.955960999999999</v>
      </c>
      <c r="AE83" s="90">
        <v>26.885667999999999</v>
      </c>
      <c r="AF83" s="90">
        <v>-66.245193</v>
      </c>
      <c r="AG83" s="90">
        <v>-4.7627705999999997E-3</v>
      </c>
      <c r="AH83" s="8"/>
      <c r="AI83" s="6">
        <f t="shared" si="107"/>
        <v>12.773673469388001</v>
      </c>
      <c r="AJ83" s="6">
        <f t="shared" si="108"/>
        <v>20.304348000000001</v>
      </c>
      <c r="AK83" s="83">
        <f t="shared" si="124"/>
        <v>19.589290999999999</v>
      </c>
      <c r="AL83" s="6">
        <f t="shared" si="125"/>
        <v>12.773673469388001</v>
      </c>
      <c r="AM83" s="79">
        <f t="shared" si="126"/>
        <v>14.973876000000001</v>
      </c>
      <c r="AN83" s="83">
        <f t="shared" si="127"/>
        <v>15.369612999999999</v>
      </c>
      <c r="AO83" s="6">
        <f t="shared" si="128"/>
        <v>12.773673469388001</v>
      </c>
      <c r="AP83" s="43">
        <f t="shared" si="129"/>
        <v>7.7295346</v>
      </c>
      <c r="AQ83" s="83">
        <f t="shared" si="130"/>
        <v>-2.6850572000000001</v>
      </c>
      <c r="AR83" s="6">
        <f t="shared" si="131"/>
        <v>12.773673469388001</v>
      </c>
      <c r="AS83" s="79">
        <f t="shared" si="132"/>
        <v>0</v>
      </c>
      <c r="AT83" s="83">
        <f t="shared" si="133"/>
        <v>0</v>
      </c>
      <c r="AU83" s="6">
        <f t="shared" si="134"/>
        <v>12.773673469388001</v>
      </c>
      <c r="AV83" s="79">
        <f t="shared" si="135"/>
        <v>0</v>
      </c>
      <c r="AW83" s="83">
        <f t="shared" si="136"/>
        <v>0</v>
      </c>
      <c r="AX83" s="43">
        <f t="shared" si="137"/>
        <v>0</v>
      </c>
      <c r="AY83" s="43">
        <f t="shared" si="138"/>
        <v>0</v>
      </c>
      <c r="AZ83" s="43">
        <f t="shared" si="139"/>
        <v>0</v>
      </c>
    </row>
    <row r="84" spans="2:52" x14ac:dyDescent="0.25">
      <c r="B84" s="90">
        <v>12289724489.796</v>
      </c>
      <c r="C84" s="90">
        <v>-12.995564</v>
      </c>
      <c r="D84" s="90">
        <v>25.859852</v>
      </c>
      <c r="E84" s="90">
        <v>28.027934999999999</v>
      </c>
      <c r="F84" s="90">
        <v>-70.452156000000002</v>
      </c>
      <c r="G84" s="90">
        <v>-2.0309184</v>
      </c>
      <c r="H84" s="8"/>
      <c r="I84" s="6">
        <f t="shared" si="104"/>
        <v>12.934989795918</v>
      </c>
      <c r="J84" s="6">
        <f t="shared" si="105"/>
        <v>31.178889999999999</v>
      </c>
      <c r="K84" s="83">
        <f t="shared" si="109"/>
        <v>24.988071000000001</v>
      </c>
      <c r="L84" s="6">
        <f t="shared" si="110"/>
        <v>12.934989795918</v>
      </c>
      <c r="M84" s="79">
        <f t="shared" si="111"/>
        <v>29.020309000000001</v>
      </c>
      <c r="N84" s="83">
        <f t="shared" si="112"/>
        <v>22.347857000000001</v>
      </c>
      <c r="O84" s="6">
        <f t="shared" si="113"/>
        <v>12.934989795918</v>
      </c>
      <c r="P84" s="79">
        <f t="shared" si="114"/>
        <v>30.568918</v>
      </c>
      <c r="Q84" s="83">
        <f t="shared" si="115"/>
        <v>23.574338999999998</v>
      </c>
      <c r="R84" s="6">
        <f t="shared" si="116"/>
        <v>12.934989795918</v>
      </c>
      <c r="S84" s="79">
        <f t="shared" si="117"/>
        <v>0</v>
      </c>
      <c r="T84" s="83">
        <f t="shared" si="118"/>
        <v>0</v>
      </c>
      <c r="U84" s="6">
        <f t="shared" si="119"/>
        <v>12.934989795918</v>
      </c>
      <c r="V84" s="79">
        <f t="shared" si="120"/>
        <v>0</v>
      </c>
      <c r="W84" s="83">
        <f t="shared" si="121"/>
        <v>0</v>
      </c>
      <c r="X84" s="43">
        <f t="shared" si="122"/>
        <v>0</v>
      </c>
      <c r="Y84" s="43">
        <f t="shared" ref="Y84:Z84" si="153">C608</f>
        <v>0</v>
      </c>
      <c r="Z84" s="43">
        <f t="shared" si="153"/>
        <v>0</v>
      </c>
      <c r="AB84" s="90">
        <v>12289724489.796</v>
      </c>
      <c r="AC84" s="90">
        <v>-11.038867</v>
      </c>
      <c r="AD84" s="90">
        <v>25.941306999999998</v>
      </c>
      <c r="AE84" s="90">
        <v>26.020437000000001</v>
      </c>
      <c r="AF84" s="90">
        <v>-66.073623999999995</v>
      </c>
      <c r="AG84" s="90">
        <v>-7.4732378000000002E-2</v>
      </c>
      <c r="AH84" s="8"/>
      <c r="AI84" s="6">
        <f t="shared" si="107"/>
        <v>12.934989795918</v>
      </c>
      <c r="AJ84" s="6">
        <f t="shared" si="108"/>
        <v>17.191390999999999</v>
      </c>
      <c r="AK84" s="83">
        <f t="shared" si="124"/>
        <v>15.324078999999999</v>
      </c>
      <c r="AL84" s="6">
        <f t="shared" si="125"/>
        <v>12.934989795918</v>
      </c>
      <c r="AM84" s="79">
        <f t="shared" si="126"/>
        <v>11.424440000000001</v>
      </c>
      <c r="AN84" s="83">
        <f t="shared" si="127"/>
        <v>7.5034304000000001</v>
      </c>
      <c r="AO84" s="6">
        <f t="shared" si="128"/>
        <v>12.934989795918</v>
      </c>
      <c r="AP84" s="43">
        <f t="shared" si="129"/>
        <v>4.3363252000000001</v>
      </c>
      <c r="AQ84" s="83">
        <f t="shared" si="130"/>
        <v>-6.3812141000000002</v>
      </c>
      <c r="AR84" s="6">
        <f t="shared" si="131"/>
        <v>12.934989795918</v>
      </c>
      <c r="AS84" s="79">
        <f t="shared" si="132"/>
        <v>0</v>
      </c>
      <c r="AT84" s="83">
        <f t="shared" si="133"/>
        <v>0</v>
      </c>
      <c r="AU84" s="6">
        <f t="shared" si="134"/>
        <v>12.934989795918</v>
      </c>
      <c r="AV84" s="79">
        <f t="shared" si="135"/>
        <v>0</v>
      </c>
      <c r="AW84" s="83">
        <f t="shared" si="136"/>
        <v>0</v>
      </c>
      <c r="AX84" s="43">
        <f t="shared" si="137"/>
        <v>0</v>
      </c>
      <c r="AY84" s="43">
        <f t="shared" si="138"/>
        <v>0</v>
      </c>
      <c r="AZ84" s="43">
        <f t="shared" si="139"/>
        <v>0</v>
      </c>
    </row>
    <row r="85" spans="2:52" x14ac:dyDescent="0.25">
      <c r="B85" s="90">
        <v>12451040816.327</v>
      </c>
      <c r="C85" s="90">
        <v>-14.388040999999999</v>
      </c>
      <c r="D85" s="90">
        <v>26.558095999999999</v>
      </c>
      <c r="E85" s="90">
        <v>29.453676000000002</v>
      </c>
      <c r="F85" s="90">
        <v>-75.474593999999996</v>
      </c>
      <c r="G85" s="90">
        <v>-3.0912156</v>
      </c>
      <c r="H85" s="8"/>
      <c r="I85" s="6">
        <f t="shared" si="104"/>
        <v>13.096306122448999</v>
      </c>
      <c r="J85" s="6">
        <f t="shared" si="105"/>
        <v>31.01878</v>
      </c>
      <c r="K85" s="83">
        <f t="shared" si="109"/>
        <v>23.745232000000001</v>
      </c>
      <c r="L85" s="6">
        <f t="shared" si="110"/>
        <v>13.096306122448999</v>
      </c>
      <c r="M85" s="79">
        <f t="shared" si="111"/>
        <v>30.148361000000001</v>
      </c>
      <c r="N85" s="83">
        <f t="shared" si="112"/>
        <v>22.388432000000002</v>
      </c>
      <c r="O85" s="6">
        <f t="shared" si="113"/>
        <v>13.096306122448999</v>
      </c>
      <c r="P85" s="79">
        <f t="shared" si="114"/>
        <v>32.315033</v>
      </c>
      <c r="Q85" s="83">
        <f t="shared" si="115"/>
        <v>24.816106999999999</v>
      </c>
      <c r="R85" s="6">
        <f t="shared" si="116"/>
        <v>13.096306122448999</v>
      </c>
      <c r="S85" s="79">
        <f t="shared" si="117"/>
        <v>0</v>
      </c>
      <c r="T85" s="83">
        <f t="shared" si="118"/>
        <v>0</v>
      </c>
      <c r="U85" s="6">
        <f t="shared" si="119"/>
        <v>13.096306122448999</v>
      </c>
      <c r="V85" s="79">
        <f t="shared" si="120"/>
        <v>0</v>
      </c>
      <c r="W85" s="83">
        <f t="shared" si="121"/>
        <v>0</v>
      </c>
      <c r="X85" s="43">
        <f t="shared" si="122"/>
        <v>0</v>
      </c>
      <c r="Y85" s="43">
        <f t="shared" ref="Y85:Z85" si="154">C609</f>
        <v>0</v>
      </c>
      <c r="Z85" s="43">
        <f t="shared" si="154"/>
        <v>0</v>
      </c>
      <c r="AB85" s="90">
        <v>12451040816.327</v>
      </c>
      <c r="AC85" s="90">
        <v>-11.499331</v>
      </c>
      <c r="AD85" s="90">
        <v>24.391359000000001</v>
      </c>
      <c r="AE85" s="90">
        <v>24.55743</v>
      </c>
      <c r="AF85" s="90">
        <v>-64.055297999999993</v>
      </c>
      <c r="AG85" s="90">
        <v>-0.15789104000000001</v>
      </c>
      <c r="AH85" s="8"/>
      <c r="AI85" s="6">
        <f t="shared" si="107"/>
        <v>13.096306122448999</v>
      </c>
      <c r="AJ85" s="6">
        <f t="shared" si="108"/>
        <v>13.191456000000001</v>
      </c>
      <c r="AK85" s="83">
        <f t="shared" si="124"/>
        <v>9.3187151000000004</v>
      </c>
      <c r="AL85" s="6">
        <f t="shared" si="125"/>
        <v>13.096306122448999</v>
      </c>
      <c r="AM85" s="79">
        <f t="shared" si="126"/>
        <v>7.9902334000000002</v>
      </c>
      <c r="AN85" s="83">
        <f t="shared" si="127"/>
        <v>-5.2505921999999998</v>
      </c>
      <c r="AO85" s="6">
        <f t="shared" si="128"/>
        <v>13.096306122448999</v>
      </c>
      <c r="AP85" s="43">
        <f t="shared" si="129"/>
        <v>2.7597697000000001</v>
      </c>
      <c r="AQ85" s="83">
        <f t="shared" si="130"/>
        <v>-16.680101000000001</v>
      </c>
      <c r="AR85" s="6">
        <f t="shared" si="131"/>
        <v>13.096306122448999</v>
      </c>
      <c r="AS85" s="79">
        <f t="shared" si="132"/>
        <v>0</v>
      </c>
      <c r="AT85" s="83">
        <f t="shared" si="133"/>
        <v>0</v>
      </c>
      <c r="AU85" s="6">
        <f t="shared" si="134"/>
        <v>13.096306122448999</v>
      </c>
      <c r="AV85" s="79">
        <f t="shared" si="135"/>
        <v>0</v>
      </c>
      <c r="AW85" s="83">
        <f t="shared" si="136"/>
        <v>0</v>
      </c>
      <c r="AX85" s="43">
        <f t="shared" si="137"/>
        <v>0</v>
      </c>
      <c r="AY85" s="43">
        <f t="shared" si="138"/>
        <v>0</v>
      </c>
      <c r="AZ85" s="43">
        <f t="shared" si="139"/>
        <v>0</v>
      </c>
    </row>
    <row r="86" spans="2:52" x14ac:dyDescent="0.25">
      <c r="B86" s="90">
        <v>12612357142.857</v>
      </c>
      <c r="C86" s="90">
        <v>-14.943008000000001</v>
      </c>
      <c r="D86" s="90">
        <v>27.058857</v>
      </c>
      <c r="E86" s="90">
        <v>30.979935000000001</v>
      </c>
      <c r="F86" s="90">
        <v>-80.401672000000005</v>
      </c>
      <c r="G86" s="90">
        <v>-3.5646062000000001</v>
      </c>
      <c r="H86" s="8"/>
      <c r="I86" s="6">
        <f t="shared" si="104"/>
        <v>13.257622448979999</v>
      </c>
      <c r="J86" s="6">
        <f t="shared" si="105"/>
        <v>31.623412999999999</v>
      </c>
      <c r="K86" s="83">
        <f t="shared" si="109"/>
        <v>23.300626999999999</v>
      </c>
      <c r="L86" s="6">
        <f t="shared" si="110"/>
        <v>13.257622448979999</v>
      </c>
      <c r="M86" s="79">
        <f t="shared" si="111"/>
        <v>31.713436000000002</v>
      </c>
      <c r="N86" s="83">
        <f t="shared" si="112"/>
        <v>22.802937</v>
      </c>
      <c r="O86" s="6">
        <f t="shared" si="113"/>
        <v>13.257622448979999</v>
      </c>
      <c r="P86" s="79">
        <f t="shared" si="114"/>
        <v>34.328102000000001</v>
      </c>
      <c r="Q86" s="83">
        <f t="shared" si="115"/>
        <v>25.688196000000001</v>
      </c>
      <c r="R86" s="6">
        <f t="shared" si="116"/>
        <v>13.257622448979999</v>
      </c>
      <c r="S86" s="79">
        <f t="shared" si="117"/>
        <v>0</v>
      </c>
      <c r="T86" s="83">
        <f t="shared" si="118"/>
        <v>0</v>
      </c>
      <c r="U86" s="6">
        <f t="shared" si="119"/>
        <v>13.257622448979999</v>
      </c>
      <c r="V86" s="79">
        <f t="shared" si="120"/>
        <v>0</v>
      </c>
      <c r="W86" s="83">
        <f t="shared" si="121"/>
        <v>0</v>
      </c>
      <c r="X86" s="43">
        <f t="shared" si="122"/>
        <v>0</v>
      </c>
      <c r="Y86" s="43">
        <f t="shared" ref="Y86:Z86" si="155">C610</f>
        <v>0</v>
      </c>
      <c r="Z86" s="43">
        <f t="shared" si="155"/>
        <v>0</v>
      </c>
      <c r="AB86" s="90">
        <v>12612357142.857</v>
      </c>
      <c r="AC86" s="90">
        <v>-11.680129000000001</v>
      </c>
      <c r="AD86" s="90">
        <v>21.909298</v>
      </c>
      <c r="AE86" s="90">
        <v>22.308346</v>
      </c>
      <c r="AF86" s="90">
        <v>-58.874214000000002</v>
      </c>
      <c r="AG86" s="90">
        <v>-0.26558775000000001</v>
      </c>
      <c r="AH86" s="8"/>
      <c r="AI86" s="6">
        <f t="shared" si="107"/>
        <v>13.257622448979999</v>
      </c>
      <c r="AJ86" s="6">
        <f t="shared" si="108"/>
        <v>8.2739878000000004</v>
      </c>
      <c r="AK86" s="83">
        <f t="shared" si="124"/>
        <v>0.81499182999999997</v>
      </c>
      <c r="AL86" s="6">
        <f t="shared" si="125"/>
        <v>13.257622448979999</v>
      </c>
      <c r="AM86" s="79">
        <f t="shared" si="126"/>
        <v>4.5780892</v>
      </c>
      <c r="AN86" s="83">
        <f t="shared" si="127"/>
        <v>-11.484256</v>
      </c>
      <c r="AO86" s="6">
        <f t="shared" si="128"/>
        <v>13.257622448979999</v>
      </c>
      <c r="AP86" s="43">
        <f t="shared" si="129"/>
        <v>1.3305925999999999</v>
      </c>
      <c r="AQ86" s="83">
        <f t="shared" si="130"/>
        <v>-23.958545999999998</v>
      </c>
      <c r="AR86" s="6">
        <f t="shared" si="131"/>
        <v>13.257622448979999</v>
      </c>
      <c r="AS86" s="79">
        <f t="shared" si="132"/>
        <v>0</v>
      </c>
      <c r="AT86" s="83">
        <f t="shared" si="133"/>
        <v>0</v>
      </c>
      <c r="AU86" s="6">
        <f t="shared" si="134"/>
        <v>13.257622448979999</v>
      </c>
      <c r="AV86" s="79">
        <f t="shared" si="135"/>
        <v>0</v>
      </c>
      <c r="AW86" s="83">
        <f t="shared" si="136"/>
        <v>0</v>
      </c>
      <c r="AX86" s="43">
        <f t="shared" si="137"/>
        <v>0</v>
      </c>
      <c r="AY86" s="43">
        <f t="shared" si="138"/>
        <v>0</v>
      </c>
      <c r="AZ86" s="43">
        <f t="shared" si="139"/>
        <v>0</v>
      </c>
    </row>
    <row r="87" spans="2:52" x14ac:dyDescent="0.25">
      <c r="B87" s="90">
        <v>12773673469.388</v>
      </c>
      <c r="C87" s="90">
        <v>-16.613142</v>
      </c>
      <c r="D87" s="90">
        <v>26.437866</v>
      </c>
      <c r="E87" s="90">
        <v>31.480982000000001</v>
      </c>
      <c r="F87" s="90">
        <v>-84.309448000000003</v>
      </c>
      <c r="G87" s="90">
        <v>-5.1074162000000003</v>
      </c>
      <c r="H87" s="8"/>
      <c r="I87" s="6">
        <f t="shared" si="104"/>
        <v>13.41893877551</v>
      </c>
      <c r="J87" s="6">
        <f t="shared" si="105"/>
        <v>32.683014</v>
      </c>
      <c r="K87" s="83">
        <f t="shared" si="109"/>
        <v>23.142043999999999</v>
      </c>
      <c r="L87" s="6">
        <f t="shared" si="110"/>
        <v>13.41893877551</v>
      </c>
      <c r="M87" s="79">
        <f t="shared" si="111"/>
        <v>32.87677</v>
      </c>
      <c r="N87" s="83">
        <f t="shared" si="112"/>
        <v>23.477491000000001</v>
      </c>
      <c r="O87" s="6">
        <f t="shared" si="113"/>
        <v>13.41893877551</v>
      </c>
      <c r="P87" s="79">
        <f t="shared" si="114"/>
        <v>36.080939999999998</v>
      </c>
      <c r="Q87" s="83">
        <f t="shared" si="115"/>
        <v>26.455272999999998</v>
      </c>
      <c r="R87" s="6">
        <f t="shared" si="116"/>
        <v>13.41893877551</v>
      </c>
      <c r="S87" s="79">
        <f t="shared" si="117"/>
        <v>0</v>
      </c>
      <c r="T87" s="83">
        <f t="shared" si="118"/>
        <v>0</v>
      </c>
      <c r="U87" s="6">
        <f t="shared" si="119"/>
        <v>13.41893877551</v>
      </c>
      <c r="V87" s="79">
        <f t="shared" si="120"/>
        <v>0</v>
      </c>
      <c r="W87" s="83">
        <f t="shared" si="121"/>
        <v>0</v>
      </c>
      <c r="X87" s="43">
        <f t="shared" si="122"/>
        <v>0</v>
      </c>
      <c r="Y87" s="43">
        <f t="shared" ref="Y87:Z87" si="156">C611</f>
        <v>0</v>
      </c>
      <c r="Z87" s="43">
        <f t="shared" si="156"/>
        <v>0</v>
      </c>
      <c r="AB87" s="90">
        <v>12773673469.388</v>
      </c>
      <c r="AC87" s="90">
        <v>-12.30362</v>
      </c>
      <c r="AD87" s="90">
        <v>19.589290999999999</v>
      </c>
      <c r="AE87" s="90">
        <v>20.304348000000001</v>
      </c>
      <c r="AF87" s="90">
        <v>-54.975512999999999</v>
      </c>
      <c r="AG87" s="90">
        <v>-0.77366316000000002</v>
      </c>
      <c r="AH87" s="8"/>
      <c r="AI87" s="6">
        <f t="shared" si="107"/>
        <v>13.41893877551</v>
      </c>
      <c r="AJ87" s="6">
        <f t="shared" si="108"/>
        <v>4.8197369999999999</v>
      </c>
      <c r="AK87" s="83">
        <f t="shared" si="124"/>
        <v>-7.4019221999999996</v>
      </c>
      <c r="AL87" s="6">
        <f t="shared" si="125"/>
        <v>13.41893877551</v>
      </c>
      <c r="AM87" s="79">
        <f t="shared" si="126"/>
        <v>2.2193912999999998</v>
      </c>
      <c r="AN87" s="83">
        <f t="shared" si="127"/>
        <v>-19.779199999999999</v>
      </c>
      <c r="AO87" s="6">
        <f t="shared" si="128"/>
        <v>13.41893877551</v>
      </c>
      <c r="AP87" s="43">
        <f t="shared" si="129"/>
        <v>0.67777801000000004</v>
      </c>
      <c r="AQ87" s="83">
        <f t="shared" si="130"/>
        <v>-33.280796000000002</v>
      </c>
      <c r="AR87" s="6">
        <f t="shared" si="131"/>
        <v>13.41893877551</v>
      </c>
      <c r="AS87" s="79">
        <f t="shared" si="132"/>
        <v>0</v>
      </c>
      <c r="AT87" s="83">
        <f t="shared" si="133"/>
        <v>0</v>
      </c>
      <c r="AU87" s="6">
        <f t="shared" si="134"/>
        <v>13.41893877551</v>
      </c>
      <c r="AV87" s="79">
        <f t="shared" si="135"/>
        <v>0</v>
      </c>
      <c r="AW87" s="83">
        <f t="shared" si="136"/>
        <v>0</v>
      </c>
      <c r="AX87" s="43">
        <f t="shared" si="137"/>
        <v>0</v>
      </c>
      <c r="AY87" s="43">
        <f t="shared" si="138"/>
        <v>0</v>
      </c>
      <c r="AZ87" s="43">
        <f t="shared" si="139"/>
        <v>0</v>
      </c>
    </row>
    <row r="88" spans="2:52" x14ac:dyDescent="0.25">
      <c r="B88" s="90">
        <v>12934989795.917999</v>
      </c>
      <c r="C88" s="90">
        <v>-17.515595999999999</v>
      </c>
      <c r="D88" s="90">
        <v>24.988071000000001</v>
      </c>
      <c r="E88" s="90">
        <v>31.178889999999999</v>
      </c>
      <c r="F88" s="90">
        <v>-81.131309999999999</v>
      </c>
      <c r="G88" s="90">
        <v>-6.4573283000000004</v>
      </c>
      <c r="H88" s="8"/>
      <c r="I88" s="6">
        <f t="shared" si="104"/>
        <v>13.580255102041001</v>
      </c>
      <c r="J88" s="6">
        <f t="shared" si="105"/>
        <v>33.641964000000002</v>
      </c>
      <c r="K88" s="83">
        <f t="shared" si="109"/>
        <v>22.840221</v>
      </c>
      <c r="L88" s="6">
        <f t="shared" si="110"/>
        <v>13.580255102041001</v>
      </c>
      <c r="M88" s="79">
        <f t="shared" si="111"/>
        <v>34.341492000000002</v>
      </c>
      <c r="N88" s="83">
        <f t="shared" si="112"/>
        <v>24.858357999999999</v>
      </c>
      <c r="O88" s="6">
        <f t="shared" si="113"/>
        <v>13.580255102041001</v>
      </c>
      <c r="P88" s="79">
        <f t="shared" si="114"/>
        <v>37.277622000000001</v>
      </c>
      <c r="Q88" s="83">
        <f t="shared" si="115"/>
        <v>26.395178000000001</v>
      </c>
      <c r="R88" s="6">
        <f t="shared" si="116"/>
        <v>13.580255102041001</v>
      </c>
      <c r="S88" s="79">
        <f t="shared" si="117"/>
        <v>0</v>
      </c>
      <c r="T88" s="83">
        <f t="shared" si="118"/>
        <v>0</v>
      </c>
      <c r="U88" s="6">
        <f t="shared" si="119"/>
        <v>13.580255102041001</v>
      </c>
      <c r="V88" s="79">
        <f t="shared" si="120"/>
        <v>0</v>
      </c>
      <c r="W88" s="83">
        <f t="shared" si="121"/>
        <v>0</v>
      </c>
      <c r="X88" s="43">
        <f t="shared" si="122"/>
        <v>0</v>
      </c>
      <c r="Y88" s="43">
        <f t="shared" ref="Y88:Z88" si="157">C612</f>
        <v>0</v>
      </c>
      <c r="Z88" s="43">
        <f t="shared" si="157"/>
        <v>0</v>
      </c>
      <c r="AB88" s="90">
        <v>12934989795.917999</v>
      </c>
      <c r="AC88" s="90">
        <v>-12.185484000000001</v>
      </c>
      <c r="AD88" s="90">
        <v>15.324078999999999</v>
      </c>
      <c r="AE88" s="90">
        <v>17.191390999999999</v>
      </c>
      <c r="AF88" s="90">
        <v>-52.193707000000003</v>
      </c>
      <c r="AG88" s="90">
        <v>-1.1059224999999999</v>
      </c>
      <c r="AH88" s="8"/>
      <c r="AI88" s="6">
        <f t="shared" si="107"/>
        <v>13.580255102041001</v>
      </c>
      <c r="AJ88" s="6">
        <f t="shared" si="108"/>
        <v>2.5815079000000001</v>
      </c>
      <c r="AK88" s="83">
        <f t="shared" si="124"/>
        <v>-16.322721000000001</v>
      </c>
      <c r="AL88" s="6">
        <f t="shared" si="125"/>
        <v>13.580255102041001</v>
      </c>
      <c r="AM88" s="79">
        <f t="shared" si="126"/>
        <v>1.0688487</v>
      </c>
      <c r="AN88" s="83">
        <f t="shared" si="127"/>
        <v>-27.716370000000001</v>
      </c>
      <c r="AO88" s="6">
        <f t="shared" si="128"/>
        <v>13.580255102041001</v>
      </c>
      <c r="AP88" s="43">
        <f t="shared" si="129"/>
        <v>0.11120135</v>
      </c>
      <c r="AQ88" s="83">
        <f t="shared" si="130"/>
        <v>-41.544437000000002</v>
      </c>
      <c r="AR88" s="6">
        <f t="shared" si="131"/>
        <v>13.580255102041001</v>
      </c>
      <c r="AS88" s="79">
        <f t="shared" si="132"/>
        <v>0</v>
      </c>
      <c r="AT88" s="83">
        <f t="shared" si="133"/>
        <v>0</v>
      </c>
      <c r="AU88" s="6">
        <f t="shared" si="134"/>
        <v>13.580255102041001</v>
      </c>
      <c r="AV88" s="79">
        <f t="shared" si="135"/>
        <v>0</v>
      </c>
      <c r="AW88" s="83">
        <f t="shared" si="136"/>
        <v>0</v>
      </c>
      <c r="AX88" s="43">
        <f t="shared" si="137"/>
        <v>0</v>
      </c>
      <c r="AY88" s="43">
        <f t="shared" si="138"/>
        <v>0</v>
      </c>
      <c r="AZ88" s="43">
        <f t="shared" si="139"/>
        <v>0</v>
      </c>
    </row>
    <row r="89" spans="2:52" x14ac:dyDescent="0.25">
      <c r="B89" s="90">
        <v>13096306122.448999</v>
      </c>
      <c r="C89" s="90">
        <v>-18.267323000000001</v>
      </c>
      <c r="D89" s="90">
        <v>23.745232000000001</v>
      </c>
      <c r="E89" s="90">
        <v>31.01878</v>
      </c>
      <c r="F89" s="90">
        <v>-81.675849999999997</v>
      </c>
      <c r="G89" s="90">
        <v>-7.0077157000000003</v>
      </c>
      <c r="H89" s="8"/>
      <c r="I89" s="6">
        <f t="shared" si="104"/>
        <v>13.741571428571</v>
      </c>
      <c r="J89" s="6">
        <f t="shared" si="105"/>
        <v>34.826168000000003</v>
      </c>
      <c r="K89" s="83">
        <f t="shared" si="109"/>
        <v>22.863609</v>
      </c>
      <c r="L89" s="6">
        <f t="shared" si="110"/>
        <v>13.741571428571</v>
      </c>
      <c r="M89" s="79">
        <f t="shared" si="111"/>
        <v>35.171917000000001</v>
      </c>
      <c r="N89" s="83">
        <f t="shared" si="112"/>
        <v>22.456448000000002</v>
      </c>
      <c r="O89" s="6">
        <f t="shared" si="113"/>
        <v>13.741571428571</v>
      </c>
      <c r="P89" s="79">
        <f t="shared" si="114"/>
        <v>38.182429999999997</v>
      </c>
      <c r="Q89" s="83">
        <f t="shared" si="115"/>
        <v>25.380521999999999</v>
      </c>
      <c r="R89" s="6">
        <f t="shared" si="116"/>
        <v>13.741571428571</v>
      </c>
      <c r="S89" s="79">
        <f t="shared" si="117"/>
        <v>0</v>
      </c>
      <c r="T89" s="83">
        <f t="shared" si="118"/>
        <v>0</v>
      </c>
      <c r="U89" s="6">
        <f t="shared" si="119"/>
        <v>13.741571428571</v>
      </c>
      <c r="V89" s="79">
        <f t="shared" si="120"/>
        <v>0</v>
      </c>
      <c r="W89" s="83">
        <f t="shared" si="121"/>
        <v>0</v>
      </c>
      <c r="X89" s="43">
        <f t="shared" si="122"/>
        <v>0</v>
      </c>
      <c r="Y89" s="43">
        <f t="shared" ref="Y89:Z89" si="158">C613</f>
        <v>0</v>
      </c>
      <c r="Z89" s="43">
        <f t="shared" si="158"/>
        <v>0</v>
      </c>
      <c r="AB89" s="90">
        <v>13096306122.448999</v>
      </c>
      <c r="AC89" s="90">
        <v>-15.023205000000001</v>
      </c>
      <c r="AD89" s="90">
        <v>9.3187151000000004</v>
      </c>
      <c r="AE89" s="90">
        <v>13.191456000000001</v>
      </c>
      <c r="AF89" s="90">
        <v>-43.312171999999997</v>
      </c>
      <c r="AG89" s="90">
        <v>-3.7223522999999998</v>
      </c>
      <c r="AH89" s="8"/>
      <c r="AI89" s="6">
        <f t="shared" si="107"/>
        <v>13.741571428571</v>
      </c>
      <c r="AJ89" s="6">
        <f t="shared" si="108"/>
        <v>1.2721568000000001</v>
      </c>
      <c r="AK89" s="83">
        <f t="shared" si="124"/>
        <v>-26.03764</v>
      </c>
      <c r="AL89" s="6">
        <f t="shared" si="125"/>
        <v>13.741571428571</v>
      </c>
      <c r="AM89" s="79">
        <f t="shared" si="126"/>
        <v>0.64997791999999999</v>
      </c>
      <c r="AN89" s="83">
        <f t="shared" si="127"/>
        <v>-40.057808000000001</v>
      </c>
      <c r="AO89" s="6">
        <f t="shared" si="128"/>
        <v>13.741571428571</v>
      </c>
      <c r="AP89" s="43">
        <f t="shared" si="129"/>
        <v>-0.90200316999999997</v>
      </c>
      <c r="AQ89" s="83">
        <f t="shared" si="130"/>
        <v>-54.490161999999998</v>
      </c>
      <c r="AR89" s="6">
        <f t="shared" si="131"/>
        <v>13.741571428571</v>
      </c>
      <c r="AS89" s="79">
        <f t="shared" si="132"/>
        <v>0</v>
      </c>
      <c r="AT89" s="83">
        <f t="shared" si="133"/>
        <v>0</v>
      </c>
      <c r="AU89" s="6">
        <f t="shared" si="134"/>
        <v>13.741571428571</v>
      </c>
      <c r="AV89" s="79">
        <f t="shared" si="135"/>
        <v>0</v>
      </c>
      <c r="AW89" s="83">
        <f t="shared" si="136"/>
        <v>0</v>
      </c>
      <c r="AX89" s="43">
        <f t="shared" si="137"/>
        <v>0</v>
      </c>
      <c r="AY89" s="43">
        <f t="shared" si="138"/>
        <v>0</v>
      </c>
      <c r="AZ89" s="43">
        <f t="shared" si="139"/>
        <v>0</v>
      </c>
    </row>
    <row r="90" spans="2:52" x14ac:dyDescent="0.25">
      <c r="B90" s="90">
        <v>13257622448.98</v>
      </c>
      <c r="C90" s="90">
        <v>-19.731629999999999</v>
      </c>
      <c r="D90" s="90">
        <v>23.300626999999999</v>
      </c>
      <c r="E90" s="90">
        <v>31.623412999999999</v>
      </c>
      <c r="F90" s="90">
        <v>-86.207877999999994</v>
      </c>
      <c r="G90" s="90">
        <v>-8.3556022999999993</v>
      </c>
      <c r="H90" s="8"/>
      <c r="I90" s="6">
        <f t="shared" si="104"/>
        <v>13.902887755101998</v>
      </c>
      <c r="J90" s="6">
        <f t="shared" si="105"/>
        <v>35.938965000000003</v>
      </c>
      <c r="K90" s="83">
        <f t="shared" si="109"/>
        <v>23.032167000000001</v>
      </c>
      <c r="L90" s="6">
        <f t="shared" si="110"/>
        <v>13.902887755101998</v>
      </c>
      <c r="M90" s="79">
        <f t="shared" si="111"/>
        <v>35.531647</v>
      </c>
      <c r="N90" s="83">
        <f t="shared" si="112"/>
        <v>23.57217</v>
      </c>
      <c r="O90" s="6">
        <f t="shared" si="113"/>
        <v>13.902887755101998</v>
      </c>
      <c r="P90" s="79">
        <f t="shared" si="114"/>
        <v>38.132465000000003</v>
      </c>
      <c r="Q90" s="83">
        <f t="shared" si="115"/>
        <v>25.489864000000001</v>
      </c>
      <c r="R90" s="6">
        <f t="shared" si="116"/>
        <v>13.902887755101998</v>
      </c>
      <c r="S90" s="79">
        <f t="shared" si="117"/>
        <v>0</v>
      </c>
      <c r="T90" s="83">
        <f t="shared" si="118"/>
        <v>0</v>
      </c>
      <c r="U90" s="6">
        <f t="shared" si="119"/>
        <v>13.902887755101998</v>
      </c>
      <c r="V90" s="79">
        <f t="shared" si="120"/>
        <v>0</v>
      </c>
      <c r="W90" s="83">
        <f t="shared" si="121"/>
        <v>0</v>
      </c>
      <c r="X90" s="43">
        <f t="shared" si="122"/>
        <v>0</v>
      </c>
      <c r="Y90" s="43">
        <f t="shared" ref="Y90:Z90" si="159">C614</f>
        <v>0</v>
      </c>
      <c r="Z90" s="43">
        <f t="shared" si="159"/>
        <v>0</v>
      </c>
      <c r="AB90" s="90">
        <v>13257622448.98</v>
      </c>
      <c r="AC90" s="90">
        <v>-18.174244000000002</v>
      </c>
      <c r="AD90" s="90">
        <v>0.81499182999999997</v>
      </c>
      <c r="AE90" s="90">
        <v>8.2739878000000004</v>
      </c>
      <c r="AF90" s="90">
        <v>-36.555210000000002</v>
      </c>
      <c r="AG90" s="90">
        <v>-6.7899498999999999</v>
      </c>
      <c r="AH90" s="8"/>
      <c r="AI90" s="6">
        <f t="shared" si="107"/>
        <v>13.902887755101998</v>
      </c>
      <c r="AJ90" s="6">
        <f t="shared" si="108"/>
        <v>0.47543305000000002</v>
      </c>
      <c r="AK90" s="83">
        <f t="shared" si="124"/>
        <v>-37.882930999999999</v>
      </c>
      <c r="AL90" s="6">
        <f t="shared" si="125"/>
        <v>13.902887755101998</v>
      </c>
      <c r="AM90" s="79">
        <f t="shared" si="126"/>
        <v>2.2455691999999998</v>
      </c>
      <c r="AN90" s="83">
        <f t="shared" si="127"/>
        <v>-52.595478</v>
      </c>
      <c r="AO90" s="6">
        <f t="shared" si="128"/>
        <v>13.902887755101998</v>
      </c>
      <c r="AP90" s="43">
        <f t="shared" si="129"/>
        <v>0.39803851000000001</v>
      </c>
      <c r="AQ90" s="83">
        <f t="shared" si="130"/>
        <v>-69.697013999999996</v>
      </c>
      <c r="AR90" s="6">
        <f t="shared" si="131"/>
        <v>13.902887755101998</v>
      </c>
      <c r="AS90" s="79">
        <f t="shared" si="132"/>
        <v>0</v>
      </c>
      <c r="AT90" s="83">
        <f t="shared" si="133"/>
        <v>0</v>
      </c>
      <c r="AU90" s="6">
        <f t="shared" si="134"/>
        <v>13.902887755101998</v>
      </c>
      <c r="AV90" s="79">
        <f t="shared" si="135"/>
        <v>0</v>
      </c>
      <c r="AW90" s="83">
        <f t="shared" si="136"/>
        <v>0</v>
      </c>
      <c r="AX90" s="43">
        <f t="shared" si="137"/>
        <v>0</v>
      </c>
      <c r="AY90" s="43">
        <f t="shared" si="138"/>
        <v>0</v>
      </c>
      <c r="AZ90" s="43">
        <f t="shared" si="139"/>
        <v>0</v>
      </c>
    </row>
    <row r="91" spans="2:52" x14ac:dyDescent="0.25">
      <c r="B91" s="90">
        <v>13418938775.51</v>
      </c>
      <c r="C91" s="90">
        <v>-21.115067</v>
      </c>
      <c r="D91" s="90">
        <v>23.142043999999999</v>
      </c>
      <c r="E91" s="90">
        <v>32.683014</v>
      </c>
      <c r="F91" s="90">
        <v>-89.262092999999993</v>
      </c>
      <c r="G91" s="90">
        <v>-9.6050415000000005</v>
      </c>
      <c r="H91" s="8"/>
      <c r="I91" s="6">
        <f t="shared" si="104"/>
        <v>14.064204081632999</v>
      </c>
      <c r="J91" s="6">
        <f t="shared" si="105"/>
        <v>35.809615999999998</v>
      </c>
      <c r="K91" s="83">
        <f t="shared" si="109"/>
        <v>22.068027000000001</v>
      </c>
      <c r="L91" s="6">
        <f t="shared" si="110"/>
        <v>14.064204081632999</v>
      </c>
      <c r="M91" s="79">
        <f t="shared" si="111"/>
        <v>35.556660000000001</v>
      </c>
      <c r="N91" s="83">
        <f t="shared" si="112"/>
        <v>21.710433999999999</v>
      </c>
      <c r="O91" s="6">
        <f t="shared" si="113"/>
        <v>14.064204081632999</v>
      </c>
      <c r="P91" s="79">
        <f t="shared" si="114"/>
        <v>37.471397000000003</v>
      </c>
      <c r="Q91" s="83">
        <f t="shared" si="115"/>
        <v>23.154076</v>
      </c>
      <c r="R91" s="6">
        <f t="shared" si="116"/>
        <v>14.064204081632999</v>
      </c>
      <c r="S91" s="79">
        <f t="shared" si="117"/>
        <v>0</v>
      </c>
      <c r="T91" s="83">
        <f t="shared" si="118"/>
        <v>0</v>
      </c>
      <c r="U91" s="6">
        <f t="shared" si="119"/>
        <v>14.064204081632999</v>
      </c>
      <c r="V91" s="79">
        <f t="shared" si="120"/>
        <v>0</v>
      </c>
      <c r="W91" s="83">
        <f t="shared" si="121"/>
        <v>0</v>
      </c>
      <c r="X91" s="43">
        <f t="shared" si="122"/>
        <v>0</v>
      </c>
      <c r="Y91" s="43">
        <f t="shared" ref="Y91:Z91" si="160">C615</f>
        <v>0</v>
      </c>
      <c r="Z91" s="43">
        <f t="shared" si="160"/>
        <v>0</v>
      </c>
      <c r="AB91" s="90">
        <v>13418938775.51</v>
      </c>
      <c r="AC91" s="90">
        <v>-23.380953000000002</v>
      </c>
      <c r="AD91" s="90">
        <v>-7.4019221999999996</v>
      </c>
      <c r="AE91" s="90">
        <v>4.8197369999999999</v>
      </c>
      <c r="AF91" s="90">
        <v>-34.757773999999998</v>
      </c>
      <c r="AG91" s="90">
        <v>-11.864686000000001</v>
      </c>
      <c r="AH91" s="8"/>
      <c r="AI91" s="6">
        <f t="shared" si="107"/>
        <v>14.064204081632999</v>
      </c>
      <c r="AJ91" s="6">
        <f t="shared" si="108"/>
        <v>1.8358234</v>
      </c>
      <c r="AK91" s="83">
        <f t="shared" si="124"/>
        <v>-44.270470000000003</v>
      </c>
      <c r="AL91" s="6">
        <f t="shared" si="125"/>
        <v>14.064204081632999</v>
      </c>
      <c r="AM91" s="79">
        <f t="shared" si="126"/>
        <v>4.7627072000000004</v>
      </c>
      <c r="AN91" s="83">
        <f t="shared" si="127"/>
        <v>-60.386166000000003</v>
      </c>
      <c r="AO91" s="6">
        <f t="shared" si="128"/>
        <v>14.064204081632999</v>
      </c>
      <c r="AP91" s="43">
        <f t="shared" si="129"/>
        <v>4.9424261999999999</v>
      </c>
      <c r="AQ91" s="83">
        <f t="shared" si="130"/>
        <v>-62.502502</v>
      </c>
      <c r="AR91" s="6">
        <f t="shared" si="131"/>
        <v>14.064204081632999</v>
      </c>
      <c r="AS91" s="79">
        <f t="shared" si="132"/>
        <v>0</v>
      </c>
      <c r="AT91" s="83">
        <f t="shared" si="133"/>
        <v>0</v>
      </c>
      <c r="AU91" s="6">
        <f t="shared" si="134"/>
        <v>14.064204081632999</v>
      </c>
      <c r="AV91" s="79">
        <f t="shared" si="135"/>
        <v>0</v>
      </c>
      <c r="AW91" s="83">
        <f t="shared" si="136"/>
        <v>0</v>
      </c>
      <c r="AX91" s="43">
        <f t="shared" si="137"/>
        <v>0</v>
      </c>
      <c r="AY91" s="43">
        <f t="shared" si="138"/>
        <v>0</v>
      </c>
      <c r="AZ91" s="43">
        <f t="shared" si="139"/>
        <v>0</v>
      </c>
    </row>
    <row r="92" spans="2:52" x14ac:dyDescent="0.25">
      <c r="B92" s="90">
        <v>13580255102.041</v>
      </c>
      <c r="C92" s="90">
        <v>-21.797121000000001</v>
      </c>
      <c r="D92" s="90">
        <v>22.840221</v>
      </c>
      <c r="E92" s="90">
        <v>33.641964000000002</v>
      </c>
      <c r="F92" s="90">
        <v>-91.313750999999996</v>
      </c>
      <c r="G92" s="90">
        <v>-10.662269</v>
      </c>
      <c r="H92" s="8"/>
      <c r="I92" s="6">
        <f t="shared" si="104"/>
        <v>14.225520408163</v>
      </c>
      <c r="J92" s="6">
        <f t="shared" si="105"/>
        <v>35.804203000000001</v>
      </c>
      <c r="K92" s="83">
        <f t="shared" si="109"/>
        <v>21.737093000000002</v>
      </c>
      <c r="L92" s="6">
        <f t="shared" si="110"/>
        <v>14.225520408163</v>
      </c>
      <c r="M92" s="79">
        <f t="shared" si="111"/>
        <v>34.879035999999999</v>
      </c>
      <c r="N92" s="83">
        <f t="shared" si="112"/>
        <v>20.112780000000001</v>
      </c>
      <c r="O92" s="6">
        <f t="shared" si="113"/>
        <v>14.225520408163</v>
      </c>
      <c r="P92" s="79">
        <f t="shared" si="114"/>
        <v>34.398890999999999</v>
      </c>
      <c r="Q92" s="83">
        <f t="shared" si="115"/>
        <v>20.601794999999999</v>
      </c>
      <c r="R92" s="6">
        <f t="shared" si="116"/>
        <v>14.225520408163</v>
      </c>
      <c r="S92" s="79">
        <f t="shared" si="117"/>
        <v>0</v>
      </c>
      <c r="T92" s="83">
        <f t="shared" si="118"/>
        <v>0</v>
      </c>
      <c r="U92" s="6">
        <f t="shared" si="119"/>
        <v>14.225520408163</v>
      </c>
      <c r="V92" s="79">
        <f t="shared" si="120"/>
        <v>0</v>
      </c>
      <c r="W92" s="83">
        <f t="shared" si="121"/>
        <v>0</v>
      </c>
      <c r="X92" s="43">
        <f t="shared" si="122"/>
        <v>0</v>
      </c>
      <c r="Y92" s="43">
        <f t="shared" ref="Y92:Z92" si="161">C616</f>
        <v>0</v>
      </c>
      <c r="Z92" s="43">
        <f t="shared" si="161"/>
        <v>0</v>
      </c>
      <c r="AB92" s="90">
        <v>13580255102.041</v>
      </c>
      <c r="AC92" s="90">
        <v>-29.205568</v>
      </c>
      <c r="AD92" s="90">
        <v>-16.322721000000001</v>
      </c>
      <c r="AE92" s="90">
        <v>2.5815079000000001</v>
      </c>
      <c r="AF92" s="90">
        <v>-36.557780999999999</v>
      </c>
      <c r="AG92" s="90">
        <v>-18.010342000000001</v>
      </c>
      <c r="AH92" s="8"/>
      <c r="AI92" s="6">
        <f t="shared" si="107"/>
        <v>14.225520408163</v>
      </c>
      <c r="AJ92" s="6">
        <f t="shared" si="108"/>
        <v>4.8738570000000001</v>
      </c>
      <c r="AK92" s="83">
        <f t="shared" si="124"/>
        <v>-46.030422000000002</v>
      </c>
      <c r="AL92" s="6">
        <f t="shared" si="125"/>
        <v>14.225520408163</v>
      </c>
      <c r="AM92" s="79">
        <f t="shared" si="126"/>
        <v>7.0804849000000001</v>
      </c>
      <c r="AN92" s="83">
        <f t="shared" si="127"/>
        <v>-44.317512999999998</v>
      </c>
      <c r="AO92" s="6">
        <f t="shared" si="128"/>
        <v>14.225520408163</v>
      </c>
      <c r="AP92" s="43">
        <f t="shared" si="129"/>
        <v>10.879293000000001</v>
      </c>
      <c r="AQ92" s="83">
        <f t="shared" si="130"/>
        <v>-43.347996000000002</v>
      </c>
      <c r="AR92" s="6">
        <f t="shared" si="131"/>
        <v>14.225520408163</v>
      </c>
      <c r="AS92" s="79">
        <f t="shared" si="132"/>
        <v>0</v>
      </c>
      <c r="AT92" s="83">
        <f t="shared" si="133"/>
        <v>0</v>
      </c>
      <c r="AU92" s="6">
        <f t="shared" si="134"/>
        <v>14.225520408163</v>
      </c>
      <c r="AV92" s="79">
        <f t="shared" si="135"/>
        <v>0</v>
      </c>
      <c r="AW92" s="83">
        <f t="shared" si="136"/>
        <v>0</v>
      </c>
      <c r="AX92" s="43">
        <f t="shared" si="137"/>
        <v>0</v>
      </c>
      <c r="AY92" s="43">
        <f t="shared" si="138"/>
        <v>0</v>
      </c>
      <c r="AZ92" s="43">
        <f t="shared" si="139"/>
        <v>0</v>
      </c>
    </row>
    <row r="93" spans="2:52" x14ac:dyDescent="0.25">
      <c r="B93" s="90">
        <v>13741571428.570999</v>
      </c>
      <c r="C93" s="90">
        <v>-23.479353</v>
      </c>
      <c r="D93" s="90">
        <v>22.863609</v>
      </c>
      <c r="E93" s="90">
        <v>34.826168000000003</v>
      </c>
      <c r="F93" s="90">
        <v>-95.640106000000003</v>
      </c>
      <c r="G93" s="90">
        <v>-12.137918000000001</v>
      </c>
      <c r="H93" s="8"/>
      <c r="I93" s="6">
        <f t="shared" si="104"/>
        <v>14.386836734694</v>
      </c>
      <c r="J93" s="6">
        <f t="shared" si="105"/>
        <v>35.230324000000003</v>
      </c>
      <c r="K93" s="83">
        <f t="shared" si="109"/>
        <v>21.575512</v>
      </c>
      <c r="L93" s="6">
        <f t="shared" si="110"/>
        <v>14.386836734694</v>
      </c>
      <c r="M93" s="79">
        <f t="shared" si="111"/>
        <v>34.519714</v>
      </c>
      <c r="N93" s="83">
        <f t="shared" si="112"/>
        <v>21.356238999999999</v>
      </c>
      <c r="O93" s="6">
        <f t="shared" si="113"/>
        <v>14.386836734694</v>
      </c>
      <c r="P93" s="79">
        <f t="shared" si="114"/>
        <v>31.366033999999999</v>
      </c>
      <c r="Q93" s="83">
        <f t="shared" si="115"/>
        <v>14.419456</v>
      </c>
      <c r="R93" s="6">
        <f t="shared" si="116"/>
        <v>14.386836734694</v>
      </c>
      <c r="S93" s="79">
        <f t="shared" si="117"/>
        <v>0</v>
      </c>
      <c r="T93" s="83">
        <f t="shared" si="118"/>
        <v>0</v>
      </c>
      <c r="U93" s="6">
        <f t="shared" si="119"/>
        <v>14.386836734694</v>
      </c>
      <c r="V93" s="79">
        <f t="shared" si="120"/>
        <v>0</v>
      </c>
      <c r="W93" s="83">
        <f t="shared" si="121"/>
        <v>0</v>
      </c>
      <c r="X93" s="43">
        <f t="shared" si="122"/>
        <v>0</v>
      </c>
      <c r="Y93" s="43">
        <f t="shared" ref="Y93:Z93" si="162">C617</f>
        <v>0</v>
      </c>
      <c r="Z93" s="43">
        <f t="shared" si="162"/>
        <v>0</v>
      </c>
      <c r="AB93" s="90">
        <v>13741571428.570999</v>
      </c>
      <c r="AC93" s="90">
        <v>-38.262436000000001</v>
      </c>
      <c r="AD93" s="90">
        <v>-26.03764</v>
      </c>
      <c r="AE93" s="90">
        <v>1.2721568000000001</v>
      </c>
      <c r="AF93" s="90">
        <v>-43.294978999999998</v>
      </c>
      <c r="AG93" s="90">
        <v>-26.837664</v>
      </c>
      <c r="AH93" s="8"/>
      <c r="AI93" s="6">
        <f t="shared" si="107"/>
        <v>14.386836734694</v>
      </c>
      <c r="AJ93" s="6">
        <f t="shared" si="108"/>
        <v>7.0407590999999998</v>
      </c>
      <c r="AK93" s="83">
        <f t="shared" si="124"/>
        <v>-44.058922000000003</v>
      </c>
      <c r="AL93" s="6">
        <f t="shared" si="125"/>
        <v>14.386836734694</v>
      </c>
      <c r="AM93" s="79">
        <f t="shared" si="126"/>
        <v>8.7000188999999999</v>
      </c>
      <c r="AN93" s="83">
        <f t="shared" si="127"/>
        <v>-40.427985999999997</v>
      </c>
      <c r="AO93" s="6">
        <f t="shared" si="128"/>
        <v>14.386836734694</v>
      </c>
      <c r="AP93" s="43">
        <f t="shared" si="129"/>
        <v>14.334782000000001</v>
      </c>
      <c r="AQ93" s="83">
        <f t="shared" si="130"/>
        <v>-41.105156000000001</v>
      </c>
      <c r="AR93" s="6">
        <f t="shared" si="131"/>
        <v>14.386836734694</v>
      </c>
      <c r="AS93" s="79">
        <f t="shared" si="132"/>
        <v>0</v>
      </c>
      <c r="AT93" s="83">
        <f t="shared" si="133"/>
        <v>0</v>
      </c>
      <c r="AU93" s="6">
        <f t="shared" si="134"/>
        <v>14.386836734694</v>
      </c>
      <c r="AV93" s="79">
        <f t="shared" si="135"/>
        <v>0</v>
      </c>
      <c r="AW93" s="83">
        <f t="shared" si="136"/>
        <v>0</v>
      </c>
      <c r="AX93" s="43">
        <f t="shared" si="137"/>
        <v>0</v>
      </c>
      <c r="AY93" s="43">
        <f t="shared" si="138"/>
        <v>0</v>
      </c>
      <c r="AZ93" s="43">
        <f t="shared" si="139"/>
        <v>0</v>
      </c>
    </row>
    <row r="94" spans="2:52" x14ac:dyDescent="0.25">
      <c r="B94" s="90">
        <v>13902887755.101999</v>
      </c>
      <c r="C94" s="90">
        <v>-24.589355000000001</v>
      </c>
      <c r="D94" s="90">
        <v>23.032167000000001</v>
      </c>
      <c r="E94" s="90">
        <v>35.938965000000003</v>
      </c>
      <c r="F94" s="90">
        <v>-99.825287000000003</v>
      </c>
      <c r="G94" s="90">
        <v>-13.087486</v>
      </c>
      <c r="H94" s="8"/>
      <c r="I94" s="6">
        <f t="shared" si="104"/>
        <v>14.548153061224001</v>
      </c>
      <c r="J94" s="6">
        <f t="shared" si="105"/>
        <v>35.788387</v>
      </c>
      <c r="K94" s="83">
        <f t="shared" si="109"/>
        <v>23.086599</v>
      </c>
      <c r="L94" s="6">
        <f t="shared" si="110"/>
        <v>14.548153061224001</v>
      </c>
      <c r="M94" s="79">
        <f t="shared" si="111"/>
        <v>33.740344999999998</v>
      </c>
      <c r="N94" s="83">
        <f t="shared" si="112"/>
        <v>18.395878</v>
      </c>
      <c r="O94" s="6">
        <f t="shared" si="113"/>
        <v>14.548153061224001</v>
      </c>
      <c r="P94" s="79">
        <f t="shared" si="114"/>
        <v>26.967327000000001</v>
      </c>
      <c r="Q94" s="83">
        <f t="shared" si="115"/>
        <v>13.090346</v>
      </c>
      <c r="R94" s="6">
        <f t="shared" si="116"/>
        <v>14.548153061224001</v>
      </c>
      <c r="S94" s="79">
        <f t="shared" si="117"/>
        <v>0</v>
      </c>
      <c r="T94" s="83">
        <f t="shared" si="118"/>
        <v>0</v>
      </c>
      <c r="U94" s="6">
        <f t="shared" si="119"/>
        <v>14.548153061224001</v>
      </c>
      <c r="V94" s="79">
        <f t="shared" si="120"/>
        <v>0</v>
      </c>
      <c r="W94" s="83">
        <f t="shared" si="121"/>
        <v>0</v>
      </c>
      <c r="X94" s="43">
        <f t="shared" si="122"/>
        <v>0</v>
      </c>
      <c r="Y94" s="43">
        <f t="shared" ref="Y94:Z94" si="163">C618</f>
        <v>0</v>
      </c>
      <c r="Z94" s="43">
        <f t="shared" si="163"/>
        <v>0</v>
      </c>
      <c r="AB94" s="90">
        <v>13902887755.101999</v>
      </c>
      <c r="AC94" s="90">
        <v>-48.669562999999997</v>
      </c>
      <c r="AD94" s="90">
        <v>-37.882930999999999</v>
      </c>
      <c r="AE94" s="90">
        <v>0.47543305000000002</v>
      </c>
      <c r="AF94" s="90">
        <v>-52.334099000000002</v>
      </c>
      <c r="AG94" s="90">
        <v>-37.081383000000002</v>
      </c>
      <c r="AH94" s="8"/>
      <c r="AI94" s="6">
        <f t="shared" si="107"/>
        <v>14.548153061224001</v>
      </c>
      <c r="AJ94" s="6">
        <f t="shared" si="108"/>
        <v>6.3957981999999998</v>
      </c>
      <c r="AK94" s="83">
        <f t="shared" si="124"/>
        <v>-45.510264999999997</v>
      </c>
      <c r="AL94" s="6">
        <f t="shared" si="125"/>
        <v>14.548153061224001</v>
      </c>
      <c r="AM94" s="79">
        <f t="shared" si="126"/>
        <v>8.9038725000000003</v>
      </c>
      <c r="AN94" s="83">
        <f t="shared" si="127"/>
        <v>-43.542057</v>
      </c>
      <c r="AO94" s="6">
        <f t="shared" si="128"/>
        <v>14.548153061224001</v>
      </c>
      <c r="AP94" s="43">
        <f t="shared" si="129"/>
        <v>13.26928</v>
      </c>
      <c r="AQ94" s="83">
        <f t="shared" si="130"/>
        <v>-43.283721999999997</v>
      </c>
      <c r="AR94" s="6">
        <f t="shared" si="131"/>
        <v>14.548153061224001</v>
      </c>
      <c r="AS94" s="79">
        <f t="shared" si="132"/>
        <v>0</v>
      </c>
      <c r="AT94" s="83">
        <f t="shared" si="133"/>
        <v>0</v>
      </c>
      <c r="AU94" s="6">
        <f t="shared" si="134"/>
        <v>14.548153061224001</v>
      </c>
      <c r="AV94" s="79">
        <f t="shared" si="135"/>
        <v>0</v>
      </c>
      <c r="AW94" s="83">
        <f t="shared" si="136"/>
        <v>0</v>
      </c>
      <c r="AX94" s="43">
        <f t="shared" si="137"/>
        <v>0</v>
      </c>
      <c r="AY94" s="43">
        <f t="shared" si="138"/>
        <v>0</v>
      </c>
      <c r="AZ94" s="43">
        <f t="shared" si="139"/>
        <v>0</v>
      </c>
    </row>
    <row r="95" spans="2:52" x14ac:dyDescent="0.25">
      <c r="B95" s="90">
        <v>14064204081.632999</v>
      </c>
      <c r="C95" s="90">
        <v>-25.610323000000001</v>
      </c>
      <c r="D95" s="90">
        <v>22.068027000000001</v>
      </c>
      <c r="E95" s="90">
        <v>35.809615999999998</v>
      </c>
      <c r="F95" s="90">
        <v>-103.76472</v>
      </c>
      <c r="G95" s="90">
        <v>-13.494986000000001</v>
      </c>
      <c r="H95" s="8"/>
      <c r="I95" s="6">
        <f t="shared" si="104"/>
        <v>14.709469387755</v>
      </c>
      <c r="J95" s="6">
        <f t="shared" si="105"/>
        <v>35.886116000000001</v>
      </c>
      <c r="K95" s="83">
        <f t="shared" si="109"/>
        <v>24.498792999999999</v>
      </c>
      <c r="L95" s="6">
        <f t="shared" si="110"/>
        <v>14.709469387755</v>
      </c>
      <c r="M95" s="79">
        <f t="shared" si="111"/>
        <v>32.454597</v>
      </c>
      <c r="N95" s="83">
        <f t="shared" si="112"/>
        <v>22.250450000000001</v>
      </c>
      <c r="O95" s="6">
        <f t="shared" si="113"/>
        <v>14.709469387755</v>
      </c>
      <c r="P95" s="79">
        <f t="shared" si="114"/>
        <v>23.912596000000001</v>
      </c>
      <c r="Q95" s="83">
        <f t="shared" si="115"/>
        <v>7.4073086000000004</v>
      </c>
      <c r="R95" s="6">
        <f t="shared" si="116"/>
        <v>14.709469387755</v>
      </c>
      <c r="S95" s="79">
        <f t="shared" si="117"/>
        <v>0</v>
      </c>
      <c r="T95" s="83">
        <f t="shared" si="118"/>
        <v>0</v>
      </c>
      <c r="U95" s="6">
        <f t="shared" si="119"/>
        <v>14.709469387755</v>
      </c>
      <c r="V95" s="79">
        <f t="shared" si="120"/>
        <v>0</v>
      </c>
      <c r="W95" s="83">
        <f t="shared" si="121"/>
        <v>0</v>
      </c>
      <c r="X95" s="43">
        <f t="shared" si="122"/>
        <v>0</v>
      </c>
      <c r="Y95" s="43">
        <f t="shared" ref="Y95:Z95" si="164">C619</f>
        <v>0</v>
      </c>
      <c r="Z95" s="43">
        <f t="shared" si="164"/>
        <v>0</v>
      </c>
      <c r="AB95" s="90">
        <v>14064204081.632999</v>
      </c>
      <c r="AC95" s="90">
        <v>-63.326766999999997</v>
      </c>
      <c r="AD95" s="90">
        <v>-44.270470000000003</v>
      </c>
      <c r="AE95" s="90">
        <v>1.8358234</v>
      </c>
      <c r="AF95" s="90">
        <v>-67.849625000000003</v>
      </c>
      <c r="AG95" s="90">
        <v>-51.156047999999998</v>
      </c>
      <c r="AH95" s="8"/>
      <c r="AI95" s="6">
        <f t="shared" si="107"/>
        <v>14.709469387755</v>
      </c>
      <c r="AJ95" s="6">
        <f t="shared" si="108"/>
        <v>3.7925179</v>
      </c>
      <c r="AK95" s="83">
        <f t="shared" si="124"/>
        <v>-43.648032999999998</v>
      </c>
      <c r="AL95" s="6">
        <f t="shared" si="125"/>
        <v>14.709469387755</v>
      </c>
      <c r="AM95" s="79">
        <f t="shared" si="126"/>
        <v>7.2435163999999999</v>
      </c>
      <c r="AN95" s="83">
        <f t="shared" si="127"/>
        <v>-52.388527000000003</v>
      </c>
      <c r="AO95" s="6">
        <f t="shared" si="128"/>
        <v>14.709469387755</v>
      </c>
      <c r="AP95" s="43">
        <f t="shared" si="129"/>
        <v>10.116432</v>
      </c>
      <c r="AQ95" s="83">
        <f t="shared" si="130"/>
        <v>-53.522830999999996</v>
      </c>
      <c r="AR95" s="6">
        <f t="shared" si="131"/>
        <v>14.709469387755</v>
      </c>
      <c r="AS95" s="79">
        <f t="shared" si="132"/>
        <v>0</v>
      </c>
      <c r="AT95" s="83">
        <f t="shared" si="133"/>
        <v>0</v>
      </c>
      <c r="AU95" s="6">
        <f t="shared" si="134"/>
        <v>14.709469387755</v>
      </c>
      <c r="AV95" s="79">
        <f t="shared" si="135"/>
        <v>0</v>
      </c>
      <c r="AW95" s="83">
        <f t="shared" si="136"/>
        <v>0</v>
      </c>
      <c r="AX95" s="43">
        <f t="shared" si="137"/>
        <v>0</v>
      </c>
      <c r="AY95" s="43">
        <f t="shared" si="138"/>
        <v>0</v>
      </c>
      <c r="AZ95" s="43">
        <f t="shared" si="139"/>
        <v>0</v>
      </c>
    </row>
    <row r="96" spans="2:52" x14ac:dyDescent="0.25">
      <c r="B96" s="90">
        <v>14225520408.163</v>
      </c>
      <c r="C96" s="90">
        <v>-26.926838</v>
      </c>
      <c r="D96" s="90">
        <v>21.737093000000002</v>
      </c>
      <c r="E96" s="90">
        <v>35.804203000000001</v>
      </c>
      <c r="F96" s="90">
        <v>-100.19772</v>
      </c>
      <c r="G96" s="90">
        <v>-14.642291</v>
      </c>
      <c r="H96" s="8"/>
      <c r="I96" s="6">
        <f t="shared" si="104"/>
        <v>14.870785714285999</v>
      </c>
      <c r="J96" s="6">
        <f t="shared" si="105"/>
        <v>34.680630000000001</v>
      </c>
      <c r="K96" s="83">
        <f t="shared" si="109"/>
        <v>24.708447</v>
      </c>
      <c r="L96" s="6">
        <f t="shared" si="110"/>
        <v>14.870785714285999</v>
      </c>
      <c r="M96" s="79">
        <f t="shared" si="111"/>
        <v>30.283995000000001</v>
      </c>
      <c r="N96" s="83">
        <f t="shared" si="112"/>
        <v>20.344158</v>
      </c>
      <c r="O96" s="6">
        <f t="shared" si="113"/>
        <v>14.870785714285999</v>
      </c>
      <c r="P96" s="79">
        <f t="shared" si="114"/>
        <v>21.27833</v>
      </c>
      <c r="Q96" s="83">
        <f t="shared" si="115"/>
        <v>6.3998046000000004</v>
      </c>
      <c r="R96" s="6">
        <f t="shared" si="116"/>
        <v>14.870785714285999</v>
      </c>
      <c r="S96" s="79">
        <f t="shared" si="117"/>
        <v>0</v>
      </c>
      <c r="T96" s="83">
        <f t="shared" si="118"/>
        <v>0</v>
      </c>
      <c r="U96" s="6">
        <f t="shared" si="119"/>
        <v>14.870785714285999</v>
      </c>
      <c r="V96" s="79">
        <f t="shared" si="120"/>
        <v>0</v>
      </c>
      <c r="W96" s="83">
        <f t="shared" si="121"/>
        <v>0</v>
      </c>
      <c r="X96" s="43">
        <f t="shared" si="122"/>
        <v>0</v>
      </c>
      <c r="Y96" s="43">
        <f t="shared" ref="Y96:Z96" si="165">C620</f>
        <v>0</v>
      </c>
      <c r="Z96" s="43">
        <f t="shared" si="165"/>
        <v>0</v>
      </c>
      <c r="AB96" s="90">
        <v>14225520408.163</v>
      </c>
      <c r="AC96" s="90">
        <v>-62.376415000000001</v>
      </c>
      <c r="AD96" s="90">
        <v>-46.030422000000002</v>
      </c>
      <c r="AE96" s="90">
        <v>4.8738570000000001</v>
      </c>
      <c r="AF96" s="90">
        <v>-77.311684</v>
      </c>
      <c r="AG96" s="90">
        <v>-50.081451000000001</v>
      </c>
      <c r="AH96" s="8"/>
      <c r="AI96" s="6">
        <f t="shared" si="107"/>
        <v>14.870785714285999</v>
      </c>
      <c r="AJ96" s="6">
        <f t="shared" si="108"/>
        <v>2.4254057000000002</v>
      </c>
      <c r="AK96" s="83">
        <f t="shared" si="124"/>
        <v>-37.032916999999998</v>
      </c>
      <c r="AL96" s="6">
        <f t="shared" si="125"/>
        <v>14.870785714285999</v>
      </c>
      <c r="AM96" s="79">
        <f t="shared" si="126"/>
        <v>5.0748395999999998</v>
      </c>
      <c r="AN96" s="83">
        <f t="shared" si="127"/>
        <v>-53.730437999999999</v>
      </c>
      <c r="AO96" s="6">
        <f t="shared" si="128"/>
        <v>14.870785714285999</v>
      </c>
      <c r="AP96" s="43">
        <f t="shared" si="129"/>
        <v>7.2794375000000002</v>
      </c>
      <c r="AQ96" s="83">
        <f t="shared" si="130"/>
        <v>-58.721862999999999</v>
      </c>
      <c r="AR96" s="6">
        <f t="shared" si="131"/>
        <v>14.870785714285999</v>
      </c>
      <c r="AS96" s="79">
        <f t="shared" si="132"/>
        <v>0</v>
      </c>
      <c r="AT96" s="83">
        <f t="shared" si="133"/>
        <v>0</v>
      </c>
      <c r="AU96" s="6">
        <f t="shared" si="134"/>
        <v>14.870785714285999</v>
      </c>
      <c r="AV96" s="79">
        <f t="shared" si="135"/>
        <v>0</v>
      </c>
      <c r="AW96" s="83">
        <f t="shared" si="136"/>
        <v>0</v>
      </c>
      <c r="AX96" s="43">
        <f t="shared" si="137"/>
        <v>0</v>
      </c>
      <c r="AY96" s="43">
        <f t="shared" si="138"/>
        <v>0</v>
      </c>
      <c r="AZ96" s="43">
        <f t="shared" si="139"/>
        <v>0</v>
      </c>
    </row>
    <row r="97" spans="2:52" x14ac:dyDescent="0.25">
      <c r="B97" s="90">
        <v>14386836734.694</v>
      </c>
      <c r="C97" s="90">
        <v>-26.186916</v>
      </c>
      <c r="D97" s="90">
        <v>21.575512</v>
      </c>
      <c r="E97" s="90">
        <v>35.230324000000003</v>
      </c>
      <c r="F97" s="90">
        <v>-102.63235</v>
      </c>
      <c r="G97" s="90">
        <v>-14.064056000000001</v>
      </c>
      <c r="H97" s="8"/>
      <c r="I97" s="6">
        <f t="shared" si="104"/>
        <v>15.032102040816</v>
      </c>
      <c r="J97" s="6">
        <f t="shared" si="105"/>
        <v>32.546531999999999</v>
      </c>
      <c r="K97" s="83">
        <f t="shared" si="109"/>
        <v>24.064534999999999</v>
      </c>
      <c r="L97" s="6">
        <f t="shared" si="110"/>
        <v>15.032102040816</v>
      </c>
      <c r="M97" s="79">
        <f t="shared" si="111"/>
        <v>28.066669000000001</v>
      </c>
      <c r="N97" s="83">
        <f t="shared" si="112"/>
        <v>19.417038000000002</v>
      </c>
      <c r="O97" s="6">
        <f t="shared" si="113"/>
        <v>15.032102040816</v>
      </c>
      <c r="P97" s="79">
        <f t="shared" si="114"/>
        <v>19.408311999999999</v>
      </c>
      <c r="Q97" s="83">
        <f t="shared" si="115"/>
        <v>7.3763579999999997</v>
      </c>
      <c r="R97" s="6">
        <f t="shared" si="116"/>
        <v>15.032102040816</v>
      </c>
      <c r="S97" s="79">
        <f t="shared" si="117"/>
        <v>0</v>
      </c>
      <c r="T97" s="83">
        <f t="shared" si="118"/>
        <v>0</v>
      </c>
      <c r="U97" s="6">
        <f t="shared" si="119"/>
        <v>15.032102040816</v>
      </c>
      <c r="V97" s="79">
        <f t="shared" si="120"/>
        <v>0</v>
      </c>
      <c r="W97" s="83">
        <f t="shared" si="121"/>
        <v>0</v>
      </c>
      <c r="X97" s="43">
        <f t="shared" si="122"/>
        <v>0</v>
      </c>
      <c r="Y97" s="43">
        <f t="shared" ref="Y97:Z97" si="166">C621</f>
        <v>0</v>
      </c>
      <c r="Z97" s="43">
        <f t="shared" si="166"/>
        <v>0</v>
      </c>
      <c r="AB97" s="90">
        <v>14386836734.694</v>
      </c>
      <c r="AC97" s="90">
        <v>-63.591248</v>
      </c>
      <c r="AD97" s="90">
        <v>-44.058922000000003</v>
      </c>
      <c r="AE97" s="90">
        <v>7.0407590999999998</v>
      </c>
      <c r="AF97" s="90">
        <v>-86.539467000000002</v>
      </c>
      <c r="AG97" s="90">
        <v>-51.47533</v>
      </c>
      <c r="AH97" s="8"/>
      <c r="AI97" s="6">
        <f t="shared" si="107"/>
        <v>15.032102040816</v>
      </c>
      <c r="AJ97" s="6">
        <f t="shared" si="108"/>
        <v>4.9203505999999999</v>
      </c>
      <c r="AK97" s="83">
        <f t="shared" si="124"/>
        <v>-20.781288</v>
      </c>
      <c r="AL97" s="6">
        <f t="shared" si="125"/>
        <v>15.032102040816</v>
      </c>
      <c r="AM97" s="79">
        <f t="shared" si="126"/>
        <v>3.8663069999999999</v>
      </c>
      <c r="AN97" s="83">
        <f t="shared" si="127"/>
        <v>-46.481628000000001</v>
      </c>
      <c r="AO97" s="6">
        <f t="shared" si="128"/>
        <v>15.032102040816</v>
      </c>
      <c r="AP97" s="43">
        <f t="shared" si="129"/>
        <v>4.5109877999999997</v>
      </c>
      <c r="AQ97" s="83">
        <f t="shared" si="130"/>
        <v>-51.694279000000002</v>
      </c>
      <c r="AR97" s="6">
        <f t="shared" si="131"/>
        <v>15.032102040816</v>
      </c>
      <c r="AS97" s="79">
        <f t="shared" si="132"/>
        <v>0</v>
      </c>
      <c r="AT97" s="83">
        <f t="shared" si="133"/>
        <v>0</v>
      </c>
      <c r="AU97" s="6">
        <f t="shared" si="134"/>
        <v>15.032102040816</v>
      </c>
      <c r="AV97" s="79">
        <f t="shared" si="135"/>
        <v>0</v>
      </c>
      <c r="AW97" s="83">
        <f t="shared" si="136"/>
        <v>0</v>
      </c>
      <c r="AX97" s="43">
        <f t="shared" si="137"/>
        <v>0</v>
      </c>
      <c r="AY97" s="43">
        <f t="shared" si="138"/>
        <v>0</v>
      </c>
      <c r="AZ97" s="43">
        <f t="shared" si="139"/>
        <v>0</v>
      </c>
    </row>
    <row r="98" spans="2:52" x14ac:dyDescent="0.25">
      <c r="B98" s="90">
        <v>14548153061.224001</v>
      </c>
      <c r="C98" s="90">
        <v>-23.566074</v>
      </c>
      <c r="D98" s="90">
        <v>23.086599</v>
      </c>
      <c r="E98" s="90">
        <v>35.788387</v>
      </c>
      <c r="F98" s="90">
        <v>-96.662491000000003</v>
      </c>
      <c r="G98" s="90">
        <v>-12.258091</v>
      </c>
      <c r="H98" s="8"/>
      <c r="I98" s="6">
        <f t="shared" si="104"/>
        <v>15.193418367347</v>
      </c>
      <c r="J98" s="6">
        <f t="shared" si="105"/>
        <v>29.569735000000001</v>
      </c>
      <c r="K98" s="83">
        <f t="shared" si="109"/>
        <v>22.347569</v>
      </c>
      <c r="L98" s="6">
        <f t="shared" si="110"/>
        <v>15.193418367347</v>
      </c>
      <c r="M98" s="79">
        <f t="shared" si="111"/>
        <v>23.631087999999998</v>
      </c>
      <c r="N98" s="83">
        <f t="shared" si="112"/>
        <v>16.183824999999999</v>
      </c>
      <c r="O98" s="6">
        <f t="shared" si="113"/>
        <v>15.193418367347</v>
      </c>
      <c r="P98" s="79">
        <f t="shared" si="114"/>
        <v>15.195477</v>
      </c>
      <c r="Q98" s="83">
        <f t="shared" si="115"/>
        <v>2.5953398000000001</v>
      </c>
      <c r="R98" s="6">
        <f t="shared" si="116"/>
        <v>15.193418367347</v>
      </c>
      <c r="S98" s="79">
        <f t="shared" si="117"/>
        <v>0</v>
      </c>
      <c r="T98" s="83">
        <f t="shared" si="118"/>
        <v>0</v>
      </c>
      <c r="U98" s="6">
        <f t="shared" si="119"/>
        <v>15.193418367347</v>
      </c>
      <c r="V98" s="79">
        <f t="shared" si="120"/>
        <v>0</v>
      </c>
      <c r="W98" s="83">
        <f t="shared" si="121"/>
        <v>0</v>
      </c>
      <c r="X98" s="43">
        <f t="shared" si="122"/>
        <v>0</v>
      </c>
      <c r="Y98" s="43">
        <f t="shared" ref="Y98:Z98" si="167">C622</f>
        <v>0</v>
      </c>
      <c r="Z98" s="43">
        <f t="shared" si="167"/>
        <v>0</v>
      </c>
      <c r="AB98" s="90">
        <v>14548153061.224001</v>
      </c>
      <c r="AC98" s="90">
        <v>-63.090237000000002</v>
      </c>
      <c r="AD98" s="90">
        <v>-45.510264999999997</v>
      </c>
      <c r="AE98" s="90">
        <v>6.3957981999999998</v>
      </c>
      <c r="AF98" s="90">
        <v>-78.969031999999999</v>
      </c>
      <c r="AG98" s="90">
        <v>-51.742255999999998</v>
      </c>
      <c r="AH98" s="8"/>
      <c r="AI98" s="6">
        <f t="shared" si="107"/>
        <v>15.193418367347</v>
      </c>
      <c r="AJ98" s="6">
        <f t="shared" si="108"/>
        <v>13.794121000000001</v>
      </c>
      <c r="AK98" s="83">
        <f t="shared" si="124"/>
        <v>-1.7065667</v>
      </c>
      <c r="AL98" s="6">
        <f t="shared" si="125"/>
        <v>15.193418367347</v>
      </c>
      <c r="AM98" s="79">
        <f t="shared" si="126"/>
        <v>8.0358896000000009</v>
      </c>
      <c r="AN98" s="83">
        <f t="shared" si="127"/>
        <v>-25.650921</v>
      </c>
      <c r="AO98" s="6">
        <f t="shared" si="128"/>
        <v>15.193418367347</v>
      </c>
      <c r="AP98" s="43">
        <f t="shared" si="129"/>
        <v>3.1637464</v>
      </c>
      <c r="AQ98" s="83">
        <f t="shared" si="130"/>
        <v>-48.186565000000002</v>
      </c>
      <c r="AR98" s="6">
        <f t="shared" si="131"/>
        <v>15.193418367347</v>
      </c>
      <c r="AS98" s="79">
        <f t="shared" si="132"/>
        <v>0</v>
      </c>
      <c r="AT98" s="83">
        <f t="shared" si="133"/>
        <v>0</v>
      </c>
      <c r="AU98" s="6">
        <f t="shared" si="134"/>
        <v>15.193418367347</v>
      </c>
      <c r="AV98" s="79">
        <f t="shared" si="135"/>
        <v>0</v>
      </c>
      <c r="AW98" s="83">
        <f t="shared" si="136"/>
        <v>0</v>
      </c>
      <c r="AX98" s="43">
        <f t="shared" si="137"/>
        <v>0</v>
      </c>
      <c r="AY98" s="43">
        <f t="shared" si="138"/>
        <v>0</v>
      </c>
      <c r="AZ98" s="43">
        <f t="shared" si="139"/>
        <v>0</v>
      </c>
    </row>
    <row r="99" spans="2:52" x14ac:dyDescent="0.25">
      <c r="B99" s="90">
        <v>14709469387.754999</v>
      </c>
      <c r="C99" s="90">
        <v>-23.295475</v>
      </c>
      <c r="D99" s="90">
        <v>24.498792999999999</v>
      </c>
      <c r="E99" s="90">
        <v>35.886116000000001</v>
      </c>
      <c r="F99" s="90">
        <v>-98.370148</v>
      </c>
      <c r="G99" s="90">
        <v>-11.783215999999999</v>
      </c>
      <c r="H99" s="8"/>
      <c r="I99" s="6">
        <f t="shared" si="104"/>
        <v>15.354734693878001</v>
      </c>
      <c r="J99" s="6">
        <f t="shared" si="105"/>
        <v>26.959682000000001</v>
      </c>
      <c r="K99" s="83">
        <f t="shared" si="109"/>
        <v>20.375859999999999</v>
      </c>
      <c r="L99" s="6">
        <f t="shared" si="110"/>
        <v>15.354734693878001</v>
      </c>
      <c r="M99" s="79">
        <f t="shared" si="111"/>
        <v>18.153272999999999</v>
      </c>
      <c r="N99" s="83">
        <f t="shared" si="112"/>
        <v>11.562746000000001</v>
      </c>
      <c r="O99" s="6">
        <f t="shared" si="113"/>
        <v>15.354734693878001</v>
      </c>
      <c r="P99" s="79">
        <f t="shared" si="114"/>
        <v>9.6559849</v>
      </c>
      <c r="Q99" s="83">
        <f t="shared" si="115"/>
        <v>-10.079148</v>
      </c>
      <c r="R99" s="6">
        <f t="shared" si="116"/>
        <v>15.354734693878001</v>
      </c>
      <c r="S99" s="79">
        <f t="shared" si="117"/>
        <v>0</v>
      </c>
      <c r="T99" s="83">
        <f t="shared" si="118"/>
        <v>0</v>
      </c>
      <c r="U99" s="6">
        <f t="shared" si="119"/>
        <v>15.354734693878001</v>
      </c>
      <c r="V99" s="79">
        <f t="shared" si="120"/>
        <v>0</v>
      </c>
      <c r="W99" s="83">
        <f t="shared" si="121"/>
        <v>0</v>
      </c>
      <c r="X99" s="43">
        <f t="shared" si="122"/>
        <v>0</v>
      </c>
      <c r="Y99" s="43">
        <f t="shared" ref="Y99:Z99" si="168">C623</f>
        <v>0</v>
      </c>
      <c r="Z99" s="43">
        <f t="shared" si="168"/>
        <v>0</v>
      </c>
      <c r="AB99" s="90">
        <v>14709469387.754999</v>
      </c>
      <c r="AC99" s="90">
        <v>-64.096962000000005</v>
      </c>
      <c r="AD99" s="90">
        <v>-43.648032999999998</v>
      </c>
      <c r="AE99" s="90">
        <v>3.7925179</v>
      </c>
      <c r="AF99" s="90">
        <v>-73.765251000000006</v>
      </c>
      <c r="AG99" s="90">
        <v>-52.500602999999998</v>
      </c>
      <c r="AH99" s="8"/>
      <c r="AI99" s="6">
        <f t="shared" si="107"/>
        <v>15.354734693878001</v>
      </c>
      <c r="AJ99" s="6">
        <f t="shared" si="108"/>
        <v>23.366105999999998</v>
      </c>
      <c r="AK99" s="83">
        <f t="shared" si="124"/>
        <v>14.675818</v>
      </c>
      <c r="AL99" s="6">
        <f t="shared" si="125"/>
        <v>15.354734693878001</v>
      </c>
      <c r="AM99" s="79">
        <f t="shared" si="126"/>
        <v>13.172916000000001</v>
      </c>
      <c r="AN99" s="83">
        <f t="shared" si="127"/>
        <v>-14.260467999999999</v>
      </c>
      <c r="AO99" s="6">
        <f t="shared" si="128"/>
        <v>15.354734693878001</v>
      </c>
      <c r="AP99" s="43">
        <f t="shared" si="129"/>
        <v>3.5056436</v>
      </c>
      <c r="AQ99" s="83">
        <f t="shared" si="130"/>
        <v>-41.506141999999997</v>
      </c>
      <c r="AR99" s="6">
        <f t="shared" si="131"/>
        <v>15.354734693878001</v>
      </c>
      <c r="AS99" s="79">
        <f t="shared" si="132"/>
        <v>0</v>
      </c>
      <c r="AT99" s="83">
        <f t="shared" si="133"/>
        <v>0</v>
      </c>
      <c r="AU99" s="6">
        <f t="shared" si="134"/>
        <v>15.354734693878001</v>
      </c>
      <c r="AV99" s="79">
        <f t="shared" si="135"/>
        <v>0</v>
      </c>
      <c r="AW99" s="83">
        <f t="shared" si="136"/>
        <v>0</v>
      </c>
      <c r="AX99" s="43">
        <f t="shared" si="137"/>
        <v>0</v>
      </c>
      <c r="AY99" s="43">
        <f t="shared" si="138"/>
        <v>0</v>
      </c>
      <c r="AZ99" s="43">
        <f t="shared" si="139"/>
        <v>0</v>
      </c>
    </row>
    <row r="100" spans="2:52" x14ac:dyDescent="0.25">
      <c r="B100" s="90">
        <v>14870785714.285999</v>
      </c>
      <c r="C100" s="90">
        <v>-21.883697999999999</v>
      </c>
      <c r="D100" s="90">
        <v>24.708447</v>
      </c>
      <c r="E100" s="90">
        <v>34.680630000000001</v>
      </c>
      <c r="F100" s="90">
        <v>-98.195862000000005</v>
      </c>
      <c r="G100" s="90">
        <v>-10.120668</v>
      </c>
      <c r="H100" s="8"/>
      <c r="I100" s="6">
        <f t="shared" si="104"/>
        <v>15.516051020408002</v>
      </c>
      <c r="J100" s="6">
        <f t="shared" si="105"/>
        <v>21.157522</v>
      </c>
      <c r="K100" s="83">
        <f t="shared" si="109"/>
        <v>13.625992999999999</v>
      </c>
      <c r="L100" s="6">
        <f t="shared" si="110"/>
        <v>15.516051020408002</v>
      </c>
      <c r="M100" s="79">
        <f t="shared" si="111"/>
        <v>12.813751999999999</v>
      </c>
      <c r="N100" s="83">
        <f t="shared" si="112"/>
        <v>1.2202921</v>
      </c>
      <c r="O100" s="6">
        <f t="shared" si="113"/>
        <v>15.516051020408002</v>
      </c>
      <c r="P100" s="79">
        <f t="shared" si="114"/>
        <v>4.5642218999999997</v>
      </c>
      <c r="Q100" s="83">
        <f t="shared" si="115"/>
        <v>-21.455482</v>
      </c>
      <c r="R100" s="6">
        <f t="shared" si="116"/>
        <v>15.516051020408002</v>
      </c>
      <c r="S100" s="79">
        <f t="shared" si="117"/>
        <v>0</v>
      </c>
      <c r="T100" s="83">
        <f t="shared" si="118"/>
        <v>0</v>
      </c>
      <c r="U100" s="6">
        <f t="shared" si="119"/>
        <v>15.516051020408002</v>
      </c>
      <c r="V100" s="79">
        <f t="shared" si="120"/>
        <v>0</v>
      </c>
      <c r="W100" s="83">
        <f t="shared" si="121"/>
        <v>0</v>
      </c>
      <c r="X100" s="43">
        <f t="shared" si="122"/>
        <v>0</v>
      </c>
      <c r="Y100" s="43">
        <f t="shared" ref="Y100:Z100" si="169">C624</f>
        <v>0</v>
      </c>
      <c r="Z100" s="43">
        <f t="shared" si="169"/>
        <v>0</v>
      </c>
      <c r="AB100" s="90">
        <v>14870785714.285999</v>
      </c>
      <c r="AC100" s="90">
        <v>-49.874580000000002</v>
      </c>
      <c r="AD100" s="90">
        <v>-37.032916999999998</v>
      </c>
      <c r="AE100" s="90">
        <v>2.4254057000000002</v>
      </c>
      <c r="AF100" s="90">
        <v>-56.562851000000002</v>
      </c>
      <c r="AG100" s="90">
        <v>-38.078795999999997</v>
      </c>
      <c r="AH100" s="8"/>
      <c r="AI100" s="6">
        <f t="shared" si="107"/>
        <v>15.516051020408002</v>
      </c>
      <c r="AJ100" s="6">
        <f t="shared" si="108"/>
        <v>31.246120000000001</v>
      </c>
      <c r="AK100" s="83">
        <f t="shared" si="124"/>
        <v>23.320229999999999</v>
      </c>
      <c r="AL100" s="6">
        <f t="shared" si="125"/>
        <v>15.516051020408002</v>
      </c>
      <c r="AM100" s="79">
        <f t="shared" si="126"/>
        <v>18.867367000000002</v>
      </c>
      <c r="AN100" s="83">
        <f t="shared" si="127"/>
        <v>18.602077000000001</v>
      </c>
      <c r="AO100" s="6">
        <f t="shared" si="128"/>
        <v>15.516051020408002</v>
      </c>
      <c r="AP100" s="43">
        <f t="shared" si="129"/>
        <v>12.058268999999999</v>
      </c>
      <c r="AQ100" s="83">
        <f t="shared" si="130"/>
        <v>-16.096830000000001</v>
      </c>
      <c r="AR100" s="6">
        <f t="shared" si="131"/>
        <v>15.516051020408002</v>
      </c>
      <c r="AS100" s="79">
        <f t="shared" si="132"/>
        <v>0</v>
      </c>
      <c r="AT100" s="83">
        <f t="shared" si="133"/>
        <v>0</v>
      </c>
      <c r="AU100" s="6">
        <f t="shared" si="134"/>
        <v>15.516051020408002</v>
      </c>
      <c r="AV100" s="79">
        <f t="shared" si="135"/>
        <v>0</v>
      </c>
      <c r="AW100" s="83">
        <f t="shared" si="136"/>
        <v>0</v>
      </c>
      <c r="AX100" s="43">
        <f t="shared" si="137"/>
        <v>0</v>
      </c>
      <c r="AY100" s="43">
        <f t="shared" si="138"/>
        <v>0</v>
      </c>
      <c r="AZ100" s="43">
        <f t="shared" si="139"/>
        <v>0</v>
      </c>
    </row>
    <row r="101" spans="2:52" x14ac:dyDescent="0.25">
      <c r="B101" s="90">
        <v>15032102040.816</v>
      </c>
      <c r="C101" s="90">
        <v>-19.793758</v>
      </c>
      <c r="D101" s="90">
        <v>24.064534999999999</v>
      </c>
      <c r="E101" s="90">
        <v>32.546531999999999</v>
      </c>
      <c r="F101" s="90">
        <v>-86.603454999999997</v>
      </c>
      <c r="G101" s="90">
        <v>-8.0126723999999996</v>
      </c>
      <c r="H101" s="8"/>
      <c r="I101" s="6">
        <f t="shared" ref="I101:I103" si="170">B105/1000000000</f>
        <v>15.677367346938999</v>
      </c>
      <c r="J101" s="6">
        <f t="shared" ref="J101:J103" si="171">E105</f>
        <v>13.503527</v>
      </c>
      <c r="K101" s="83">
        <f t="shared" si="109"/>
        <v>1.9238645999999999</v>
      </c>
      <c r="L101" s="6">
        <f t="shared" si="110"/>
        <v>15.677367346938999</v>
      </c>
      <c r="M101" s="79">
        <f t="shared" si="111"/>
        <v>8.3937244</v>
      </c>
      <c r="N101" s="83">
        <f t="shared" si="112"/>
        <v>-16.838477999999999</v>
      </c>
      <c r="O101" s="6">
        <f t="shared" si="113"/>
        <v>15.677367346938999</v>
      </c>
      <c r="P101" s="79">
        <f t="shared" si="114"/>
        <v>2.7734047999999998</v>
      </c>
      <c r="Q101" s="83">
        <f t="shared" si="115"/>
        <v>-35.49295</v>
      </c>
      <c r="R101" s="6">
        <f t="shared" si="116"/>
        <v>15.677367346938999</v>
      </c>
      <c r="S101" s="79">
        <f t="shared" si="117"/>
        <v>0</v>
      </c>
      <c r="T101" s="83">
        <f t="shared" si="118"/>
        <v>0</v>
      </c>
      <c r="U101" s="6">
        <f t="shared" si="119"/>
        <v>15.677367346938999</v>
      </c>
      <c r="V101" s="79">
        <f t="shared" si="120"/>
        <v>0</v>
      </c>
      <c r="W101" s="83">
        <f t="shared" si="121"/>
        <v>0</v>
      </c>
      <c r="X101" s="43">
        <f t="shared" si="122"/>
        <v>0</v>
      </c>
      <c r="Y101" s="43">
        <f t="shared" ref="Y101:Z101" si="172">C625</f>
        <v>0</v>
      </c>
      <c r="Z101" s="43">
        <f t="shared" si="172"/>
        <v>0</v>
      </c>
      <c r="AB101" s="90">
        <v>15032102040.816</v>
      </c>
      <c r="AC101" s="90">
        <v>-39.560287000000002</v>
      </c>
      <c r="AD101" s="90">
        <v>-20.781288</v>
      </c>
      <c r="AE101" s="90">
        <v>4.9203505999999999</v>
      </c>
      <c r="AF101" s="90">
        <v>-48.069889000000003</v>
      </c>
      <c r="AG101" s="90">
        <v>-27.795566999999998</v>
      </c>
      <c r="AH101" s="8"/>
      <c r="AI101" s="6">
        <f t="shared" ref="AI101:AI103" si="173">AB105/1000000000</f>
        <v>15.677367346938999</v>
      </c>
      <c r="AJ101" s="6">
        <f t="shared" ref="AJ101:AJ103" si="174">AE105</f>
        <v>33.829819000000001</v>
      </c>
      <c r="AK101" s="83">
        <f t="shared" si="124"/>
        <v>24.997927000000001</v>
      </c>
      <c r="AL101" s="6">
        <f t="shared" si="125"/>
        <v>15.677367346938999</v>
      </c>
      <c r="AM101" s="79">
        <f t="shared" si="126"/>
        <v>24.946376999999998</v>
      </c>
      <c r="AN101" s="83">
        <f t="shared" si="127"/>
        <v>18.239453999999999</v>
      </c>
      <c r="AO101" s="6">
        <f t="shared" si="128"/>
        <v>15.677367346938999</v>
      </c>
      <c r="AP101" s="43">
        <f t="shared" si="129"/>
        <v>20.986675000000002</v>
      </c>
      <c r="AQ101" s="83">
        <f t="shared" si="130"/>
        <v>13.33658</v>
      </c>
      <c r="AR101" s="6">
        <f t="shared" si="131"/>
        <v>15.677367346938999</v>
      </c>
      <c r="AS101" s="79">
        <f t="shared" si="132"/>
        <v>0</v>
      </c>
      <c r="AT101" s="83">
        <f t="shared" si="133"/>
        <v>0</v>
      </c>
      <c r="AU101" s="6">
        <f t="shared" si="134"/>
        <v>15.677367346938999</v>
      </c>
      <c r="AV101" s="79">
        <f t="shared" si="135"/>
        <v>0</v>
      </c>
      <c r="AW101" s="83">
        <f t="shared" si="136"/>
        <v>0</v>
      </c>
      <c r="AX101" s="43">
        <f t="shared" si="137"/>
        <v>0</v>
      </c>
      <c r="AY101" s="43">
        <f t="shared" si="138"/>
        <v>0</v>
      </c>
      <c r="AZ101" s="43">
        <f t="shared" si="139"/>
        <v>0</v>
      </c>
    </row>
    <row r="102" spans="2:52" x14ac:dyDescent="0.25">
      <c r="B102" s="90">
        <v>15193418367.347</v>
      </c>
      <c r="C102" s="90">
        <v>-19.369799</v>
      </c>
      <c r="D102" s="90">
        <v>22.347569</v>
      </c>
      <c r="E102" s="90">
        <v>29.569735000000001</v>
      </c>
      <c r="F102" s="90">
        <v>-82.729652000000002</v>
      </c>
      <c r="G102" s="90">
        <v>-7.3126588000000003</v>
      </c>
      <c r="H102" s="8"/>
      <c r="I102" s="6">
        <f t="shared" si="170"/>
        <v>15.838683673468999</v>
      </c>
      <c r="J102" s="6">
        <f t="shared" si="171"/>
        <v>6.2228870000000001</v>
      </c>
      <c r="K102" s="83">
        <f t="shared" si="109"/>
        <v>-14.221019999999999</v>
      </c>
      <c r="L102" s="6">
        <f t="shared" si="110"/>
        <v>15.838683673468999</v>
      </c>
      <c r="M102" s="79">
        <f t="shared" si="111"/>
        <v>4.9041090000000001</v>
      </c>
      <c r="N102" s="83">
        <f t="shared" si="112"/>
        <v>-30.951205999999999</v>
      </c>
      <c r="O102" s="6">
        <f t="shared" si="113"/>
        <v>15.838683673468999</v>
      </c>
      <c r="P102" s="79">
        <f t="shared" si="114"/>
        <v>4.1870041000000002</v>
      </c>
      <c r="Q102" s="83">
        <f t="shared" si="115"/>
        <v>-44.607582000000001</v>
      </c>
      <c r="R102" s="6">
        <f t="shared" si="116"/>
        <v>15.838683673468999</v>
      </c>
      <c r="S102" s="79">
        <f t="shared" si="117"/>
        <v>0</v>
      </c>
      <c r="T102" s="83">
        <f t="shared" si="118"/>
        <v>0</v>
      </c>
      <c r="U102" s="6">
        <f t="shared" si="119"/>
        <v>15.838683673468999</v>
      </c>
      <c r="V102" s="79">
        <f t="shared" si="120"/>
        <v>0</v>
      </c>
      <c r="W102" s="83">
        <f t="shared" si="121"/>
        <v>0</v>
      </c>
      <c r="X102" s="43">
        <f t="shared" si="122"/>
        <v>0</v>
      </c>
      <c r="Y102" s="43">
        <f t="shared" ref="Y102:Z102" si="175">C626</f>
        <v>0</v>
      </c>
      <c r="Z102" s="43">
        <f t="shared" si="175"/>
        <v>0</v>
      </c>
      <c r="AB102" s="90">
        <v>15193418367.347</v>
      </c>
      <c r="AC102" s="90">
        <v>-23.304535000000001</v>
      </c>
      <c r="AD102" s="90">
        <v>-1.7065667</v>
      </c>
      <c r="AE102" s="90">
        <v>13.794121000000001</v>
      </c>
      <c r="AF102" s="90">
        <v>-48.897742999999998</v>
      </c>
      <c r="AG102" s="90">
        <v>-11.230554</v>
      </c>
      <c r="AH102" s="8"/>
      <c r="AI102" s="6">
        <f t="shared" si="173"/>
        <v>15.838683673468999</v>
      </c>
      <c r="AJ102" s="6">
        <f t="shared" si="174"/>
        <v>35.720683999999999</v>
      </c>
      <c r="AK102" s="83">
        <f t="shared" si="124"/>
        <v>25.040776999999999</v>
      </c>
      <c r="AL102" s="6">
        <f t="shared" si="125"/>
        <v>15.838683673468999</v>
      </c>
      <c r="AM102" s="79">
        <f t="shared" si="126"/>
        <v>30.442898</v>
      </c>
      <c r="AN102" s="83">
        <f t="shared" si="127"/>
        <v>19.162110999999999</v>
      </c>
      <c r="AO102" s="6">
        <f t="shared" si="128"/>
        <v>15.838683673468999</v>
      </c>
      <c r="AP102" s="43">
        <f t="shared" si="129"/>
        <v>28.305288000000001</v>
      </c>
      <c r="AQ102" s="83">
        <f t="shared" si="130"/>
        <v>15.517602</v>
      </c>
      <c r="AR102" s="6">
        <f t="shared" si="131"/>
        <v>15.838683673468999</v>
      </c>
      <c r="AS102" s="79">
        <f t="shared" si="132"/>
        <v>0</v>
      </c>
      <c r="AT102" s="83">
        <f t="shared" si="133"/>
        <v>0</v>
      </c>
      <c r="AU102" s="6">
        <f t="shared" si="134"/>
        <v>15.838683673468999</v>
      </c>
      <c r="AV102" s="79">
        <f t="shared" si="135"/>
        <v>0</v>
      </c>
      <c r="AW102" s="83">
        <f t="shared" si="136"/>
        <v>0</v>
      </c>
      <c r="AX102" s="43">
        <f t="shared" si="137"/>
        <v>0</v>
      </c>
      <c r="AY102" s="43">
        <f t="shared" si="138"/>
        <v>0</v>
      </c>
      <c r="AZ102" s="43">
        <f t="shared" si="139"/>
        <v>0</v>
      </c>
    </row>
    <row r="103" spans="2:52" x14ac:dyDescent="0.25">
      <c r="B103" s="90">
        <v>15354734693.878</v>
      </c>
      <c r="C103" s="90">
        <v>-18.921392000000001</v>
      </c>
      <c r="D103" s="90">
        <v>20.375859999999999</v>
      </c>
      <c r="E103" s="90">
        <v>26.959682000000001</v>
      </c>
      <c r="F103" s="90">
        <v>-79.007155999999995</v>
      </c>
      <c r="G103" s="90">
        <v>-6.3411626999999999</v>
      </c>
      <c r="H103" s="8"/>
      <c r="I103" s="6">
        <f t="shared" si="170"/>
        <v>16</v>
      </c>
      <c r="J103" s="6">
        <f t="shared" si="171"/>
        <v>2.8013488999999998</v>
      </c>
      <c r="K103" s="83">
        <f t="shared" si="109"/>
        <v>-25.154091000000001</v>
      </c>
      <c r="L103" s="6">
        <f t="shared" si="110"/>
        <v>16</v>
      </c>
      <c r="M103" s="79">
        <f t="shared" si="111"/>
        <v>2.8945658000000001</v>
      </c>
      <c r="N103" s="83">
        <f t="shared" si="112"/>
        <v>-43.220405999999997</v>
      </c>
      <c r="O103" s="6">
        <f t="shared" si="113"/>
        <v>16</v>
      </c>
      <c r="P103" s="79">
        <f t="shared" si="114"/>
        <v>6.1934772000000002</v>
      </c>
      <c r="Q103" s="83">
        <f t="shared" si="115"/>
        <v>-43.006301999999998</v>
      </c>
      <c r="R103" s="6">
        <f t="shared" si="116"/>
        <v>16</v>
      </c>
      <c r="S103" s="79">
        <f t="shared" si="117"/>
        <v>0</v>
      </c>
      <c r="T103" s="83">
        <f t="shared" si="118"/>
        <v>0</v>
      </c>
      <c r="U103" s="6">
        <f t="shared" si="119"/>
        <v>16</v>
      </c>
      <c r="V103" s="79">
        <f t="shared" si="120"/>
        <v>0</v>
      </c>
      <c r="W103" s="83">
        <f t="shared" si="121"/>
        <v>0</v>
      </c>
      <c r="X103" s="43">
        <f t="shared" si="122"/>
        <v>0</v>
      </c>
      <c r="Y103" s="43">
        <f t="shared" ref="Y103:Z103" si="176">C627</f>
        <v>0</v>
      </c>
      <c r="Z103" s="43">
        <f t="shared" si="176"/>
        <v>0</v>
      </c>
      <c r="AB103" s="90">
        <v>15354734693.878</v>
      </c>
      <c r="AC103" s="90">
        <v>-20.040886</v>
      </c>
      <c r="AD103" s="90">
        <v>14.675818</v>
      </c>
      <c r="AE103" s="90">
        <v>23.366105999999998</v>
      </c>
      <c r="AF103" s="90">
        <v>-81.510101000000006</v>
      </c>
      <c r="AG103" s="90">
        <v>-7.4759402000000001</v>
      </c>
      <c r="AH103" s="8"/>
      <c r="AI103" s="6">
        <f t="shared" si="173"/>
        <v>16</v>
      </c>
      <c r="AJ103" s="6">
        <f t="shared" si="174"/>
        <v>36.559337999999997</v>
      </c>
      <c r="AK103" s="83">
        <f t="shared" si="124"/>
        <v>24.555748000000001</v>
      </c>
      <c r="AL103" s="6">
        <f t="shared" si="125"/>
        <v>16</v>
      </c>
      <c r="AM103" s="79">
        <f t="shared" si="126"/>
        <v>31.445543000000001</v>
      </c>
      <c r="AN103" s="83">
        <f t="shared" si="127"/>
        <v>19.928073999999999</v>
      </c>
      <c r="AO103" s="6">
        <f t="shared" si="128"/>
        <v>16</v>
      </c>
      <c r="AP103" s="43">
        <f t="shared" si="129"/>
        <v>28.828823</v>
      </c>
      <c r="AQ103" s="83">
        <f t="shared" si="130"/>
        <v>14.134696</v>
      </c>
      <c r="AR103" s="6">
        <f t="shared" si="131"/>
        <v>16</v>
      </c>
      <c r="AS103" s="79">
        <f t="shared" si="132"/>
        <v>0</v>
      </c>
      <c r="AT103" s="83">
        <f t="shared" si="133"/>
        <v>0</v>
      </c>
      <c r="AU103" s="6">
        <f t="shared" si="134"/>
        <v>16</v>
      </c>
      <c r="AV103" s="79">
        <f t="shared" si="135"/>
        <v>0</v>
      </c>
      <c r="AW103" s="83">
        <f t="shared" si="136"/>
        <v>0</v>
      </c>
      <c r="AX103" s="43">
        <f t="shared" si="137"/>
        <v>0</v>
      </c>
      <c r="AY103" s="43">
        <f t="shared" si="138"/>
        <v>0</v>
      </c>
      <c r="AZ103" s="43">
        <f t="shared" si="139"/>
        <v>0</v>
      </c>
    </row>
    <row r="104" spans="2:52" x14ac:dyDescent="0.25">
      <c r="B104" s="90">
        <v>15516051020.408001</v>
      </c>
      <c r="C104" s="90">
        <v>-18.483595000000001</v>
      </c>
      <c r="D104" s="90">
        <v>13.625992999999999</v>
      </c>
      <c r="E104" s="90">
        <v>21.157522</v>
      </c>
      <c r="F104" s="90">
        <v>-70.842712000000006</v>
      </c>
      <c r="G104" s="90">
        <v>-6.0976442999999998</v>
      </c>
      <c r="AB104" s="90">
        <v>15516051020.408001</v>
      </c>
      <c r="AC104" s="90">
        <v>-19.696318000000002</v>
      </c>
      <c r="AD104" s="90">
        <v>23.320229999999999</v>
      </c>
      <c r="AE104" s="90">
        <v>31.246120000000001</v>
      </c>
      <c r="AF104" s="90">
        <v>-86.772284999999997</v>
      </c>
      <c r="AG104" s="90">
        <v>-7.3643694000000002</v>
      </c>
    </row>
    <row r="105" spans="2:52" x14ac:dyDescent="0.25">
      <c r="B105" s="90">
        <v>15677367346.938999</v>
      </c>
      <c r="C105" s="90">
        <v>-21.799863999999999</v>
      </c>
      <c r="D105" s="90">
        <v>1.9238645999999999</v>
      </c>
      <c r="E105" s="90">
        <v>13.503527</v>
      </c>
      <c r="F105" s="90">
        <v>-49.520640999999998</v>
      </c>
      <c r="G105" s="90">
        <v>-10.15578</v>
      </c>
      <c r="J105" s="5">
        <f>AVERAGE(J9:J103)</f>
        <v>25.220503967368412</v>
      </c>
      <c r="M105" s="5">
        <f>AVERAGE(M9:M103)</f>
        <v>24.053539275789468</v>
      </c>
      <c r="AB105" s="90">
        <v>15677367346.938999</v>
      </c>
      <c r="AC105" s="90">
        <v>-20.58897</v>
      </c>
      <c r="AD105" s="90">
        <v>24.997927000000001</v>
      </c>
      <c r="AE105" s="90">
        <v>33.829819000000001</v>
      </c>
      <c r="AF105" s="90">
        <v>-92.617515999999995</v>
      </c>
      <c r="AG105" s="90">
        <v>-8.9373655000000003</v>
      </c>
    </row>
    <row r="106" spans="2:52" x14ac:dyDescent="0.25">
      <c r="B106" s="90">
        <v>15838683673.469</v>
      </c>
      <c r="C106" s="90">
        <v>-30.081568000000001</v>
      </c>
      <c r="D106" s="90">
        <v>-14.221019999999999</v>
      </c>
      <c r="E106" s="90">
        <v>6.2228870000000001</v>
      </c>
      <c r="F106" s="90">
        <v>-42.274909999999998</v>
      </c>
      <c r="G106" s="90">
        <v>-18.485562999999999</v>
      </c>
      <c r="AB106" s="90">
        <v>15838683673.469</v>
      </c>
      <c r="AC106" s="90">
        <v>-21.869467</v>
      </c>
      <c r="AD106" s="90">
        <v>25.040776999999999</v>
      </c>
      <c r="AE106" s="90">
        <v>35.720683999999999</v>
      </c>
      <c r="AF106" s="90">
        <v>-97.062027</v>
      </c>
      <c r="AG106" s="90">
        <v>-10.193943000000001</v>
      </c>
    </row>
    <row r="107" spans="2:52" x14ac:dyDescent="0.25">
      <c r="B107" s="90">
        <v>16000000000</v>
      </c>
      <c r="C107" s="90">
        <v>-44.075263999999997</v>
      </c>
      <c r="D107" s="90">
        <v>-25.154091000000001</v>
      </c>
      <c r="E107" s="90">
        <v>2.8013488999999998</v>
      </c>
      <c r="F107" s="90">
        <v>-50.748421</v>
      </c>
      <c r="G107" s="90">
        <v>-32.690376000000001</v>
      </c>
      <c r="AB107" s="90">
        <v>16000000000</v>
      </c>
      <c r="AC107" s="90">
        <v>-24.351444000000001</v>
      </c>
      <c r="AD107" s="90">
        <v>24.555748000000001</v>
      </c>
      <c r="AE107" s="90">
        <v>36.559337999999997</v>
      </c>
      <c r="AF107" s="90">
        <v>-100.99477</v>
      </c>
      <c r="AG107" s="90">
        <v>-12.908412</v>
      </c>
    </row>
    <row r="108" spans="2:52" x14ac:dyDescent="0.25">
      <c r="B108" s="90" t="s">
        <v>21</v>
      </c>
      <c r="C108" s="90"/>
      <c r="D108" s="90"/>
      <c r="E108" s="90"/>
      <c r="F108" s="90"/>
      <c r="G108" s="90"/>
      <c r="AB108" s="90" t="s">
        <v>21</v>
      </c>
      <c r="AC108" s="90"/>
      <c r="AD108" s="90"/>
      <c r="AE108" s="90"/>
      <c r="AF108" s="90"/>
      <c r="AG108" s="90"/>
    </row>
    <row r="109" spans="2:52" x14ac:dyDescent="0.25">
      <c r="B109" s="90"/>
      <c r="C109" s="90"/>
      <c r="D109" s="90"/>
      <c r="E109" s="90"/>
      <c r="F109" s="90"/>
      <c r="G109" s="90"/>
      <c r="AB109" s="90"/>
      <c r="AC109" s="90"/>
      <c r="AD109" s="90"/>
      <c r="AE109" s="90"/>
      <c r="AF109" s="90"/>
      <c r="AG109" s="90"/>
    </row>
    <row r="110" spans="2:52" x14ac:dyDescent="0.25">
      <c r="B110" s="90"/>
      <c r="C110" s="90"/>
      <c r="D110" s="90"/>
      <c r="E110" s="90"/>
      <c r="F110" s="90"/>
      <c r="G110" s="90"/>
      <c r="AB110" s="90"/>
      <c r="AC110" s="90"/>
      <c r="AD110" s="90"/>
      <c r="AE110" s="90"/>
      <c r="AF110" s="90"/>
      <c r="AG110" s="90"/>
    </row>
    <row r="111" spans="2:52" x14ac:dyDescent="0.25">
      <c r="B111" s="90" t="s">
        <v>18</v>
      </c>
      <c r="C111" s="90"/>
      <c r="D111" s="90"/>
      <c r="E111" s="90"/>
      <c r="F111" s="90"/>
      <c r="G111" s="90"/>
      <c r="AB111" s="90" t="s">
        <v>18</v>
      </c>
      <c r="AC111" s="90"/>
      <c r="AD111" s="90"/>
      <c r="AE111" s="90"/>
      <c r="AF111" s="90"/>
      <c r="AG111" s="90"/>
    </row>
    <row r="112" spans="2:52" x14ac:dyDescent="0.25">
      <c r="B112" s="90" t="s">
        <v>19</v>
      </c>
      <c r="C112" s="90" t="s">
        <v>288</v>
      </c>
      <c r="D112" s="90" t="s">
        <v>258</v>
      </c>
      <c r="E112" s="90"/>
      <c r="F112" s="90"/>
      <c r="G112" s="90"/>
      <c r="AB112" s="90" t="s">
        <v>19</v>
      </c>
      <c r="AC112" s="90" t="s">
        <v>288</v>
      </c>
      <c r="AD112" s="90" t="s">
        <v>258</v>
      </c>
      <c r="AE112" s="90"/>
      <c r="AF112" s="90"/>
      <c r="AG112" s="90"/>
    </row>
    <row r="113" spans="2:33" x14ac:dyDescent="0.25">
      <c r="B113" s="90">
        <v>191000000</v>
      </c>
      <c r="C113" s="90">
        <v>7.6046281000000002</v>
      </c>
      <c r="D113" s="90">
        <v>-76.225029000000006</v>
      </c>
      <c r="E113" s="90"/>
      <c r="F113" s="90"/>
      <c r="G113" s="90"/>
      <c r="AB113" s="90">
        <v>191000000</v>
      </c>
      <c r="AC113" s="90">
        <v>6.7417369000000003</v>
      </c>
      <c r="AD113" s="90">
        <v>-77.176338000000001</v>
      </c>
      <c r="AE113" s="90"/>
      <c r="AF113" s="90"/>
      <c r="AG113" s="90"/>
    </row>
    <row r="114" spans="2:33" x14ac:dyDescent="0.25">
      <c r="B114" s="90">
        <v>352316326.53061002</v>
      </c>
      <c r="C114" s="90">
        <v>8.8555039999999998</v>
      </c>
      <c r="D114" s="90">
        <v>-78.018387000000004</v>
      </c>
      <c r="E114" s="90"/>
      <c r="F114" s="90"/>
      <c r="G114" s="90"/>
      <c r="AB114" s="90">
        <v>352316326.53061002</v>
      </c>
      <c r="AC114" s="90">
        <v>8.1632423000000003</v>
      </c>
      <c r="AD114" s="90">
        <v>-85.078132999999994</v>
      </c>
      <c r="AE114" s="90"/>
      <c r="AF114" s="90"/>
      <c r="AG114" s="90"/>
    </row>
    <row r="115" spans="2:33" x14ac:dyDescent="0.25">
      <c r="B115" s="90">
        <v>513632653.06121999</v>
      </c>
      <c r="C115" s="90">
        <v>9.5078858999999998</v>
      </c>
      <c r="D115" s="90">
        <v>-68.177704000000006</v>
      </c>
      <c r="E115" s="90"/>
      <c r="F115" s="90"/>
      <c r="G115" s="90"/>
      <c r="AB115" s="90">
        <v>513632653.06121999</v>
      </c>
      <c r="AC115" s="90">
        <v>10.053784</v>
      </c>
      <c r="AD115" s="90">
        <v>-75.414603999999997</v>
      </c>
      <c r="AE115" s="90"/>
      <c r="AF115" s="90"/>
      <c r="AG115" s="90"/>
    </row>
    <row r="116" spans="2:33" x14ac:dyDescent="0.25">
      <c r="B116" s="90">
        <v>674948979.59184003</v>
      </c>
      <c r="C116" s="90">
        <v>10.596848</v>
      </c>
      <c r="D116" s="90">
        <v>-56.623474000000002</v>
      </c>
      <c r="E116" s="90"/>
      <c r="F116" s="90"/>
      <c r="G116" s="90"/>
      <c r="AB116" s="90">
        <v>674948979.59184003</v>
      </c>
      <c r="AC116" s="90">
        <v>12.078286</v>
      </c>
      <c r="AD116" s="90">
        <v>-59.955170000000003</v>
      </c>
      <c r="AE116" s="90"/>
      <c r="AF116" s="90"/>
      <c r="AG116" s="90"/>
    </row>
    <row r="117" spans="2:33" x14ac:dyDescent="0.25">
      <c r="B117" s="90">
        <v>836265306.12244999</v>
      </c>
      <c r="C117" s="90">
        <v>13.076815</v>
      </c>
      <c r="D117" s="90">
        <v>-38.494976000000001</v>
      </c>
      <c r="E117" s="90"/>
      <c r="F117" s="90"/>
      <c r="G117" s="90"/>
      <c r="AB117" s="90">
        <v>836265306.12244999</v>
      </c>
      <c r="AC117" s="90">
        <v>12.931099</v>
      </c>
      <c r="AD117" s="90">
        <v>-48.904407999999997</v>
      </c>
      <c r="AE117" s="90"/>
      <c r="AF117" s="90"/>
      <c r="AG117" s="90"/>
    </row>
    <row r="118" spans="2:33" x14ac:dyDescent="0.25">
      <c r="B118" s="90">
        <v>997581632.65305996</v>
      </c>
      <c r="C118" s="90">
        <v>14.889742999999999</v>
      </c>
      <c r="D118" s="90">
        <v>-13.130100000000001</v>
      </c>
      <c r="E118" s="90"/>
      <c r="F118" s="90"/>
      <c r="G118" s="90"/>
      <c r="AB118" s="90">
        <v>997581632.65305996</v>
      </c>
      <c r="AC118" s="90">
        <v>11.720598000000001</v>
      </c>
      <c r="AD118" s="90">
        <v>-45.709915000000002</v>
      </c>
      <c r="AE118" s="90"/>
      <c r="AF118" s="90"/>
      <c r="AG118" s="90"/>
    </row>
    <row r="119" spans="2:33" x14ac:dyDescent="0.25">
      <c r="B119" s="90">
        <v>1158897959.1837001</v>
      </c>
      <c r="C119" s="90">
        <v>15.239205</v>
      </c>
      <c r="D119" s="90">
        <v>1.0475608000000001</v>
      </c>
      <c r="E119" s="90"/>
      <c r="F119" s="90"/>
      <c r="G119" s="90"/>
      <c r="AB119" s="90">
        <v>1158897959.1837001</v>
      </c>
      <c r="AC119" s="90">
        <v>12.174884</v>
      </c>
      <c r="AD119" s="90">
        <v>-49.854897000000001</v>
      </c>
      <c r="AE119" s="90"/>
      <c r="AF119" s="90"/>
      <c r="AG119" s="90"/>
    </row>
    <row r="120" spans="2:33" x14ac:dyDescent="0.25">
      <c r="B120" s="90">
        <v>1320214285.7142999</v>
      </c>
      <c r="C120" s="90">
        <v>16.638656999999998</v>
      </c>
      <c r="D120" s="90">
        <v>8.5683308</v>
      </c>
      <c r="E120" s="90"/>
      <c r="F120" s="90"/>
      <c r="G120" s="90"/>
      <c r="AB120" s="90">
        <v>1320214285.7142999</v>
      </c>
      <c r="AC120" s="90">
        <v>12.631482999999999</v>
      </c>
      <c r="AD120" s="90">
        <v>-18.292159999999999</v>
      </c>
      <c r="AE120" s="90"/>
      <c r="AF120" s="90"/>
      <c r="AG120" s="90"/>
    </row>
    <row r="121" spans="2:33" x14ac:dyDescent="0.25">
      <c r="B121" s="90">
        <v>1481530612.2449</v>
      </c>
      <c r="C121" s="90">
        <v>17.165745000000001</v>
      </c>
      <c r="D121" s="90">
        <v>10.257103000000001</v>
      </c>
      <c r="E121" s="90"/>
      <c r="F121" s="90"/>
      <c r="G121" s="90"/>
      <c r="AB121" s="90">
        <v>1481530612.2449</v>
      </c>
      <c r="AC121" s="90">
        <v>12.771242000000001</v>
      </c>
      <c r="AD121" s="90">
        <v>10.699835999999999</v>
      </c>
      <c r="AE121" s="90"/>
      <c r="AF121" s="90"/>
      <c r="AG121" s="90"/>
    </row>
    <row r="122" spans="2:33" x14ac:dyDescent="0.25">
      <c r="B122" s="90">
        <v>1642846938.7755001</v>
      </c>
      <c r="C122" s="90">
        <v>15.871499999999999</v>
      </c>
      <c r="D122" s="90">
        <v>13.483904000000001</v>
      </c>
      <c r="E122" s="90"/>
      <c r="F122" s="90"/>
      <c r="G122" s="90"/>
      <c r="AB122" s="90">
        <v>1642846938.7755001</v>
      </c>
      <c r="AC122" s="90">
        <v>15.361433</v>
      </c>
      <c r="AD122" s="90">
        <v>13.837827000000001</v>
      </c>
      <c r="AE122" s="90"/>
      <c r="AF122" s="90"/>
      <c r="AG122" s="90"/>
    </row>
    <row r="123" spans="2:33" x14ac:dyDescent="0.25">
      <c r="B123" s="90">
        <v>1804163265.3060999</v>
      </c>
      <c r="C123" s="90">
        <v>14.120343</v>
      </c>
      <c r="D123" s="90">
        <v>14.69905</v>
      </c>
      <c r="E123" s="90"/>
      <c r="F123" s="90"/>
      <c r="G123" s="90"/>
      <c r="AB123" s="90">
        <v>1804163265.3060999</v>
      </c>
      <c r="AC123" s="90">
        <v>18.698038</v>
      </c>
      <c r="AD123" s="90">
        <v>14.936769999999999</v>
      </c>
      <c r="AE123" s="90"/>
      <c r="AF123" s="90"/>
      <c r="AG123" s="90"/>
    </row>
    <row r="124" spans="2:33" x14ac:dyDescent="0.25">
      <c r="B124" s="90">
        <v>1965479591.8367</v>
      </c>
      <c r="C124" s="90">
        <v>13.54368</v>
      </c>
      <c r="D124" s="90">
        <v>13.577208000000001</v>
      </c>
      <c r="E124" s="90"/>
      <c r="F124" s="90"/>
      <c r="G124" s="90"/>
      <c r="AB124" s="90">
        <v>1965479591.8367</v>
      </c>
      <c r="AC124" s="90">
        <v>18.470849999999999</v>
      </c>
      <c r="AD124" s="90">
        <v>18.597650999999999</v>
      </c>
      <c r="AE124" s="90"/>
      <c r="AF124" s="90"/>
      <c r="AG124" s="90"/>
    </row>
    <row r="125" spans="2:33" x14ac:dyDescent="0.25">
      <c r="B125" s="90">
        <v>2126795918.3673</v>
      </c>
      <c r="C125" s="90">
        <v>13.228642000000001</v>
      </c>
      <c r="D125" s="90">
        <v>12.747907</v>
      </c>
      <c r="E125" s="90"/>
      <c r="F125" s="90"/>
      <c r="G125" s="90"/>
      <c r="AB125" s="90">
        <v>2126795918.3673</v>
      </c>
      <c r="AC125" s="90">
        <v>17.388794000000001</v>
      </c>
      <c r="AD125" s="90">
        <v>20.087160000000001</v>
      </c>
      <c r="AE125" s="90"/>
      <c r="AF125" s="90"/>
      <c r="AG125" s="90"/>
    </row>
    <row r="126" spans="2:33" x14ac:dyDescent="0.25">
      <c r="B126" s="90">
        <v>2288112244.8979998</v>
      </c>
      <c r="C126" s="90">
        <v>13.627599999999999</v>
      </c>
      <c r="D126" s="90">
        <v>15.13739</v>
      </c>
      <c r="E126" s="90"/>
      <c r="F126" s="90"/>
      <c r="G126" s="90"/>
      <c r="AB126" s="90">
        <v>2288112244.8979998</v>
      </c>
      <c r="AC126" s="90">
        <v>16.481999999999999</v>
      </c>
      <c r="AD126" s="90">
        <v>17.493563000000002</v>
      </c>
      <c r="AE126" s="90"/>
      <c r="AF126" s="90"/>
      <c r="AG126" s="90"/>
    </row>
    <row r="127" spans="2:33" x14ac:dyDescent="0.25">
      <c r="B127" s="90">
        <v>2449428571.4285998</v>
      </c>
      <c r="C127" s="90">
        <v>14.924609999999999</v>
      </c>
      <c r="D127" s="90">
        <v>18.833494000000002</v>
      </c>
      <c r="E127" s="90"/>
      <c r="F127" s="90"/>
      <c r="G127" s="90"/>
      <c r="AB127" s="90">
        <v>2449428571.4285998</v>
      </c>
      <c r="AC127" s="90">
        <v>15.28722</v>
      </c>
      <c r="AD127" s="90">
        <v>15.81856</v>
      </c>
      <c r="AE127" s="90"/>
      <c r="AF127" s="90"/>
      <c r="AG127" s="90"/>
    </row>
    <row r="128" spans="2:33" x14ac:dyDescent="0.25">
      <c r="B128" s="90">
        <v>2610744897.9591999</v>
      </c>
      <c r="C128" s="90">
        <v>16.405087999999999</v>
      </c>
      <c r="D128" s="90">
        <v>19.517223000000001</v>
      </c>
      <c r="E128" s="90"/>
      <c r="F128" s="90"/>
      <c r="G128" s="90"/>
      <c r="AB128" s="90">
        <v>2610744897.9591999</v>
      </c>
      <c r="AC128" s="90">
        <v>14.144522</v>
      </c>
      <c r="AD128" s="90">
        <v>15.762518</v>
      </c>
      <c r="AE128" s="90"/>
      <c r="AF128" s="90"/>
      <c r="AG128" s="90"/>
    </row>
    <row r="129" spans="2:33" x14ac:dyDescent="0.25">
      <c r="B129" s="90">
        <v>2772061224.4898</v>
      </c>
      <c r="C129" s="90">
        <v>18.140675999999999</v>
      </c>
      <c r="D129" s="90">
        <v>19.158674000000001</v>
      </c>
      <c r="E129" s="90"/>
      <c r="F129" s="90"/>
      <c r="G129" s="90"/>
      <c r="AB129" s="90">
        <v>2772061224.4898</v>
      </c>
      <c r="AC129" s="90">
        <v>13.953764</v>
      </c>
      <c r="AD129" s="90">
        <v>16.134604</v>
      </c>
      <c r="AE129" s="90"/>
      <c r="AF129" s="90"/>
      <c r="AG129" s="90"/>
    </row>
    <row r="130" spans="2:33" x14ac:dyDescent="0.25">
      <c r="B130" s="90">
        <v>2933377551.0204</v>
      </c>
      <c r="C130" s="90">
        <v>19.366651999999998</v>
      </c>
      <c r="D130" s="90">
        <v>19.535259</v>
      </c>
      <c r="E130" s="90"/>
      <c r="F130" s="90"/>
      <c r="G130" s="90"/>
      <c r="AB130" s="90">
        <v>2933377551.0204</v>
      </c>
      <c r="AC130" s="90">
        <v>14.468681</v>
      </c>
      <c r="AD130" s="90">
        <v>16.569126000000001</v>
      </c>
      <c r="AE130" s="90"/>
      <c r="AF130" s="90"/>
      <c r="AG130" s="90"/>
    </row>
    <row r="131" spans="2:33" x14ac:dyDescent="0.25">
      <c r="B131" s="90">
        <v>3094693877.5510001</v>
      </c>
      <c r="C131" s="90">
        <v>20.128084000000001</v>
      </c>
      <c r="D131" s="90">
        <v>22.937432999999999</v>
      </c>
      <c r="E131" s="90"/>
      <c r="F131" s="90"/>
      <c r="G131" s="90"/>
      <c r="AB131" s="90">
        <v>3094693877.5510001</v>
      </c>
      <c r="AC131" s="90">
        <v>15.434627000000001</v>
      </c>
      <c r="AD131" s="90">
        <v>16.712219000000001</v>
      </c>
      <c r="AE131" s="90"/>
      <c r="AF131" s="90"/>
      <c r="AG131" s="90"/>
    </row>
    <row r="132" spans="2:33" x14ac:dyDescent="0.25">
      <c r="B132" s="90">
        <v>3256010204.0816002</v>
      </c>
      <c r="C132" s="90">
        <v>21.182701000000002</v>
      </c>
      <c r="D132" s="90">
        <v>24.374783000000001</v>
      </c>
      <c r="E132" s="90"/>
      <c r="F132" s="90"/>
      <c r="G132" s="90"/>
      <c r="AB132" s="90">
        <v>3256010204.0816002</v>
      </c>
      <c r="AC132" s="90">
        <v>16.416370000000001</v>
      </c>
      <c r="AD132" s="90">
        <v>18.277905000000001</v>
      </c>
      <c r="AE132" s="90"/>
      <c r="AF132" s="90"/>
      <c r="AG132" s="90"/>
    </row>
    <row r="133" spans="2:33" x14ac:dyDescent="0.25">
      <c r="B133" s="90">
        <v>3417326530.6121998</v>
      </c>
      <c r="C133" s="90">
        <v>22.375895</v>
      </c>
      <c r="D133" s="90">
        <v>23.612594999999999</v>
      </c>
      <c r="E133" s="90"/>
      <c r="F133" s="90"/>
      <c r="G133" s="90"/>
      <c r="AB133" s="90">
        <v>3417326530.6121998</v>
      </c>
      <c r="AC133" s="90">
        <v>17.530252000000001</v>
      </c>
      <c r="AD133" s="90">
        <v>20.525478</v>
      </c>
      <c r="AE133" s="90"/>
      <c r="AF133" s="90"/>
      <c r="AG133" s="90"/>
    </row>
    <row r="134" spans="2:33" x14ac:dyDescent="0.25">
      <c r="B134" s="90">
        <v>3578642857.1429</v>
      </c>
      <c r="C134" s="90">
        <v>23.280343999999999</v>
      </c>
      <c r="D134" s="90">
        <v>24.569302</v>
      </c>
      <c r="E134" s="90"/>
      <c r="F134" s="90"/>
      <c r="G134" s="90"/>
      <c r="AB134" s="90">
        <v>3578642857.1429</v>
      </c>
      <c r="AC134" s="90">
        <v>18.623137</v>
      </c>
      <c r="AD134" s="90">
        <v>20.443007999999999</v>
      </c>
      <c r="AE134" s="90"/>
      <c r="AF134" s="90"/>
      <c r="AG134" s="90"/>
    </row>
    <row r="135" spans="2:33" x14ac:dyDescent="0.25">
      <c r="B135" s="90">
        <v>3739959183.6735001</v>
      </c>
      <c r="C135" s="90">
        <v>24.127718000000002</v>
      </c>
      <c r="D135" s="90">
        <v>25.847158</v>
      </c>
      <c r="E135" s="90"/>
      <c r="F135" s="90"/>
      <c r="G135" s="90"/>
      <c r="AB135" s="90">
        <v>3739959183.6735001</v>
      </c>
      <c r="AC135" s="90">
        <v>19.509378000000002</v>
      </c>
      <c r="AD135" s="90">
        <v>21.504128999999999</v>
      </c>
      <c r="AE135" s="90"/>
      <c r="AF135" s="90"/>
      <c r="AG135" s="90"/>
    </row>
    <row r="136" spans="2:33" x14ac:dyDescent="0.25">
      <c r="B136" s="90">
        <v>3901275510.2041001</v>
      </c>
      <c r="C136" s="90">
        <v>25.143491999999998</v>
      </c>
      <c r="D136" s="90">
        <v>28.132963</v>
      </c>
      <c r="E136" s="90"/>
      <c r="F136" s="90"/>
      <c r="G136" s="90"/>
      <c r="AB136" s="90">
        <v>3901275510.2041001</v>
      </c>
      <c r="AC136" s="90">
        <v>20.055264000000001</v>
      </c>
      <c r="AD136" s="90">
        <v>21.923532000000002</v>
      </c>
      <c r="AE136" s="90"/>
      <c r="AF136" s="90"/>
      <c r="AG136" s="90"/>
    </row>
    <row r="137" spans="2:33" x14ac:dyDescent="0.25">
      <c r="B137" s="90">
        <v>4062591836.7347002</v>
      </c>
      <c r="C137" s="90">
        <v>25.862282</v>
      </c>
      <c r="D137" s="90">
        <v>29.084441999999999</v>
      </c>
      <c r="E137" s="90"/>
      <c r="F137" s="90"/>
      <c r="G137" s="90"/>
      <c r="AB137" s="90">
        <v>4062591836.7347002</v>
      </c>
      <c r="AC137" s="90">
        <v>20.519762</v>
      </c>
      <c r="AD137" s="90">
        <v>22.110012000000001</v>
      </c>
      <c r="AE137" s="90"/>
      <c r="AF137" s="90"/>
      <c r="AG137" s="90"/>
    </row>
    <row r="138" spans="2:33" x14ac:dyDescent="0.25">
      <c r="B138" s="90">
        <v>4223908163.2652998</v>
      </c>
      <c r="C138" s="90">
        <v>25.61298</v>
      </c>
      <c r="D138" s="90">
        <v>28.740352999999999</v>
      </c>
      <c r="E138" s="90"/>
      <c r="F138" s="90"/>
      <c r="G138" s="90"/>
      <c r="AB138" s="90">
        <v>4223908163.2652998</v>
      </c>
      <c r="AC138" s="90">
        <v>22.246824</v>
      </c>
      <c r="AD138" s="90">
        <v>22.661045000000001</v>
      </c>
      <c r="AE138" s="90"/>
      <c r="AF138" s="90"/>
      <c r="AG138" s="90"/>
    </row>
    <row r="139" spans="2:33" x14ac:dyDescent="0.25">
      <c r="B139" s="90">
        <v>4385224489.7959003</v>
      </c>
      <c r="C139" s="90">
        <v>25.048846999999999</v>
      </c>
      <c r="D139" s="90">
        <v>28.512118999999998</v>
      </c>
      <c r="E139" s="90"/>
      <c r="F139" s="90"/>
      <c r="G139" s="90"/>
      <c r="AB139" s="90">
        <v>4385224489.7959003</v>
      </c>
      <c r="AC139" s="90">
        <v>23.561111</v>
      </c>
      <c r="AD139" s="90">
        <v>22.472687000000001</v>
      </c>
      <c r="AE139" s="90"/>
      <c r="AF139" s="90"/>
      <c r="AG139" s="90"/>
    </row>
    <row r="140" spans="2:33" x14ac:dyDescent="0.25">
      <c r="B140" s="90">
        <v>4546540816.3264999</v>
      </c>
      <c r="C140" s="90">
        <v>24.222059000000002</v>
      </c>
      <c r="D140" s="90">
        <v>25.033289</v>
      </c>
      <c r="E140" s="90"/>
      <c r="F140" s="90"/>
      <c r="G140" s="90"/>
      <c r="AB140" s="90">
        <v>4546540816.3264999</v>
      </c>
      <c r="AC140" s="90">
        <v>24.032511</v>
      </c>
      <c r="AD140" s="90">
        <v>29.738655000000001</v>
      </c>
      <c r="AE140" s="90"/>
      <c r="AF140" s="90"/>
      <c r="AG140" s="90"/>
    </row>
    <row r="141" spans="2:33" x14ac:dyDescent="0.25">
      <c r="B141" s="90">
        <v>4707857142.8570995</v>
      </c>
      <c r="C141" s="90">
        <v>23.051041000000001</v>
      </c>
      <c r="D141" s="90">
        <v>25.399902000000001</v>
      </c>
      <c r="E141" s="90"/>
      <c r="F141" s="90"/>
      <c r="G141" s="90"/>
      <c r="AB141" s="90">
        <v>4707857142.8570995</v>
      </c>
      <c r="AC141" s="90">
        <v>24.307976</v>
      </c>
      <c r="AD141" s="90">
        <v>27.841063999999999</v>
      </c>
      <c r="AE141" s="90"/>
      <c r="AF141" s="90"/>
      <c r="AG141" s="90"/>
    </row>
    <row r="142" spans="2:33" x14ac:dyDescent="0.25">
      <c r="B142" s="90">
        <v>4869173469.3878002</v>
      </c>
      <c r="C142" s="90">
        <v>22.074477999999999</v>
      </c>
      <c r="D142" s="90">
        <v>25.033339000000002</v>
      </c>
      <c r="E142" s="90"/>
      <c r="F142" s="90"/>
      <c r="G142" s="90"/>
      <c r="AB142" s="90">
        <v>4869173469.3878002</v>
      </c>
      <c r="AC142" s="90">
        <v>25.337862000000001</v>
      </c>
      <c r="AD142" s="90">
        <v>24.491223999999999</v>
      </c>
      <c r="AE142" s="90"/>
      <c r="AF142" s="90"/>
      <c r="AG142" s="90"/>
    </row>
    <row r="143" spans="2:33" x14ac:dyDescent="0.25">
      <c r="B143" s="90">
        <v>5030489795.9183998</v>
      </c>
      <c r="C143" s="90">
        <v>22.480585000000001</v>
      </c>
      <c r="D143" s="90">
        <v>23.118449999999999</v>
      </c>
      <c r="E143" s="90"/>
      <c r="F143" s="90"/>
      <c r="G143" s="90"/>
      <c r="AB143" s="90">
        <v>5030489795.9183998</v>
      </c>
      <c r="AC143" s="90">
        <v>25.536014999999999</v>
      </c>
      <c r="AD143" s="90">
        <v>23.599916</v>
      </c>
      <c r="AE143" s="90"/>
      <c r="AF143" s="90"/>
      <c r="AG143" s="90"/>
    </row>
    <row r="144" spans="2:33" x14ac:dyDescent="0.25">
      <c r="B144" s="90">
        <v>5191806122.4490004</v>
      </c>
      <c r="C144" s="90">
        <v>23.457999999999998</v>
      </c>
      <c r="D144" s="90">
        <v>23.473032</v>
      </c>
      <c r="E144" s="90"/>
      <c r="F144" s="90"/>
      <c r="G144" s="90"/>
      <c r="AB144" s="90">
        <v>5191806122.4490004</v>
      </c>
      <c r="AC144" s="90">
        <v>26.475888999999999</v>
      </c>
      <c r="AD144" s="90">
        <v>27.080539999999999</v>
      </c>
      <c r="AE144" s="90"/>
      <c r="AF144" s="90"/>
      <c r="AG144" s="90"/>
    </row>
    <row r="145" spans="2:33" x14ac:dyDescent="0.25">
      <c r="B145" s="90">
        <v>5353122448.9796</v>
      </c>
      <c r="C145" s="90">
        <v>24.767046000000001</v>
      </c>
      <c r="D145" s="90">
        <v>26.651827000000001</v>
      </c>
      <c r="E145" s="90"/>
      <c r="F145" s="90"/>
      <c r="G145" s="90"/>
      <c r="AB145" s="90">
        <v>5353122448.9796</v>
      </c>
      <c r="AC145" s="90">
        <v>27.388607</v>
      </c>
      <c r="AD145" s="90">
        <v>30.561845999999999</v>
      </c>
      <c r="AE145" s="90"/>
      <c r="AF145" s="90"/>
      <c r="AG145" s="90"/>
    </row>
    <row r="146" spans="2:33" x14ac:dyDescent="0.25">
      <c r="B146" s="90">
        <v>5514438775.5101995</v>
      </c>
      <c r="C146" s="90">
        <v>26.567295000000001</v>
      </c>
      <c r="D146" s="90">
        <v>30.256108999999999</v>
      </c>
      <c r="E146" s="90"/>
      <c r="F146" s="90"/>
      <c r="G146" s="90"/>
      <c r="AB146" s="90">
        <v>5514438775.5101995</v>
      </c>
      <c r="AC146" s="90">
        <v>28.184002</v>
      </c>
      <c r="AD146" s="90">
        <v>31.891279000000001</v>
      </c>
      <c r="AE146" s="90"/>
      <c r="AF146" s="90"/>
      <c r="AG146" s="90"/>
    </row>
    <row r="147" spans="2:33" x14ac:dyDescent="0.25">
      <c r="B147" s="90">
        <v>5675755102.0408001</v>
      </c>
      <c r="C147" s="90">
        <v>28.435877000000001</v>
      </c>
      <c r="D147" s="90">
        <v>31.157488000000001</v>
      </c>
      <c r="E147" s="90"/>
      <c r="F147" s="90"/>
      <c r="G147" s="90"/>
      <c r="AB147" s="90">
        <v>5675755102.0408001</v>
      </c>
      <c r="AC147" s="90">
        <v>27.919550000000001</v>
      </c>
      <c r="AD147" s="90">
        <v>28.059291999999999</v>
      </c>
      <c r="AE147" s="90"/>
      <c r="AF147" s="90"/>
      <c r="AG147" s="90"/>
    </row>
    <row r="148" spans="2:33" x14ac:dyDescent="0.25">
      <c r="B148" s="90">
        <v>5837071428.5713997</v>
      </c>
      <c r="C148" s="90">
        <v>31.074300999999998</v>
      </c>
      <c r="D148" s="90">
        <v>31.288225000000001</v>
      </c>
      <c r="E148" s="90"/>
      <c r="F148" s="90"/>
      <c r="G148" s="90"/>
      <c r="AB148" s="90">
        <v>5837071428.5713997</v>
      </c>
      <c r="AC148" s="90">
        <v>26.534261999999998</v>
      </c>
      <c r="AD148" s="90">
        <v>26.937245999999998</v>
      </c>
      <c r="AE148" s="90"/>
      <c r="AF148" s="90"/>
      <c r="AG148" s="90"/>
    </row>
    <row r="149" spans="2:33" x14ac:dyDescent="0.25">
      <c r="B149" s="90">
        <v>5998387755.1020002</v>
      </c>
      <c r="C149" s="90">
        <v>31.616848000000001</v>
      </c>
      <c r="D149" s="90">
        <v>32.815303999999998</v>
      </c>
      <c r="E149" s="90"/>
      <c r="F149" s="90"/>
      <c r="G149" s="90"/>
      <c r="AB149" s="90">
        <v>5998387755.1020002</v>
      </c>
      <c r="AC149" s="90">
        <v>24.537834</v>
      </c>
      <c r="AD149" s="90">
        <v>25.336093999999999</v>
      </c>
      <c r="AE149" s="90"/>
      <c r="AF149" s="90"/>
      <c r="AG149" s="90"/>
    </row>
    <row r="150" spans="2:33" x14ac:dyDescent="0.25">
      <c r="B150" s="90">
        <v>6159704081.6327</v>
      </c>
      <c r="C150" s="90">
        <v>30.720742999999999</v>
      </c>
      <c r="D150" s="90">
        <v>39.531970999999999</v>
      </c>
      <c r="E150" s="90"/>
      <c r="F150" s="90"/>
      <c r="G150" s="90"/>
      <c r="AB150" s="90">
        <v>6159704081.6327</v>
      </c>
      <c r="AC150" s="90">
        <v>23.532965000000001</v>
      </c>
      <c r="AD150" s="90">
        <v>22.761938000000001</v>
      </c>
      <c r="AE150" s="90"/>
      <c r="AF150" s="90"/>
      <c r="AG150" s="90"/>
    </row>
    <row r="151" spans="2:33" x14ac:dyDescent="0.25">
      <c r="B151" s="90">
        <v>6321020408.1632996</v>
      </c>
      <c r="C151" s="90">
        <v>29.203631999999999</v>
      </c>
      <c r="D151" s="90">
        <v>32.014217000000002</v>
      </c>
      <c r="E151" s="90"/>
      <c r="F151" s="90"/>
      <c r="G151" s="90"/>
      <c r="AB151" s="90">
        <v>6321020408.1632996</v>
      </c>
      <c r="AC151" s="90">
        <v>23.988657</v>
      </c>
      <c r="AD151" s="90">
        <v>21.691008</v>
      </c>
      <c r="AE151" s="90"/>
      <c r="AF151" s="90"/>
      <c r="AG151" s="90"/>
    </row>
    <row r="152" spans="2:33" x14ac:dyDescent="0.25">
      <c r="B152" s="90">
        <v>6482336734.6939001</v>
      </c>
      <c r="C152" s="90">
        <v>27.794571000000001</v>
      </c>
      <c r="D152" s="90">
        <v>26.256188999999999</v>
      </c>
      <c r="E152" s="90"/>
      <c r="F152" s="90"/>
      <c r="G152" s="90"/>
      <c r="AB152" s="90">
        <v>6482336734.6939001</v>
      </c>
      <c r="AC152" s="90">
        <v>24.796793000000001</v>
      </c>
      <c r="AD152" s="90">
        <v>23.362143</v>
      </c>
      <c r="AE152" s="90"/>
      <c r="AF152" s="90"/>
      <c r="AG152" s="90"/>
    </row>
    <row r="153" spans="2:33" x14ac:dyDescent="0.25">
      <c r="B153" s="90">
        <v>6643653061.2244997</v>
      </c>
      <c r="C153" s="90">
        <v>25.038623999999999</v>
      </c>
      <c r="D153" s="90">
        <v>23.999331000000002</v>
      </c>
      <c r="E153" s="90"/>
      <c r="F153" s="90"/>
      <c r="G153" s="90"/>
      <c r="AB153" s="90">
        <v>6643653061.2244997</v>
      </c>
      <c r="AC153" s="90">
        <v>25.690138000000001</v>
      </c>
      <c r="AD153" s="90">
        <v>28.636365999999999</v>
      </c>
      <c r="AE153" s="90"/>
      <c r="AF153" s="90"/>
      <c r="AG153" s="90"/>
    </row>
    <row r="154" spans="2:33" x14ac:dyDescent="0.25">
      <c r="B154" s="90">
        <v>6804969387.7551003</v>
      </c>
      <c r="C154" s="90">
        <v>23.681619999999999</v>
      </c>
      <c r="D154" s="90">
        <v>24.823467000000001</v>
      </c>
      <c r="E154" s="90"/>
      <c r="F154" s="90"/>
      <c r="G154" s="90"/>
      <c r="AB154" s="90">
        <v>6804969387.7551003</v>
      </c>
      <c r="AC154" s="90">
        <v>26.586607000000001</v>
      </c>
      <c r="AD154" s="90">
        <v>28.925219999999999</v>
      </c>
      <c r="AE154" s="90"/>
      <c r="AF154" s="90"/>
      <c r="AG154" s="90"/>
    </row>
    <row r="155" spans="2:33" x14ac:dyDescent="0.25">
      <c r="B155" s="90">
        <v>6966285714.2856998</v>
      </c>
      <c r="C155" s="90">
        <v>24.389111</v>
      </c>
      <c r="D155" s="90">
        <v>25.506775000000001</v>
      </c>
      <c r="E155" s="90"/>
      <c r="F155" s="90"/>
      <c r="G155" s="90"/>
      <c r="AB155" s="90">
        <v>6966285714.2856998</v>
      </c>
      <c r="AC155" s="90">
        <v>27.735733</v>
      </c>
      <c r="AD155" s="90">
        <v>27.390978</v>
      </c>
      <c r="AE155" s="90"/>
      <c r="AF155" s="90"/>
      <c r="AG155" s="90"/>
    </row>
    <row r="156" spans="2:33" x14ac:dyDescent="0.25">
      <c r="B156" s="90">
        <v>7127602040.8163004</v>
      </c>
      <c r="C156" s="90">
        <v>25.414459000000001</v>
      </c>
      <c r="D156" s="90">
        <v>25.716732</v>
      </c>
      <c r="E156" s="90"/>
      <c r="F156" s="90"/>
      <c r="G156" s="90"/>
      <c r="AB156" s="90">
        <v>7127602040.8163004</v>
      </c>
      <c r="AC156" s="90">
        <v>27.451998</v>
      </c>
      <c r="AD156" s="90">
        <v>25.627686000000001</v>
      </c>
      <c r="AE156" s="90"/>
      <c r="AF156" s="90"/>
      <c r="AG156" s="90"/>
    </row>
    <row r="157" spans="2:33" x14ac:dyDescent="0.25">
      <c r="B157" s="90">
        <v>7288918367.3469</v>
      </c>
      <c r="C157" s="90">
        <v>25.250841000000001</v>
      </c>
      <c r="D157" s="90">
        <v>28.912474</v>
      </c>
      <c r="E157" s="90"/>
      <c r="F157" s="90"/>
      <c r="G157" s="90"/>
      <c r="AB157" s="90">
        <v>7288918367.3469</v>
      </c>
      <c r="AC157" s="90">
        <v>26.763535000000001</v>
      </c>
      <c r="AD157" s="90">
        <v>27.886782</v>
      </c>
      <c r="AE157" s="90"/>
      <c r="AF157" s="90"/>
      <c r="AG157" s="90"/>
    </row>
    <row r="158" spans="2:33" x14ac:dyDescent="0.25">
      <c r="B158" s="90">
        <v>7450234693.8775997</v>
      </c>
      <c r="C158" s="90">
        <v>25.017385000000001</v>
      </c>
      <c r="D158" s="90">
        <v>28.732614999999999</v>
      </c>
      <c r="E158" s="90"/>
      <c r="F158" s="90"/>
      <c r="G158" s="90"/>
      <c r="AB158" s="90">
        <v>7450234693.8775997</v>
      </c>
      <c r="AC158" s="90">
        <v>26.21987</v>
      </c>
      <c r="AD158" s="90">
        <v>27.606252999999999</v>
      </c>
      <c r="AE158" s="90"/>
      <c r="AF158" s="90"/>
      <c r="AG158" s="90"/>
    </row>
    <row r="159" spans="2:33" x14ac:dyDescent="0.25">
      <c r="B159" s="90">
        <v>7611551020.4082003</v>
      </c>
      <c r="C159" s="90">
        <v>24.962208</v>
      </c>
      <c r="D159" s="90">
        <v>24.653662000000001</v>
      </c>
      <c r="E159" s="90"/>
      <c r="F159" s="90"/>
      <c r="G159" s="90"/>
      <c r="AB159" s="90">
        <v>7611551020.4082003</v>
      </c>
      <c r="AC159" s="90">
        <v>25.797350000000002</v>
      </c>
      <c r="AD159" s="90">
        <v>25.502361000000001</v>
      </c>
      <c r="AE159" s="90"/>
      <c r="AF159" s="90"/>
      <c r="AG159" s="90"/>
    </row>
    <row r="160" spans="2:33" x14ac:dyDescent="0.25">
      <c r="B160" s="90">
        <v>7772867346.9387999</v>
      </c>
      <c r="C160" s="90">
        <v>23.761354000000001</v>
      </c>
      <c r="D160" s="90">
        <v>23.751328999999998</v>
      </c>
      <c r="E160" s="90"/>
      <c r="F160" s="90"/>
      <c r="G160" s="90"/>
      <c r="AB160" s="90">
        <v>7772867346.9387999</v>
      </c>
      <c r="AC160" s="90">
        <v>25.498322999999999</v>
      </c>
      <c r="AD160" s="90">
        <v>23.721409000000001</v>
      </c>
      <c r="AE160" s="90"/>
      <c r="AF160" s="90"/>
      <c r="AG160" s="90"/>
    </row>
    <row r="161" spans="2:33" x14ac:dyDescent="0.25">
      <c r="B161" s="90">
        <v>7934183673.4694004</v>
      </c>
      <c r="C161" s="90">
        <v>23.076146999999999</v>
      </c>
      <c r="D161" s="90">
        <v>25.246570999999999</v>
      </c>
      <c r="E161" s="90"/>
      <c r="F161" s="90"/>
      <c r="G161" s="90"/>
      <c r="AB161" s="90">
        <v>7934183673.4694004</v>
      </c>
      <c r="AC161" s="90">
        <v>25.628247999999999</v>
      </c>
      <c r="AD161" s="90">
        <v>23.863150000000001</v>
      </c>
      <c r="AE161" s="90"/>
      <c r="AF161" s="90"/>
      <c r="AG161" s="90"/>
    </row>
    <row r="162" spans="2:33" x14ac:dyDescent="0.25">
      <c r="B162" s="90">
        <v>8095500000</v>
      </c>
      <c r="C162" s="90">
        <v>23.646626000000001</v>
      </c>
      <c r="D162" s="90">
        <v>23.963166999999999</v>
      </c>
      <c r="E162" s="90"/>
      <c r="F162" s="90"/>
      <c r="G162" s="90"/>
      <c r="AB162" s="90">
        <v>8095500000</v>
      </c>
      <c r="AC162" s="90">
        <v>25.683890999999999</v>
      </c>
      <c r="AD162" s="90">
        <v>26.754453999999999</v>
      </c>
      <c r="AE162" s="90"/>
      <c r="AF162" s="90"/>
      <c r="AG162" s="90"/>
    </row>
    <row r="163" spans="2:33" x14ac:dyDescent="0.25">
      <c r="B163" s="90">
        <v>8256816326.5305996</v>
      </c>
      <c r="C163" s="90">
        <v>23.805056</v>
      </c>
      <c r="D163" s="90">
        <v>25.026904999999999</v>
      </c>
      <c r="E163" s="90"/>
      <c r="F163" s="90"/>
      <c r="G163" s="90"/>
      <c r="AB163" s="90">
        <v>8256816326.5305996</v>
      </c>
      <c r="AC163" s="90">
        <v>26.340295999999999</v>
      </c>
      <c r="AD163" s="90">
        <v>27.377651</v>
      </c>
      <c r="AE163" s="90"/>
      <c r="AF163" s="90"/>
      <c r="AG163" s="90"/>
    </row>
    <row r="164" spans="2:33" x14ac:dyDescent="0.25">
      <c r="B164" s="90">
        <v>8418132653.0612001</v>
      </c>
      <c r="C164" s="90">
        <v>23.664992999999999</v>
      </c>
      <c r="D164" s="90">
        <v>27.008831000000001</v>
      </c>
      <c r="E164" s="90"/>
      <c r="F164" s="90"/>
      <c r="G164" s="90"/>
      <c r="AB164" s="90">
        <v>8418132653.0612001</v>
      </c>
      <c r="AC164" s="90">
        <v>27.381820999999999</v>
      </c>
      <c r="AD164" s="90">
        <v>25.374479000000001</v>
      </c>
      <c r="AE164" s="90"/>
      <c r="AF164" s="90"/>
      <c r="AG164" s="90"/>
    </row>
    <row r="165" spans="2:33" x14ac:dyDescent="0.25">
      <c r="B165" s="90">
        <v>8579448979.5917997</v>
      </c>
      <c r="C165" s="90">
        <v>23.767634999999999</v>
      </c>
      <c r="D165" s="90">
        <v>25.193850999999999</v>
      </c>
      <c r="E165" s="90"/>
      <c r="F165" s="90"/>
      <c r="G165" s="90"/>
      <c r="AB165" s="90">
        <v>8579448979.5917997</v>
      </c>
      <c r="AC165" s="90">
        <v>27.727219000000002</v>
      </c>
      <c r="AD165" s="90">
        <v>27.074725999999998</v>
      </c>
      <c r="AE165" s="90"/>
      <c r="AF165" s="90"/>
      <c r="AG165" s="90"/>
    </row>
    <row r="166" spans="2:33" x14ac:dyDescent="0.25">
      <c r="B166" s="90">
        <v>8740765306.1224003</v>
      </c>
      <c r="C166" s="90">
        <v>23.443771000000002</v>
      </c>
      <c r="D166" s="90">
        <v>23.994951</v>
      </c>
      <c r="E166" s="90"/>
      <c r="F166" s="90"/>
      <c r="G166" s="90"/>
      <c r="AB166" s="90">
        <v>8740765306.1224003</v>
      </c>
      <c r="AC166" s="90">
        <v>28.108153999999999</v>
      </c>
      <c r="AD166" s="90">
        <v>27.923110999999999</v>
      </c>
      <c r="AE166" s="90"/>
      <c r="AF166" s="90"/>
      <c r="AG166" s="90"/>
    </row>
    <row r="167" spans="2:33" x14ac:dyDescent="0.25">
      <c r="B167" s="90">
        <v>8902081632.6530991</v>
      </c>
      <c r="C167" s="90">
        <v>23.019065999999999</v>
      </c>
      <c r="D167" s="90">
        <v>23.684940000000001</v>
      </c>
      <c r="E167" s="90"/>
      <c r="F167" s="90"/>
      <c r="G167" s="90"/>
      <c r="AB167" s="90">
        <v>8902081632.6530991</v>
      </c>
      <c r="AC167" s="90">
        <v>28.572678</v>
      </c>
      <c r="AD167" s="90">
        <v>27.798634</v>
      </c>
      <c r="AE167" s="90"/>
      <c r="AF167" s="90"/>
      <c r="AG167" s="90"/>
    </row>
    <row r="168" spans="2:33" x14ac:dyDescent="0.25">
      <c r="B168" s="90">
        <v>9063397959.1837006</v>
      </c>
      <c r="C168" s="90">
        <v>23.478365</v>
      </c>
      <c r="D168" s="90">
        <v>23.677876999999999</v>
      </c>
      <c r="E168" s="90"/>
      <c r="F168" s="90"/>
      <c r="G168" s="90"/>
      <c r="AB168" s="90">
        <v>9063397959.1837006</v>
      </c>
      <c r="AC168" s="90">
        <v>28.429247</v>
      </c>
      <c r="AD168" s="90">
        <v>29.318190000000001</v>
      </c>
      <c r="AE168" s="90"/>
      <c r="AF168" s="90"/>
      <c r="AG168" s="90"/>
    </row>
    <row r="169" spans="2:33" x14ac:dyDescent="0.25">
      <c r="B169" s="90">
        <v>9224714285.7143002</v>
      </c>
      <c r="C169" s="90">
        <v>23.701246000000001</v>
      </c>
      <c r="D169" s="90">
        <v>24.424268999999999</v>
      </c>
      <c r="E169" s="90"/>
      <c r="F169" s="90"/>
      <c r="G169" s="90"/>
      <c r="AB169" s="90">
        <v>9224714285.7143002</v>
      </c>
      <c r="AC169" s="90">
        <v>27.968388000000001</v>
      </c>
      <c r="AD169" s="90">
        <v>26.884314</v>
      </c>
      <c r="AE169" s="90"/>
      <c r="AF169" s="90"/>
      <c r="AG169" s="90"/>
    </row>
    <row r="170" spans="2:33" x14ac:dyDescent="0.25">
      <c r="B170" s="90">
        <v>9386030612.2448997</v>
      </c>
      <c r="C170" s="90">
        <v>23.944137999999999</v>
      </c>
      <c r="D170" s="90">
        <v>26.831377</v>
      </c>
      <c r="E170" s="90"/>
      <c r="F170" s="90"/>
      <c r="G170" s="90"/>
      <c r="AB170" s="90">
        <v>9386030612.2448997</v>
      </c>
      <c r="AC170" s="90">
        <v>27.997267000000001</v>
      </c>
      <c r="AD170" s="90">
        <v>25.920857999999999</v>
      </c>
      <c r="AE170" s="90"/>
      <c r="AF170" s="90"/>
      <c r="AG170" s="90"/>
    </row>
    <row r="171" spans="2:33" x14ac:dyDescent="0.25">
      <c r="B171" s="90">
        <v>9547346938.7754993</v>
      </c>
      <c r="C171" s="90">
        <v>25.331078000000002</v>
      </c>
      <c r="D171" s="90">
        <v>25.610175999999999</v>
      </c>
      <c r="E171" s="90"/>
      <c r="F171" s="90"/>
      <c r="G171" s="90"/>
      <c r="AB171" s="90">
        <v>9547346938.7754993</v>
      </c>
      <c r="AC171" s="90">
        <v>27.636116000000001</v>
      </c>
      <c r="AD171" s="90">
        <v>26.175502999999999</v>
      </c>
      <c r="AE171" s="90"/>
      <c r="AF171" s="90"/>
      <c r="AG171" s="90"/>
    </row>
    <row r="172" spans="2:33" x14ac:dyDescent="0.25">
      <c r="B172" s="90">
        <v>9708663265.3061008</v>
      </c>
      <c r="C172" s="90">
        <v>25.492006</v>
      </c>
      <c r="D172" s="90">
        <v>24.874804000000001</v>
      </c>
      <c r="E172" s="90"/>
      <c r="F172" s="90"/>
      <c r="G172" s="90"/>
      <c r="AB172" s="90">
        <v>9708663265.3061008</v>
      </c>
      <c r="AC172" s="90">
        <v>26.81682</v>
      </c>
      <c r="AD172" s="90">
        <v>27.76502</v>
      </c>
      <c r="AE172" s="90"/>
      <c r="AF172" s="90"/>
      <c r="AG172" s="90"/>
    </row>
    <row r="173" spans="2:33" x14ac:dyDescent="0.25">
      <c r="B173" s="90">
        <v>9869979591.8367004</v>
      </c>
      <c r="C173" s="90">
        <v>24.583351</v>
      </c>
      <c r="D173" s="90">
        <v>30.356812999999999</v>
      </c>
      <c r="E173" s="90"/>
      <c r="F173" s="90"/>
      <c r="G173" s="90"/>
      <c r="AB173" s="90">
        <v>9869979591.8367004</v>
      </c>
      <c r="AC173" s="90">
        <v>26.225546000000001</v>
      </c>
      <c r="AD173" s="90">
        <v>27.477723999999998</v>
      </c>
      <c r="AE173" s="90"/>
      <c r="AF173" s="90"/>
      <c r="AG173" s="90"/>
    </row>
    <row r="174" spans="2:33" x14ac:dyDescent="0.25">
      <c r="B174" s="90">
        <v>10031295918.367001</v>
      </c>
      <c r="C174" s="90">
        <v>23.521502999999999</v>
      </c>
      <c r="D174" s="90">
        <v>25.732430999999998</v>
      </c>
      <c r="E174" s="90"/>
      <c r="F174" s="90"/>
      <c r="G174" s="90"/>
      <c r="AB174" s="90">
        <v>10031295918.367001</v>
      </c>
      <c r="AC174" s="90">
        <v>25.847943999999998</v>
      </c>
      <c r="AD174" s="90">
        <v>23.516431999999998</v>
      </c>
      <c r="AE174" s="90"/>
      <c r="AF174" s="90"/>
      <c r="AG174" s="90"/>
    </row>
    <row r="175" spans="2:33" x14ac:dyDescent="0.25">
      <c r="B175" s="90">
        <v>10192612244.898001</v>
      </c>
      <c r="C175" s="90">
        <v>22.642965</v>
      </c>
      <c r="D175" s="90">
        <v>22.113237000000002</v>
      </c>
      <c r="E175" s="90"/>
      <c r="F175" s="90"/>
      <c r="G175" s="90"/>
      <c r="AB175" s="90">
        <v>10192612244.898001</v>
      </c>
      <c r="AC175" s="90">
        <v>24.860212000000001</v>
      </c>
      <c r="AD175" s="90">
        <v>22.956434000000002</v>
      </c>
      <c r="AE175" s="90"/>
      <c r="AF175" s="90"/>
      <c r="AG175" s="90"/>
    </row>
    <row r="176" spans="2:33" x14ac:dyDescent="0.25">
      <c r="B176" s="90">
        <v>10353928571.429001</v>
      </c>
      <c r="C176" s="90">
        <v>21.206173</v>
      </c>
      <c r="D176" s="90">
        <v>19.773758000000001</v>
      </c>
      <c r="E176" s="90"/>
      <c r="F176" s="90"/>
      <c r="G176" s="90"/>
      <c r="AB176" s="90">
        <v>10353928571.429001</v>
      </c>
      <c r="AC176" s="90">
        <v>23.861307</v>
      </c>
      <c r="AD176" s="90">
        <v>24.196380999999999</v>
      </c>
      <c r="AE176" s="90"/>
      <c r="AF176" s="90"/>
      <c r="AG176" s="90"/>
    </row>
    <row r="177" spans="2:33" x14ac:dyDescent="0.25">
      <c r="B177" s="90">
        <v>10515244897.959</v>
      </c>
      <c r="C177" s="90">
        <v>21.266088</v>
      </c>
      <c r="D177" s="90">
        <v>20.482035</v>
      </c>
      <c r="E177" s="90"/>
      <c r="F177" s="90"/>
      <c r="G177" s="90"/>
      <c r="AB177" s="90">
        <v>10515244897.959</v>
      </c>
      <c r="AC177" s="90">
        <v>23.806023</v>
      </c>
      <c r="AD177" s="90">
        <v>23.448274999999999</v>
      </c>
      <c r="AE177" s="90"/>
      <c r="AF177" s="90"/>
      <c r="AG177" s="90"/>
    </row>
    <row r="178" spans="2:33" x14ac:dyDescent="0.25">
      <c r="B178" s="90">
        <v>10676561224.49</v>
      </c>
      <c r="C178" s="90">
        <v>22.670614</v>
      </c>
      <c r="D178" s="90">
        <v>22.752966000000001</v>
      </c>
      <c r="E178" s="90"/>
      <c r="F178" s="90"/>
      <c r="G178" s="90"/>
      <c r="AB178" s="90">
        <v>10676561224.49</v>
      </c>
      <c r="AC178" s="90">
        <v>24.093323000000002</v>
      </c>
      <c r="AD178" s="90">
        <v>22.733139000000001</v>
      </c>
      <c r="AE178" s="90"/>
      <c r="AF178" s="90"/>
      <c r="AG178" s="90"/>
    </row>
    <row r="179" spans="2:33" x14ac:dyDescent="0.25">
      <c r="B179" s="90">
        <v>10837877551.02</v>
      </c>
      <c r="C179" s="90">
        <v>24.719055000000001</v>
      </c>
      <c r="D179" s="90">
        <v>25.224423999999999</v>
      </c>
      <c r="E179" s="90"/>
      <c r="F179" s="90"/>
      <c r="G179" s="90"/>
      <c r="AB179" s="90">
        <v>10837877551.02</v>
      </c>
      <c r="AC179" s="90">
        <v>25.434201999999999</v>
      </c>
      <c r="AD179" s="90">
        <v>23.159013999999999</v>
      </c>
      <c r="AE179" s="90"/>
      <c r="AF179" s="90"/>
      <c r="AG179" s="90"/>
    </row>
    <row r="180" spans="2:33" x14ac:dyDescent="0.25">
      <c r="B180" s="90">
        <v>10999193877.551001</v>
      </c>
      <c r="C180" s="90">
        <v>26.572223999999999</v>
      </c>
      <c r="D180" s="90">
        <v>28.973462999999999</v>
      </c>
      <c r="E180" s="90"/>
      <c r="F180" s="90"/>
      <c r="G180" s="90"/>
      <c r="AB180" s="90">
        <v>10999193877.551001</v>
      </c>
      <c r="AC180" s="90">
        <v>26.654242</v>
      </c>
      <c r="AD180" s="90">
        <v>25.085812000000001</v>
      </c>
      <c r="AE180" s="90"/>
      <c r="AF180" s="90"/>
      <c r="AG180" s="90"/>
    </row>
    <row r="181" spans="2:33" x14ac:dyDescent="0.25">
      <c r="B181" s="90">
        <v>11160510204.082001</v>
      </c>
      <c r="C181" s="90">
        <v>27.908315999999999</v>
      </c>
      <c r="D181" s="90">
        <v>29.442446</v>
      </c>
      <c r="E181" s="90"/>
      <c r="F181" s="90"/>
      <c r="G181" s="90"/>
      <c r="AB181" s="90">
        <v>11160510204.082001</v>
      </c>
      <c r="AC181" s="90">
        <v>28.240061000000001</v>
      </c>
      <c r="AD181" s="90">
        <v>31.077099</v>
      </c>
      <c r="AE181" s="90"/>
      <c r="AF181" s="90"/>
      <c r="AG181" s="90"/>
    </row>
    <row r="182" spans="2:33" x14ac:dyDescent="0.25">
      <c r="B182" s="90">
        <v>11321826530.612</v>
      </c>
      <c r="C182" s="90">
        <v>28.489432999999998</v>
      </c>
      <c r="D182" s="90">
        <v>29.141582</v>
      </c>
      <c r="E182" s="90"/>
      <c r="F182" s="90"/>
      <c r="G182" s="90"/>
      <c r="AB182" s="90">
        <v>11321826530.612</v>
      </c>
      <c r="AC182" s="90">
        <v>29.158173000000001</v>
      </c>
      <c r="AD182" s="90">
        <v>29.701639</v>
      </c>
      <c r="AE182" s="90"/>
      <c r="AF182" s="90"/>
      <c r="AG182" s="90"/>
    </row>
    <row r="183" spans="2:33" x14ac:dyDescent="0.25">
      <c r="B183" s="90">
        <v>11483142857.143</v>
      </c>
      <c r="C183" s="90">
        <v>28.322099999999999</v>
      </c>
      <c r="D183" s="90">
        <v>28.878799000000001</v>
      </c>
      <c r="E183" s="90"/>
      <c r="F183" s="90"/>
      <c r="G183" s="90"/>
      <c r="AB183" s="90">
        <v>11483142857.143</v>
      </c>
      <c r="AC183" s="90">
        <v>29.499914</v>
      </c>
      <c r="AD183" s="90">
        <v>30.992484999999999</v>
      </c>
      <c r="AE183" s="90"/>
      <c r="AF183" s="90"/>
      <c r="AG183" s="90"/>
    </row>
    <row r="184" spans="2:33" x14ac:dyDescent="0.25">
      <c r="B184" s="90">
        <v>11644459183.673</v>
      </c>
      <c r="C184" s="90">
        <v>28.045950000000001</v>
      </c>
      <c r="D184" s="90">
        <v>27.388659000000001</v>
      </c>
      <c r="E184" s="90"/>
      <c r="F184" s="90"/>
      <c r="G184" s="90"/>
      <c r="AB184" s="90">
        <v>11644459183.673</v>
      </c>
      <c r="AC184" s="90">
        <v>28.516058000000001</v>
      </c>
      <c r="AD184" s="90">
        <v>28.098700999999998</v>
      </c>
      <c r="AE184" s="90"/>
      <c r="AF184" s="90"/>
      <c r="AG184" s="90"/>
    </row>
    <row r="185" spans="2:33" x14ac:dyDescent="0.25">
      <c r="B185" s="90">
        <v>11805775510.204</v>
      </c>
      <c r="C185" s="90">
        <v>27.837242</v>
      </c>
      <c r="D185" s="90">
        <v>27.128902</v>
      </c>
      <c r="E185" s="90"/>
      <c r="F185" s="90"/>
      <c r="G185" s="90"/>
      <c r="AB185" s="90">
        <v>11805775510.204</v>
      </c>
      <c r="AC185" s="90">
        <v>27.451733000000001</v>
      </c>
      <c r="AD185" s="90">
        <v>26.907582999999999</v>
      </c>
      <c r="AE185" s="90"/>
      <c r="AF185" s="90"/>
      <c r="AG185" s="90"/>
    </row>
    <row r="186" spans="2:33" x14ac:dyDescent="0.25">
      <c r="B186" s="90">
        <v>11967091836.735001</v>
      </c>
      <c r="C186" s="90">
        <v>27.969792999999999</v>
      </c>
      <c r="D186" s="90">
        <v>26.646341</v>
      </c>
      <c r="E186" s="90"/>
      <c r="F186" s="90"/>
      <c r="G186" s="90"/>
      <c r="AB186" s="90">
        <v>11967091836.735001</v>
      </c>
      <c r="AC186" s="90">
        <v>25.889229</v>
      </c>
      <c r="AD186" s="90">
        <v>26.597339999999999</v>
      </c>
      <c r="AE186" s="90"/>
      <c r="AF186" s="90"/>
      <c r="AG186" s="90"/>
    </row>
    <row r="187" spans="2:33" x14ac:dyDescent="0.25">
      <c r="B187" s="90">
        <v>12128408163.264999</v>
      </c>
      <c r="C187" s="90">
        <v>28.254653999999999</v>
      </c>
      <c r="D187" s="90">
        <v>26.243029</v>
      </c>
      <c r="E187" s="90"/>
      <c r="F187" s="90"/>
      <c r="G187" s="90"/>
      <c r="AB187" s="90">
        <v>12128408163.264999</v>
      </c>
      <c r="AC187" s="90">
        <v>24.455765</v>
      </c>
      <c r="AD187" s="90">
        <v>24.289465</v>
      </c>
      <c r="AE187" s="90"/>
      <c r="AF187" s="90"/>
      <c r="AG187" s="90"/>
    </row>
    <row r="188" spans="2:33" x14ac:dyDescent="0.25">
      <c r="B188" s="90">
        <v>12289724489.796</v>
      </c>
      <c r="C188" s="90">
        <v>28.25647</v>
      </c>
      <c r="D188" s="90">
        <v>27.227519999999998</v>
      </c>
      <c r="E188" s="90"/>
      <c r="F188" s="90"/>
      <c r="G188" s="90"/>
      <c r="AB188" s="90">
        <v>12289724489.796</v>
      </c>
      <c r="AC188" s="90">
        <v>22.820539</v>
      </c>
      <c r="AD188" s="90">
        <v>22.853740999999999</v>
      </c>
      <c r="AE188" s="90"/>
      <c r="AF188" s="90"/>
      <c r="AG188" s="90"/>
    </row>
    <row r="189" spans="2:33" x14ac:dyDescent="0.25">
      <c r="B189" s="90">
        <v>12451040816.327</v>
      </c>
      <c r="C189" s="90">
        <v>28.289110000000001</v>
      </c>
      <c r="D189" s="90">
        <v>25.741918999999999</v>
      </c>
      <c r="E189" s="90"/>
      <c r="F189" s="90"/>
      <c r="G189" s="90"/>
      <c r="AB189" s="90">
        <v>12451040816.327</v>
      </c>
      <c r="AC189" s="90">
        <v>21.141370999999999</v>
      </c>
      <c r="AD189" s="90">
        <v>20.461575</v>
      </c>
      <c r="AE189" s="90"/>
      <c r="AF189" s="90"/>
      <c r="AG189" s="90"/>
    </row>
    <row r="190" spans="2:33" x14ac:dyDescent="0.25">
      <c r="B190" s="90">
        <v>12612357142.857</v>
      </c>
      <c r="C190" s="90">
        <v>28.526011</v>
      </c>
      <c r="D190" s="90">
        <v>23.852283</v>
      </c>
      <c r="E190" s="90"/>
      <c r="F190" s="90"/>
      <c r="G190" s="90"/>
      <c r="AB190" s="90">
        <v>12612357142.857</v>
      </c>
      <c r="AC190" s="90">
        <v>18.62359</v>
      </c>
      <c r="AD190" s="90">
        <v>18.005223999999998</v>
      </c>
      <c r="AE190" s="90"/>
      <c r="AF190" s="90"/>
      <c r="AG190" s="90"/>
    </row>
    <row r="191" spans="2:33" x14ac:dyDescent="0.25">
      <c r="B191" s="90">
        <v>12773673469.388</v>
      </c>
      <c r="C191" s="90">
        <v>28.556215000000002</v>
      </c>
      <c r="D191" s="90">
        <v>22.592934</v>
      </c>
      <c r="E191" s="90"/>
      <c r="F191" s="90"/>
      <c r="G191" s="90"/>
      <c r="AB191" s="90">
        <v>12773673469.388</v>
      </c>
      <c r="AC191" s="90">
        <v>14.973876000000001</v>
      </c>
      <c r="AD191" s="90">
        <v>15.369612999999999</v>
      </c>
      <c r="AE191" s="90"/>
      <c r="AF191" s="90"/>
      <c r="AG191" s="90"/>
    </row>
    <row r="192" spans="2:33" x14ac:dyDescent="0.25">
      <c r="B192" s="90">
        <v>12934989795.917999</v>
      </c>
      <c r="C192" s="90">
        <v>29.020309000000001</v>
      </c>
      <c r="D192" s="90">
        <v>22.347857000000001</v>
      </c>
      <c r="E192" s="90"/>
      <c r="F192" s="90"/>
      <c r="G192" s="90"/>
      <c r="AB192" s="90">
        <v>12934989795.917999</v>
      </c>
      <c r="AC192" s="90">
        <v>11.424440000000001</v>
      </c>
      <c r="AD192" s="90">
        <v>7.5034304000000001</v>
      </c>
      <c r="AE192" s="90"/>
      <c r="AF192" s="90"/>
      <c r="AG192" s="90"/>
    </row>
    <row r="193" spans="2:33" x14ac:dyDescent="0.25">
      <c r="B193" s="90">
        <v>13096306122.448999</v>
      </c>
      <c r="C193" s="90">
        <v>30.148361000000001</v>
      </c>
      <c r="D193" s="90">
        <v>22.388432000000002</v>
      </c>
      <c r="E193" s="90"/>
      <c r="F193" s="90"/>
      <c r="G193" s="90"/>
      <c r="AB193" s="90">
        <v>13096306122.448999</v>
      </c>
      <c r="AC193" s="90">
        <v>7.9902334000000002</v>
      </c>
      <c r="AD193" s="90">
        <v>-5.2505921999999998</v>
      </c>
      <c r="AE193" s="90"/>
      <c r="AF193" s="90"/>
      <c r="AG193" s="90"/>
    </row>
    <row r="194" spans="2:33" x14ac:dyDescent="0.25">
      <c r="B194" s="90">
        <v>13257622448.98</v>
      </c>
      <c r="C194" s="90">
        <v>31.713436000000002</v>
      </c>
      <c r="D194" s="90">
        <v>22.802937</v>
      </c>
      <c r="E194" s="90"/>
      <c r="F194" s="90"/>
      <c r="G194" s="90"/>
      <c r="AB194" s="90">
        <v>13257622448.98</v>
      </c>
      <c r="AC194" s="90">
        <v>4.5780892</v>
      </c>
      <c r="AD194" s="90">
        <v>-11.484256</v>
      </c>
      <c r="AE194" s="90"/>
      <c r="AF194" s="90"/>
      <c r="AG194" s="90"/>
    </row>
    <row r="195" spans="2:33" x14ac:dyDescent="0.25">
      <c r="B195" s="90">
        <v>13418938775.51</v>
      </c>
      <c r="C195" s="90">
        <v>32.87677</v>
      </c>
      <c r="D195" s="90">
        <v>23.477491000000001</v>
      </c>
      <c r="E195" s="90"/>
      <c r="F195" s="90"/>
      <c r="G195" s="90"/>
      <c r="AB195" s="90">
        <v>13418938775.51</v>
      </c>
      <c r="AC195" s="90">
        <v>2.2193912999999998</v>
      </c>
      <c r="AD195" s="90">
        <v>-19.779199999999999</v>
      </c>
      <c r="AE195" s="90"/>
      <c r="AF195" s="90"/>
      <c r="AG195" s="90"/>
    </row>
    <row r="196" spans="2:33" x14ac:dyDescent="0.25">
      <c r="B196" s="90">
        <v>13580255102.041</v>
      </c>
      <c r="C196" s="90">
        <v>34.341492000000002</v>
      </c>
      <c r="D196" s="90">
        <v>24.858357999999999</v>
      </c>
      <c r="E196" s="90"/>
      <c r="F196" s="90"/>
      <c r="G196" s="90"/>
      <c r="AB196" s="90">
        <v>13580255102.041</v>
      </c>
      <c r="AC196" s="90">
        <v>1.0688487</v>
      </c>
      <c r="AD196" s="90">
        <v>-27.716370000000001</v>
      </c>
      <c r="AE196" s="90"/>
      <c r="AF196" s="90"/>
      <c r="AG196" s="90"/>
    </row>
    <row r="197" spans="2:33" x14ac:dyDescent="0.25">
      <c r="B197" s="90">
        <v>13741571428.570999</v>
      </c>
      <c r="C197" s="90">
        <v>35.171917000000001</v>
      </c>
      <c r="D197" s="90">
        <v>22.456448000000002</v>
      </c>
      <c r="E197" s="90"/>
      <c r="F197" s="90"/>
      <c r="G197" s="90"/>
      <c r="AB197" s="90">
        <v>13741571428.570999</v>
      </c>
      <c r="AC197" s="90">
        <v>0.64997791999999999</v>
      </c>
      <c r="AD197" s="90">
        <v>-40.057808000000001</v>
      </c>
      <c r="AE197" s="90"/>
      <c r="AF197" s="90"/>
      <c r="AG197" s="90"/>
    </row>
    <row r="198" spans="2:33" x14ac:dyDescent="0.25">
      <c r="B198" s="90">
        <v>13902887755.101999</v>
      </c>
      <c r="C198" s="90">
        <v>35.531647</v>
      </c>
      <c r="D198" s="90">
        <v>23.57217</v>
      </c>
      <c r="E198" s="90"/>
      <c r="F198" s="90"/>
      <c r="G198" s="90"/>
      <c r="AB198" s="90">
        <v>13902887755.101999</v>
      </c>
      <c r="AC198" s="90">
        <v>2.2455691999999998</v>
      </c>
      <c r="AD198" s="90">
        <v>-52.595478</v>
      </c>
      <c r="AE198" s="90"/>
      <c r="AF198" s="90"/>
      <c r="AG198" s="90"/>
    </row>
    <row r="199" spans="2:33" x14ac:dyDescent="0.25">
      <c r="B199" s="90">
        <v>14064204081.632999</v>
      </c>
      <c r="C199" s="90">
        <v>35.556660000000001</v>
      </c>
      <c r="D199" s="90">
        <v>21.710433999999999</v>
      </c>
      <c r="E199" s="90"/>
      <c r="F199" s="90"/>
      <c r="G199" s="90"/>
      <c r="AB199" s="90">
        <v>14064204081.632999</v>
      </c>
      <c r="AC199" s="90">
        <v>4.7627072000000004</v>
      </c>
      <c r="AD199" s="90">
        <v>-60.386166000000003</v>
      </c>
      <c r="AE199" s="90"/>
      <c r="AF199" s="90"/>
      <c r="AG199" s="90"/>
    </row>
    <row r="200" spans="2:33" x14ac:dyDescent="0.25">
      <c r="B200" s="90">
        <v>14225520408.163</v>
      </c>
      <c r="C200" s="90">
        <v>34.879035999999999</v>
      </c>
      <c r="D200" s="90">
        <v>20.112780000000001</v>
      </c>
      <c r="E200" s="90"/>
      <c r="F200" s="90"/>
      <c r="G200" s="90"/>
      <c r="AB200" s="90">
        <v>14225520408.163</v>
      </c>
      <c r="AC200" s="90">
        <v>7.0804849000000001</v>
      </c>
      <c r="AD200" s="90">
        <v>-44.317512999999998</v>
      </c>
      <c r="AE200" s="90"/>
      <c r="AF200" s="90"/>
      <c r="AG200" s="90"/>
    </row>
    <row r="201" spans="2:33" x14ac:dyDescent="0.25">
      <c r="B201" s="90">
        <v>14386836734.694</v>
      </c>
      <c r="C201" s="90">
        <v>34.519714</v>
      </c>
      <c r="D201" s="90">
        <v>21.356238999999999</v>
      </c>
      <c r="E201" s="90"/>
      <c r="F201" s="90"/>
      <c r="G201" s="90"/>
      <c r="AB201" s="90">
        <v>14386836734.694</v>
      </c>
      <c r="AC201" s="90">
        <v>8.7000188999999999</v>
      </c>
      <c r="AD201" s="90">
        <v>-40.427985999999997</v>
      </c>
      <c r="AE201" s="90"/>
      <c r="AF201" s="90"/>
      <c r="AG201" s="90"/>
    </row>
    <row r="202" spans="2:33" x14ac:dyDescent="0.25">
      <c r="B202" s="90">
        <v>14548153061.224001</v>
      </c>
      <c r="C202" s="90">
        <v>33.740344999999998</v>
      </c>
      <c r="D202" s="90">
        <v>18.395878</v>
      </c>
      <c r="E202" s="90"/>
      <c r="F202" s="90"/>
      <c r="G202" s="90"/>
      <c r="AB202" s="90">
        <v>14548153061.224001</v>
      </c>
      <c r="AC202" s="90">
        <v>8.9038725000000003</v>
      </c>
      <c r="AD202" s="90">
        <v>-43.542057</v>
      </c>
      <c r="AE202" s="90"/>
      <c r="AF202" s="90"/>
      <c r="AG202" s="90"/>
    </row>
    <row r="203" spans="2:33" x14ac:dyDescent="0.25">
      <c r="B203" s="90">
        <v>14709469387.754999</v>
      </c>
      <c r="C203" s="90">
        <v>32.454597</v>
      </c>
      <c r="D203" s="90">
        <v>22.250450000000001</v>
      </c>
      <c r="E203" s="90"/>
      <c r="F203" s="90"/>
      <c r="G203" s="90"/>
      <c r="AB203" s="90">
        <v>14709469387.754999</v>
      </c>
      <c r="AC203" s="90">
        <v>7.2435163999999999</v>
      </c>
      <c r="AD203" s="90">
        <v>-52.388527000000003</v>
      </c>
      <c r="AE203" s="90"/>
      <c r="AF203" s="90"/>
      <c r="AG203" s="90"/>
    </row>
    <row r="204" spans="2:33" x14ac:dyDescent="0.25">
      <c r="B204" s="90">
        <v>14870785714.285999</v>
      </c>
      <c r="C204" s="90">
        <v>30.283995000000001</v>
      </c>
      <c r="D204" s="90">
        <v>20.344158</v>
      </c>
      <c r="E204" s="90"/>
      <c r="F204" s="90"/>
      <c r="G204" s="90"/>
      <c r="AB204" s="90">
        <v>14870785714.285999</v>
      </c>
      <c r="AC204" s="90">
        <v>5.0748395999999998</v>
      </c>
      <c r="AD204" s="90">
        <v>-53.730437999999999</v>
      </c>
      <c r="AE204" s="90"/>
      <c r="AF204" s="90"/>
      <c r="AG204" s="90"/>
    </row>
    <row r="205" spans="2:33" x14ac:dyDescent="0.25">
      <c r="B205" s="90">
        <v>15032102040.816</v>
      </c>
      <c r="C205" s="90">
        <v>28.066669000000001</v>
      </c>
      <c r="D205" s="90">
        <v>19.417038000000002</v>
      </c>
      <c r="E205" s="90"/>
      <c r="F205" s="90"/>
      <c r="G205" s="90"/>
      <c r="AB205" s="90">
        <v>15032102040.816</v>
      </c>
      <c r="AC205" s="90">
        <v>3.8663069999999999</v>
      </c>
      <c r="AD205" s="90">
        <v>-46.481628000000001</v>
      </c>
      <c r="AE205" s="90"/>
      <c r="AF205" s="90"/>
      <c r="AG205" s="90"/>
    </row>
    <row r="206" spans="2:33" x14ac:dyDescent="0.25">
      <c r="B206" s="90">
        <v>15193418367.347</v>
      </c>
      <c r="C206" s="90">
        <v>23.631087999999998</v>
      </c>
      <c r="D206" s="90">
        <v>16.183824999999999</v>
      </c>
      <c r="E206" s="90"/>
      <c r="F206" s="90"/>
      <c r="G206" s="90"/>
      <c r="AB206" s="90">
        <v>15193418367.347</v>
      </c>
      <c r="AC206" s="90">
        <v>8.0358896000000009</v>
      </c>
      <c r="AD206" s="90">
        <v>-25.650921</v>
      </c>
      <c r="AE206" s="90"/>
      <c r="AF206" s="90"/>
      <c r="AG206" s="90"/>
    </row>
    <row r="207" spans="2:33" x14ac:dyDescent="0.25">
      <c r="B207" s="90">
        <v>15354734693.878</v>
      </c>
      <c r="C207" s="90">
        <v>18.153272999999999</v>
      </c>
      <c r="D207" s="90">
        <v>11.562746000000001</v>
      </c>
      <c r="E207" s="90"/>
      <c r="F207" s="90"/>
      <c r="G207" s="90"/>
      <c r="AB207" s="90">
        <v>15354734693.878</v>
      </c>
      <c r="AC207" s="90">
        <v>13.172916000000001</v>
      </c>
      <c r="AD207" s="90">
        <v>-14.260467999999999</v>
      </c>
      <c r="AE207" s="90"/>
      <c r="AF207" s="90"/>
      <c r="AG207" s="90"/>
    </row>
    <row r="208" spans="2:33" x14ac:dyDescent="0.25">
      <c r="B208" s="90">
        <v>15516051020.408001</v>
      </c>
      <c r="C208" s="90">
        <v>12.813751999999999</v>
      </c>
      <c r="D208" s="90">
        <v>1.2202921</v>
      </c>
      <c r="E208" s="90"/>
      <c r="F208" s="90"/>
      <c r="G208" s="90"/>
      <c r="AB208" s="90">
        <v>15516051020.408001</v>
      </c>
      <c r="AC208" s="90">
        <v>18.867367000000002</v>
      </c>
      <c r="AD208" s="90">
        <v>18.602077000000001</v>
      </c>
      <c r="AE208" s="90"/>
      <c r="AF208" s="90"/>
      <c r="AG208" s="90"/>
    </row>
    <row r="209" spans="2:33" x14ac:dyDescent="0.25">
      <c r="B209" s="90">
        <v>15677367346.938999</v>
      </c>
      <c r="C209" s="90">
        <v>8.3937244</v>
      </c>
      <c r="D209" s="90">
        <v>-16.838477999999999</v>
      </c>
      <c r="E209" s="90"/>
      <c r="F209" s="90"/>
      <c r="G209" s="90"/>
      <c r="AB209" s="90">
        <v>15677367346.938999</v>
      </c>
      <c r="AC209" s="90">
        <v>24.946376999999998</v>
      </c>
      <c r="AD209" s="90">
        <v>18.239453999999999</v>
      </c>
      <c r="AE209" s="90"/>
      <c r="AF209" s="90"/>
      <c r="AG209" s="90"/>
    </row>
    <row r="210" spans="2:33" x14ac:dyDescent="0.25">
      <c r="B210" s="90">
        <v>15838683673.469</v>
      </c>
      <c r="C210" s="90">
        <v>4.9041090000000001</v>
      </c>
      <c r="D210" s="90">
        <v>-30.951205999999999</v>
      </c>
      <c r="E210" s="90"/>
      <c r="F210" s="90"/>
      <c r="G210" s="90"/>
      <c r="AB210" s="90">
        <v>15838683673.469</v>
      </c>
      <c r="AC210" s="90">
        <v>30.442898</v>
      </c>
      <c r="AD210" s="90">
        <v>19.162110999999999</v>
      </c>
      <c r="AE210" s="90"/>
      <c r="AF210" s="90"/>
      <c r="AG210" s="90"/>
    </row>
    <row r="211" spans="2:33" x14ac:dyDescent="0.25">
      <c r="B211" s="90">
        <v>16000000000</v>
      </c>
      <c r="C211" s="90">
        <v>2.8945658000000001</v>
      </c>
      <c r="D211" s="90">
        <v>-43.220405999999997</v>
      </c>
      <c r="E211" s="90"/>
      <c r="F211" s="90"/>
      <c r="G211" s="90"/>
      <c r="AB211" s="90">
        <v>16000000000</v>
      </c>
      <c r="AC211" s="90">
        <v>31.445543000000001</v>
      </c>
      <c r="AD211" s="90">
        <v>19.928073999999999</v>
      </c>
      <c r="AE211" s="90"/>
      <c r="AF211" s="90"/>
      <c r="AG211" s="90"/>
    </row>
    <row r="212" spans="2:33" x14ac:dyDescent="0.25">
      <c r="B212" s="90" t="s">
        <v>21</v>
      </c>
      <c r="C212" s="90"/>
      <c r="D212" s="90"/>
      <c r="E212" s="90"/>
      <c r="F212" s="90"/>
      <c r="G212" s="90"/>
      <c r="AB212" s="90" t="s">
        <v>21</v>
      </c>
      <c r="AC212" s="90"/>
      <c r="AD212" s="90"/>
      <c r="AE212" s="90"/>
      <c r="AF212" s="90"/>
      <c r="AG212" s="90"/>
    </row>
    <row r="213" spans="2:33" x14ac:dyDescent="0.25">
      <c r="B213" s="90"/>
      <c r="C213" s="90"/>
      <c r="D213" s="90"/>
      <c r="E213" s="90"/>
      <c r="F213" s="90"/>
      <c r="G213" s="90"/>
      <c r="AB213" s="90"/>
      <c r="AC213" s="90"/>
      <c r="AD213" s="90"/>
      <c r="AE213" s="90"/>
      <c r="AF213" s="90"/>
      <c r="AG213" s="90"/>
    </row>
    <row r="214" spans="2:33" x14ac:dyDescent="0.25">
      <c r="B214" s="90"/>
      <c r="C214" s="90"/>
      <c r="D214" s="90"/>
      <c r="E214" s="90"/>
      <c r="F214" s="90"/>
      <c r="G214" s="90"/>
      <c r="AB214" s="90"/>
      <c r="AC214" s="90"/>
      <c r="AD214" s="90"/>
      <c r="AE214" s="90"/>
      <c r="AF214" s="90"/>
      <c r="AG214" s="90"/>
    </row>
    <row r="215" spans="2:33" x14ac:dyDescent="0.25">
      <c r="B215" s="90" t="s">
        <v>22</v>
      </c>
      <c r="C215" s="90"/>
      <c r="D215" s="90"/>
      <c r="E215" s="90"/>
      <c r="F215" s="90"/>
      <c r="G215" s="90"/>
      <c r="AB215" s="90" t="s">
        <v>22</v>
      </c>
      <c r="AC215" s="90"/>
      <c r="AD215" s="90"/>
      <c r="AE215" s="90"/>
      <c r="AF215" s="90"/>
      <c r="AG215" s="90"/>
    </row>
    <row r="216" spans="2:33" x14ac:dyDescent="0.25">
      <c r="B216" s="90" t="s">
        <v>19</v>
      </c>
      <c r="C216" s="90" t="s">
        <v>289</v>
      </c>
      <c r="D216" s="90" t="s">
        <v>258</v>
      </c>
      <c r="E216" s="90"/>
      <c r="F216" s="90"/>
      <c r="G216" s="90"/>
      <c r="AB216" s="90" t="s">
        <v>19</v>
      </c>
      <c r="AC216" s="90" t="s">
        <v>289</v>
      </c>
      <c r="AD216" s="90" t="s">
        <v>258</v>
      </c>
      <c r="AE216" s="90"/>
      <c r="AF216" s="90"/>
      <c r="AG216" s="90"/>
    </row>
    <row r="217" spans="2:33" x14ac:dyDescent="0.25">
      <c r="B217" s="90">
        <v>191000000</v>
      </c>
      <c r="C217" s="90">
        <v>4.1054969000000003</v>
      </c>
      <c r="D217" s="90">
        <v>-85.869918999999996</v>
      </c>
      <c r="E217" s="90"/>
      <c r="F217" s="90"/>
      <c r="G217" s="90"/>
      <c r="AB217" s="90">
        <v>191000000</v>
      </c>
      <c r="AC217" s="90">
        <v>3.2357447000000001</v>
      </c>
      <c r="AD217" s="90">
        <v>-85.876923000000005</v>
      </c>
      <c r="AE217" s="90"/>
      <c r="AF217" s="90"/>
      <c r="AG217" s="90"/>
    </row>
    <row r="218" spans="2:33" x14ac:dyDescent="0.25">
      <c r="B218" s="90">
        <v>352316326.53061002</v>
      </c>
      <c r="C218" s="90">
        <v>6.4677290999999997</v>
      </c>
      <c r="D218" s="90">
        <v>-83.391593999999998</v>
      </c>
      <c r="E218" s="90"/>
      <c r="F218" s="90"/>
      <c r="G218" s="90"/>
      <c r="AB218" s="90">
        <v>352316326.53061002</v>
      </c>
      <c r="AC218" s="90">
        <v>3.5783117</v>
      </c>
      <c r="AD218" s="90">
        <v>-80.315903000000006</v>
      </c>
      <c r="AE218" s="90"/>
      <c r="AF218" s="90"/>
      <c r="AG218" s="90"/>
    </row>
    <row r="219" spans="2:33" x14ac:dyDescent="0.25">
      <c r="B219" s="90">
        <v>513632653.06121999</v>
      </c>
      <c r="C219" s="90">
        <v>9.7454947999999995</v>
      </c>
      <c r="D219" s="90">
        <v>-65.538651000000002</v>
      </c>
      <c r="E219" s="90"/>
      <c r="F219" s="90"/>
      <c r="G219" s="90"/>
      <c r="AB219" s="90">
        <v>513632653.06121999</v>
      </c>
      <c r="AC219" s="90">
        <v>7.5073470999999996</v>
      </c>
      <c r="AD219" s="90">
        <v>-88.454825999999997</v>
      </c>
      <c r="AE219" s="90"/>
      <c r="AF219" s="90"/>
      <c r="AG219" s="90"/>
    </row>
    <row r="220" spans="2:33" x14ac:dyDescent="0.25">
      <c r="B220" s="90">
        <v>674948979.59184003</v>
      </c>
      <c r="C220" s="90">
        <v>15.416902</v>
      </c>
      <c r="D220" s="90">
        <v>-58.034388999999997</v>
      </c>
      <c r="E220" s="90"/>
      <c r="F220" s="90"/>
      <c r="G220" s="90"/>
      <c r="AB220" s="90">
        <v>674948979.59184003</v>
      </c>
      <c r="AC220" s="90">
        <v>12.112043</v>
      </c>
      <c r="AD220" s="90">
        <v>-62.351436999999997</v>
      </c>
      <c r="AE220" s="90"/>
      <c r="AF220" s="90"/>
      <c r="AG220" s="90"/>
    </row>
    <row r="221" spans="2:33" x14ac:dyDescent="0.25">
      <c r="B221" s="90">
        <v>836265306.12244999</v>
      </c>
      <c r="C221" s="90">
        <v>13.208916</v>
      </c>
      <c r="D221" s="90">
        <v>-47.796199999999999</v>
      </c>
      <c r="E221" s="90"/>
      <c r="F221" s="90"/>
      <c r="G221" s="90"/>
      <c r="AB221" s="90">
        <v>836265306.12244999</v>
      </c>
      <c r="AC221" s="90">
        <v>16.259444999999999</v>
      </c>
      <c r="AD221" s="90">
        <v>-49.791263999999998</v>
      </c>
      <c r="AE221" s="90"/>
      <c r="AF221" s="90"/>
      <c r="AG221" s="90"/>
    </row>
    <row r="222" spans="2:33" x14ac:dyDescent="0.25">
      <c r="B222" s="90">
        <v>997581632.65305996</v>
      </c>
      <c r="C222" s="90">
        <v>10.919294000000001</v>
      </c>
      <c r="D222" s="90">
        <v>-40.915748999999998</v>
      </c>
      <c r="E222" s="90"/>
      <c r="F222" s="90"/>
      <c r="G222" s="90"/>
      <c r="AB222" s="90">
        <v>997581632.65305996</v>
      </c>
      <c r="AC222" s="90">
        <v>16.407119999999999</v>
      </c>
      <c r="AD222" s="90">
        <v>-49.366005000000001</v>
      </c>
      <c r="AE222" s="90"/>
      <c r="AF222" s="90"/>
      <c r="AG222" s="90"/>
    </row>
    <row r="223" spans="2:33" x14ac:dyDescent="0.25">
      <c r="B223" s="90">
        <v>1158897959.1837001</v>
      </c>
      <c r="C223" s="90">
        <v>7.4590883000000003</v>
      </c>
      <c r="D223" s="90">
        <v>-22.088348</v>
      </c>
      <c r="E223" s="90"/>
      <c r="F223" s="90"/>
      <c r="G223" s="90"/>
      <c r="AB223" s="90">
        <v>1158897959.1837001</v>
      </c>
      <c r="AC223" s="90">
        <v>10.41254</v>
      </c>
      <c r="AD223" s="90">
        <v>-44.722510999999997</v>
      </c>
      <c r="AE223" s="90"/>
      <c r="AF223" s="90"/>
      <c r="AG223" s="90"/>
    </row>
    <row r="224" spans="2:33" x14ac:dyDescent="0.25">
      <c r="B224" s="90">
        <v>1320214285.7142999</v>
      </c>
      <c r="C224" s="90">
        <v>10.225209</v>
      </c>
      <c r="D224" s="90">
        <v>-12.220827</v>
      </c>
      <c r="E224" s="90"/>
      <c r="F224" s="90"/>
      <c r="G224" s="90"/>
      <c r="AB224" s="90">
        <v>1320214285.7142999</v>
      </c>
      <c r="AC224" s="90">
        <v>9.2729149</v>
      </c>
      <c r="AD224" s="90">
        <v>-34.516914</v>
      </c>
      <c r="AE224" s="90"/>
      <c r="AF224" s="90"/>
      <c r="AG224" s="90"/>
    </row>
    <row r="225" spans="2:33" x14ac:dyDescent="0.25">
      <c r="B225" s="90">
        <v>1481530612.2449</v>
      </c>
      <c r="C225" s="90">
        <v>12.246243</v>
      </c>
      <c r="D225" s="90">
        <v>6.5398959999999997</v>
      </c>
      <c r="E225" s="90"/>
      <c r="F225" s="90"/>
      <c r="G225" s="90"/>
      <c r="AB225" s="90">
        <v>1481530612.2449</v>
      </c>
      <c r="AC225" s="90">
        <v>9.9772358000000008</v>
      </c>
      <c r="AD225" s="90">
        <v>2.5037932000000001</v>
      </c>
      <c r="AE225" s="90"/>
      <c r="AF225" s="90"/>
      <c r="AG225" s="90"/>
    </row>
    <row r="226" spans="2:33" x14ac:dyDescent="0.25">
      <c r="B226" s="90">
        <v>1642846938.7755001</v>
      </c>
      <c r="C226" s="90">
        <v>14.155487000000001</v>
      </c>
      <c r="D226" s="90">
        <v>8.8037232999999997</v>
      </c>
      <c r="E226" s="90"/>
      <c r="F226" s="90"/>
      <c r="G226" s="90"/>
      <c r="AB226" s="90">
        <v>1642846938.7755001</v>
      </c>
      <c r="AC226" s="90">
        <v>15.268445</v>
      </c>
      <c r="AD226" s="90">
        <v>10.070403000000001</v>
      </c>
      <c r="AE226" s="90"/>
      <c r="AF226" s="90"/>
      <c r="AG226" s="90"/>
    </row>
    <row r="227" spans="2:33" x14ac:dyDescent="0.25">
      <c r="B227" s="90">
        <v>1804163265.3060999</v>
      </c>
      <c r="C227" s="90">
        <v>12.995775999999999</v>
      </c>
      <c r="D227" s="90">
        <v>11.444996</v>
      </c>
      <c r="E227" s="90"/>
      <c r="F227" s="90"/>
      <c r="G227" s="90"/>
      <c r="AB227" s="90">
        <v>1804163265.3060999</v>
      </c>
      <c r="AC227" s="90">
        <v>17.430513000000001</v>
      </c>
      <c r="AD227" s="90">
        <v>12.704276</v>
      </c>
      <c r="AE227" s="90"/>
      <c r="AF227" s="90"/>
      <c r="AG227" s="90"/>
    </row>
    <row r="228" spans="2:33" x14ac:dyDescent="0.25">
      <c r="B228" s="90">
        <v>1965479591.8367</v>
      </c>
      <c r="C228" s="90">
        <v>11.506401</v>
      </c>
      <c r="D228" s="90">
        <v>12.964225000000001</v>
      </c>
      <c r="E228" s="90"/>
      <c r="F228" s="90"/>
      <c r="G228" s="90"/>
      <c r="AB228" s="90">
        <v>1965479591.8367</v>
      </c>
      <c r="AC228" s="90">
        <v>18.427578</v>
      </c>
      <c r="AD228" s="90">
        <v>17.067471000000001</v>
      </c>
      <c r="AE228" s="90"/>
      <c r="AF228" s="90"/>
      <c r="AG228" s="90"/>
    </row>
    <row r="229" spans="2:33" x14ac:dyDescent="0.25">
      <c r="B229" s="90">
        <v>2126795918.3673</v>
      </c>
      <c r="C229" s="90">
        <v>11.103662</v>
      </c>
      <c r="D229" s="90">
        <v>11.970190000000001</v>
      </c>
      <c r="E229" s="90"/>
      <c r="F229" s="90"/>
      <c r="G229" s="90"/>
      <c r="AB229" s="90">
        <v>2126795918.3673</v>
      </c>
      <c r="AC229" s="90">
        <v>17.856135999999999</v>
      </c>
      <c r="AD229" s="90">
        <v>19.264285999999998</v>
      </c>
      <c r="AE229" s="90"/>
      <c r="AF229" s="90"/>
      <c r="AG229" s="90"/>
    </row>
    <row r="230" spans="2:33" x14ac:dyDescent="0.25">
      <c r="B230" s="90">
        <v>2288112244.8979998</v>
      </c>
      <c r="C230" s="90">
        <v>12.812956</v>
      </c>
      <c r="D230" s="90">
        <v>14.448976999999999</v>
      </c>
      <c r="E230" s="90"/>
      <c r="F230" s="90"/>
      <c r="G230" s="90"/>
      <c r="AB230" s="90">
        <v>2288112244.8979998</v>
      </c>
      <c r="AC230" s="90">
        <v>16.016569</v>
      </c>
      <c r="AD230" s="90">
        <v>16.786175</v>
      </c>
      <c r="AE230" s="90"/>
      <c r="AF230" s="90"/>
      <c r="AG230" s="90"/>
    </row>
    <row r="231" spans="2:33" x14ac:dyDescent="0.25">
      <c r="B231" s="90">
        <v>2449428571.4285998</v>
      </c>
      <c r="C231" s="90">
        <v>15.234669</v>
      </c>
      <c r="D231" s="90">
        <v>18.077894000000001</v>
      </c>
      <c r="E231" s="90"/>
      <c r="F231" s="90"/>
      <c r="G231" s="90"/>
      <c r="AB231" s="90">
        <v>2449428571.4285998</v>
      </c>
      <c r="AC231" s="90">
        <v>13.865679</v>
      </c>
      <c r="AD231" s="90">
        <v>15.127905</v>
      </c>
      <c r="AE231" s="90"/>
      <c r="AF231" s="90"/>
      <c r="AG231" s="90"/>
    </row>
    <row r="232" spans="2:33" x14ac:dyDescent="0.25">
      <c r="B232" s="90">
        <v>2610744897.9591999</v>
      </c>
      <c r="C232" s="90">
        <v>16.766210999999998</v>
      </c>
      <c r="D232" s="90">
        <v>18.737797</v>
      </c>
      <c r="E232" s="90"/>
      <c r="F232" s="90"/>
      <c r="G232" s="90"/>
      <c r="AB232" s="90">
        <v>2610744897.9591999</v>
      </c>
      <c r="AC232" s="90">
        <v>13.227023000000001</v>
      </c>
      <c r="AD232" s="90">
        <v>15.025874</v>
      </c>
      <c r="AE232" s="90"/>
      <c r="AF232" s="90"/>
      <c r="AG232" s="90"/>
    </row>
    <row r="233" spans="2:33" x14ac:dyDescent="0.25">
      <c r="B233" s="90">
        <v>2772061224.4898</v>
      </c>
      <c r="C233" s="90">
        <v>17.586563000000002</v>
      </c>
      <c r="D233" s="90">
        <v>18.522107999999999</v>
      </c>
      <c r="E233" s="90"/>
      <c r="F233" s="90"/>
      <c r="G233" s="90"/>
      <c r="AB233" s="90">
        <v>2772061224.4898</v>
      </c>
      <c r="AC233" s="90">
        <v>13.436958000000001</v>
      </c>
      <c r="AD233" s="90">
        <v>15.437632000000001</v>
      </c>
      <c r="AE233" s="90"/>
      <c r="AF233" s="90"/>
      <c r="AG233" s="90"/>
    </row>
    <row r="234" spans="2:33" x14ac:dyDescent="0.25">
      <c r="B234" s="90">
        <v>2933377551.0204</v>
      </c>
      <c r="C234" s="90">
        <v>19.534099999999999</v>
      </c>
      <c r="D234" s="90">
        <v>19.812363000000001</v>
      </c>
      <c r="E234" s="90"/>
      <c r="F234" s="90"/>
      <c r="G234" s="90"/>
      <c r="AB234" s="90">
        <v>2933377551.0204</v>
      </c>
      <c r="AC234" s="90">
        <v>13.728719</v>
      </c>
      <c r="AD234" s="90">
        <v>15.994510999999999</v>
      </c>
      <c r="AE234" s="90"/>
      <c r="AF234" s="90"/>
      <c r="AG234" s="90"/>
    </row>
    <row r="235" spans="2:33" x14ac:dyDescent="0.25">
      <c r="B235" s="90">
        <v>3094693877.5510001</v>
      </c>
      <c r="C235" s="90">
        <v>21.375312999999998</v>
      </c>
      <c r="D235" s="90">
        <v>24.399647000000002</v>
      </c>
      <c r="E235" s="90"/>
      <c r="F235" s="90"/>
      <c r="G235" s="90"/>
      <c r="AB235" s="90">
        <v>3094693877.5510001</v>
      </c>
      <c r="AC235" s="90">
        <v>14.401337</v>
      </c>
      <c r="AD235" s="90">
        <v>15.923062</v>
      </c>
      <c r="AE235" s="90"/>
      <c r="AF235" s="90"/>
      <c r="AG235" s="90"/>
    </row>
    <row r="236" spans="2:33" x14ac:dyDescent="0.25">
      <c r="B236" s="90">
        <v>3256010204.0816002</v>
      </c>
      <c r="C236" s="90">
        <v>22.584827000000001</v>
      </c>
      <c r="D236" s="90">
        <v>24.125264999999999</v>
      </c>
      <c r="E236" s="90"/>
      <c r="F236" s="90"/>
      <c r="G236" s="90"/>
      <c r="AB236" s="90">
        <v>3256010204.0816002</v>
      </c>
      <c r="AC236" s="90">
        <v>15.561013000000001</v>
      </c>
      <c r="AD236" s="90">
        <v>17.188738000000001</v>
      </c>
      <c r="AE236" s="90"/>
      <c r="AF236" s="90"/>
      <c r="AG236" s="90"/>
    </row>
    <row r="237" spans="2:33" x14ac:dyDescent="0.25">
      <c r="B237" s="90">
        <v>3417326530.6121998</v>
      </c>
      <c r="C237" s="90">
        <v>22.657119999999999</v>
      </c>
      <c r="D237" s="90">
        <v>23.830105</v>
      </c>
      <c r="E237" s="90"/>
      <c r="F237" s="90"/>
      <c r="G237" s="90"/>
      <c r="AB237" s="90">
        <v>3417326530.6121998</v>
      </c>
      <c r="AC237" s="90">
        <v>16.793420999999999</v>
      </c>
      <c r="AD237" s="90">
        <v>19.279564000000001</v>
      </c>
      <c r="AE237" s="90"/>
      <c r="AF237" s="90"/>
      <c r="AG237" s="90"/>
    </row>
    <row r="238" spans="2:33" x14ac:dyDescent="0.25">
      <c r="B238" s="90">
        <v>3578642857.1429</v>
      </c>
      <c r="C238" s="90">
        <v>23.245878000000001</v>
      </c>
      <c r="D238" s="90">
        <v>25.192557999999998</v>
      </c>
      <c r="E238" s="90"/>
      <c r="F238" s="90"/>
      <c r="G238" s="90"/>
      <c r="AB238" s="90">
        <v>3578642857.1429</v>
      </c>
      <c r="AC238" s="90">
        <v>17.980544999999999</v>
      </c>
      <c r="AD238" s="90">
        <v>19.301663999999999</v>
      </c>
      <c r="AE238" s="90"/>
      <c r="AF238" s="90"/>
      <c r="AG238" s="90"/>
    </row>
    <row r="239" spans="2:33" x14ac:dyDescent="0.25">
      <c r="B239" s="90">
        <v>3739959183.6735001</v>
      </c>
      <c r="C239" s="90">
        <v>24.623339000000001</v>
      </c>
      <c r="D239" s="90">
        <v>26.163136999999999</v>
      </c>
      <c r="E239" s="90"/>
      <c r="F239" s="90"/>
      <c r="G239" s="90"/>
      <c r="AB239" s="90">
        <v>3739959183.6735001</v>
      </c>
      <c r="AC239" s="90">
        <v>18.680582000000001</v>
      </c>
      <c r="AD239" s="90">
        <v>20.439131</v>
      </c>
      <c r="AE239" s="90"/>
      <c r="AF239" s="90"/>
      <c r="AG239" s="90"/>
    </row>
    <row r="240" spans="2:33" x14ac:dyDescent="0.25">
      <c r="B240" s="90">
        <v>3901275510.2041001</v>
      </c>
      <c r="C240" s="90">
        <v>25.408009</v>
      </c>
      <c r="D240" s="90">
        <v>28.126083000000001</v>
      </c>
      <c r="E240" s="90"/>
      <c r="F240" s="90"/>
      <c r="G240" s="90"/>
      <c r="AB240" s="90">
        <v>3901275510.2041001</v>
      </c>
      <c r="AC240" s="90">
        <v>19.763072999999999</v>
      </c>
      <c r="AD240" s="90">
        <v>21.226376999999999</v>
      </c>
      <c r="AE240" s="90"/>
      <c r="AF240" s="90"/>
      <c r="AG240" s="90"/>
    </row>
    <row r="241" spans="2:33" x14ac:dyDescent="0.25">
      <c r="B241" s="90">
        <v>4062591836.7347002</v>
      </c>
      <c r="C241" s="90">
        <v>25.795539999999999</v>
      </c>
      <c r="D241" s="90">
        <v>27.927021</v>
      </c>
      <c r="E241" s="90"/>
      <c r="F241" s="90"/>
      <c r="G241" s="90"/>
      <c r="AB241" s="90">
        <v>4062591836.7347002</v>
      </c>
      <c r="AC241" s="90">
        <v>20.618631000000001</v>
      </c>
      <c r="AD241" s="90">
        <v>22.306235999999998</v>
      </c>
      <c r="AE241" s="90"/>
      <c r="AF241" s="90"/>
      <c r="AG241" s="90"/>
    </row>
    <row r="242" spans="2:33" x14ac:dyDescent="0.25">
      <c r="B242" s="90">
        <v>4223908163.2652998</v>
      </c>
      <c r="C242" s="90">
        <v>25.132244</v>
      </c>
      <c r="D242" s="90">
        <v>27.358630999999999</v>
      </c>
      <c r="E242" s="90"/>
      <c r="F242" s="90"/>
      <c r="G242" s="90"/>
      <c r="AB242" s="90">
        <v>4223908163.2652998</v>
      </c>
      <c r="AC242" s="90">
        <v>22.049849999999999</v>
      </c>
      <c r="AD242" s="90">
        <v>22.856092</v>
      </c>
      <c r="AE242" s="90"/>
      <c r="AF242" s="90"/>
      <c r="AG242" s="90"/>
    </row>
    <row r="243" spans="2:33" x14ac:dyDescent="0.25">
      <c r="B243" s="90">
        <v>4385224489.7959003</v>
      </c>
      <c r="C243" s="90">
        <v>23.99194</v>
      </c>
      <c r="D243" s="90">
        <v>26.340703999999999</v>
      </c>
      <c r="E243" s="90"/>
      <c r="F243" s="90"/>
      <c r="G243" s="90"/>
      <c r="AB243" s="90">
        <v>4385224489.7959003</v>
      </c>
      <c r="AC243" s="90">
        <v>24.237224999999999</v>
      </c>
      <c r="AD243" s="90">
        <v>25.127884000000002</v>
      </c>
      <c r="AE243" s="90"/>
      <c r="AF243" s="90"/>
      <c r="AG243" s="90"/>
    </row>
    <row r="244" spans="2:33" x14ac:dyDescent="0.25">
      <c r="B244" s="90">
        <v>4546540816.3264999</v>
      </c>
      <c r="C244" s="90">
        <v>22.980623000000001</v>
      </c>
      <c r="D244" s="90">
        <v>24.676786</v>
      </c>
      <c r="E244" s="90"/>
      <c r="F244" s="90"/>
      <c r="G244" s="90"/>
      <c r="AB244" s="90">
        <v>4546540816.3264999</v>
      </c>
      <c r="AC244" s="90">
        <v>25.289562</v>
      </c>
      <c r="AD244" s="90">
        <v>28.676753999999999</v>
      </c>
      <c r="AE244" s="90"/>
      <c r="AF244" s="90"/>
      <c r="AG244" s="90"/>
    </row>
    <row r="245" spans="2:33" x14ac:dyDescent="0.25">
      <c r="B245" s="90">
        <v>4707857142.8570995</v>
      </c>
      <c r="C245" s="90">
        <v>21.802326000000001</v>
      </c>
      <c r="D245" s="90">
        <v>24.500931000000001</v>
      </c>
      <c r="E245" s="90"/>
      <c r="F245" s="90"/>
      <c r="G245" s="90"/>
      <c r="AB245" s="90">
        <v>4707857142.8570995</v>
      </c>
      <c r="AC245" s="90">
        <v>24.377562000000001</v>
      </c>
      <c r="AD245" s="90">
        <v>25.668844</v>
      </c>
      <c r="AE245" s="90"/>
      <c r="AF245" s="90"/>
      <c r="AG245" s="90"/>
    </row>
    <row r="246" spans="2:33" x14ac:dyDescent="0.25">
      <c r="B246" s="90">
        <v>4869173469.3878002</v>
      </c>
      <c r="C246" s="90">
        <v>20.991689999999998</v>
      </c>
      <c r="D246" s="90">
        <v>22.961777000000001</v>
      </c>
      <c r="E246" s="90"/>
      <c r="F246" s="90"/>
      <c r="G246" s="90"/>
      <c r="AB246" s="90">
        <v>4869173469.3878002</v>
      </c>
      <c r="AC246" s="90">
        <v>22.637792999999999</v>
      </c>
      <c r="AD246" s="90">
        <v>22.316191</v>
      </c>
      <c r="AE246" s="90"/>
      <c r="AF246" s="90"/>
      <c r="AG246" s="90"/>
    </row>
    <row r="247" spans="2:33" x14ac:dyDescent="0.25">
      <c r="B247" s="90">
        <v>5030489795.9183998</v>
      </c>
      <c r="C247" s="90">
        <v>21.131266</v>
      </c>
      <c r="D247" s="90">
        <v>22.088978000000001</v>
      </c>
      <c r="E247" s="90"/>
      <c r="F247" s="90"/>
      <c r="G247" s="90"/>
      <c r="AB247" s="90">
        <v>5030489795.9183998</v>
      </c>
      <c r="AC247" s="90">
        <v>23.529091000000001</v>
      </c>
      <c r="AD247" s="90">
        <v>23.126574999999999</v>
      </c>
      <c r="AE247" s="90"/>
      <c r="AF247" s="90"/>
      <c r="AG247" s="90"/>
    </row>
    <row r="248" spans="2:33" x14ac:dyDescent="0.25">
      <c r="B248" s="90">
        <v>5191806122.4490004</v>
      </c>
      <c r="C248" s="90">
        <v>22.844633000000002</v>
      </c>
      <c r="D248" s="90">
        <v>24.776373</v>
      </c>
      <c r="E248" s="90"/>
      <c r="F248" s="90"/>
      <c r="G248" s="90"/>
      <c r="AB248" s="90">
        <v>5191806122.4490004</v>
      </c>
      <c r="AC248" s="90">
        <v>26.483827999999999</v>
      </c>
      <c r="AD248" s="90">
        <v>28.02075</v>
      </c>
      <c r="AE248" s="90"/>
      <c r="AF248" s="90"/>
      <c r="AG248" s="90"/>
    </row>
    <row r="249" spans="2:33" x14ac:dyDescent="0.25">
      <c r="B249" s="90">
        <v>5353122448.9796</v>
      </c>
      <c r="C249" s="90">
        <v>24.026738999999999</v>
      </c>
      <c r="D249" s="90">
        <v>27.621480999999999</v>
      </c>
      <c r="E249" s="90"/>
      <c r="F249" s="90"/>
      <c r="G249" s="90"/>
      <c r="AB249" s="90">
        <v>5353122448.9796</v>
      </c>
      <c r="AC249" s="90">
        <v>27.977125000000001</v>
      </c>
      <c r="AD249" s="90">
        <v>30.876141000000001</v>
      </c>
      <c r="AE249" s="90"/>
      <c r="AF249" s="90"/>
      <c r="AG249" s="90"/>
    </row>
    <row r="250" spans="2:33" x14ac:dyDescent="0.25">
      <c r="B250" s="90">
        <v>5514438775.5101995</v>
      </c>
      <c r="C250" s="90">
        <v>24.526865000000001</v>
      </c>
      <c r="D250" s="90">
        <v>25.349874</v>
      </c>
      <c r="E250" s="90"/>
      <c r="F250" s="90"/>
      <c r="G250" s="90"/>
      <c r="AB250" s="90">
        <v>5514438775.5101995</v>
      </c>
      <c r="AC250" s="90">
        <v>27.319223000000001</v>
      </c>
      <c r="AD250" s="90">
        <v>27.179252999999999</v>
      </c>
      <c r="AE250" s="90"/>
      <c r="AF250" s="90"/>
      <c r="AG250" s="90"/>
    </row>
    <row r="251" spans="2:33" x14ac:dyDescent="0.25">
      <c r="B251" s="90">
        <v>5675755102.0408001</v>
      </c>
      <c r="C251" s="90">
        <v>24.246127999999999</v>
      </c>
      <c r="D251" s="90">
        <v>25.987787000000001</v>
      </c>
      <c r="E251" s="90"/>
      <c r="F251" s="90"/>
      <c r="G251" s="90"/>
      <c r="AB251" s="90">
        <v>5675755102.0408001</v>
      </c>
      <c r="AC251" s="90">
        <v>25.362558</v>
      </c>
      <c r="AD251" s="90">
        <v>25.660284000000001</v>
      </c>
      <c r="AE251" s="90"/>
      <c r="AF251" s="90"/>
      <c r="AG251" s="90"/>
    </row>
    <row r="252" spans="2:33" x14ac:dyDescent="0.25">
      <c r="B252" s="90">
        <v>5837071428.5713997</v>
      </c>
      <c r="C252" s="90">
        <v>24.645952000000001</v>
      </c>
      <c r="D252" s="90">
        <v>26.016888000000002</v>
      </c>
      <c r="E252" s="90"/>
      <c r="F252" s="90"/>
      <c r="G252" s="90"/>
      <c r="AB252" s="90">
        <v>5837071428.5713997</v>
      </c>
      <c r="AC252" s="90">
        <v>23.463823000000001</v>
      </c>
      <c r="AD252" s="90">
        <v>24.310794999999999</v>
      </c>
      <c r="AE252" s="90"/>
      <c r="AF252" s="90"/>
      <c r="AG252" s="90"/>
    </row>
    <row r="253" spans="2:33" x14ac:dyDescent="0.25">
      <c r="B253" s="90">
        <v>5998387755.1020002</v>
      </c>
      <c r="C253" s="90">
        <v>25.700668</v>
      </c>
      <c r="D253" s="90">
        <v>26.429428000000001</v>
      </c>
      <c r="E253" s="90"/>
      <c r="F253" s="90"/>
      <c r="G253" s="90"/>
      <c r="AB253" s="90">
        <v>5998387755.1020002</v>
      </c>
      <c r="AC253" s="90">
        <v>21.679407000000001</v>
      </c>
      <c r="AD253" s="90">
        <v>21.412154999999998</v>
      </c>
      <c r="AE253" s="90"/>
      <c r="AF253" s="90"/>
      <c r="AG253" s="90"/>
    </row>
    <row r="254" spans="2:33" x14ac:dyDescent="0.25">
      <c r="B254" s="90">
        <v>6159704081.6327</v>
      </c>
      <c r="C254" s="90">
        <v>25.499269000000002</v>
      </c>
      <c r="D254" s="90">
        <v>28.846316999999999</v>
      </c>
      <c r="E254" s="90"/>
      <c r="F254" s="90"/>
      <c r="G254" s="90"/>
      <c r="AB254" s="90">
        <v>6159704081.6327</v>
      </c>
      <c r="AC254" s="90">
        <v>24.282709000000001</v>
      </c>
      <c r="AD254" s="90">
        <v>20.025649999999999</v>
      </c>
      <c r="AE254" s="90"/>
      <c r="AF254" s="90"/>
      <c r="AG254" s="90"/>
    </row>
    <row r="255" spans="2:33" x14ac:dyDescent="0.25">
      <c r="B255" s="90">
        <v>6321020408.1632996</v>
      </c>
      <c r="C255" s="90">
        <v>24.791374000000001</v>
      </c>
      <c r="D255" s="90">
        <v>25.213681999999999</v>
      </c>
      <c r="E255" s="90"/>
      <c r="F255" s="90"/>
      <c r="G255" s="90"/>
      <c r="AB255" s="90">
        <v>6321020408.1632996</v>
      </c>
      <c r="AC255" s="90">
        <v>27.199321999999999</v>
      </c>
      <c r="AD255" s="90">
        <v>31.897905000000002</v>
      </c>
      <c r="AE255" s="90"/>
      <c r="AF255" s="90"/>
      <c r="AG255" s="90"/>
    </row>
    <row r="256" spans="2:33" x14ac:dyDescent="0.25">
      <c r="B256" s="90">
        <v>6482336734.6939001</v>
      </c>
      <c r="C256" s="90">
        <v>22.714960000000001</v>
      </c>
      <c r="D256" s="90">
        <v>23.813887000000001</v>
      </c>
      <c r="E256" s="90"/>
      <c r="F256" s="90"/>
      <c r="G256" s="90"/>
      <c r="AB256" s="90">
        <v>6482336734.6939001</v>
      </c>
      <c r="AC256" s="90">
        <v>29.413737999999999</v>
      </c>
      <c r="AD256" s="90">
        <v>30.413820000000001</v>
      </c>
      <c r="AE256" s="90"/>
      <c r="AF256" s="90"/>
      <c r="AG256" s="90"/>
    </row>
    <row r="257" spans="2:33" x14ac:dyDescent="0.25">
      <c r="B257" s="90">
        <v>6643653061.2244997</v>
      </c>
      <c r="C257" s="90">
        <v>22.560950999999999</v>
      </c>
      <c r="D257" s="90">
        <v>22.705207999999999</v>
      </c>
      <c r="E257" s="90"/>
      <c r="F257" s="90"/>
      <c r="G257" s="90"/>
      <c r="AB257" s="90">
        <v>6643653061.2244997</v>
      </c>
      <c r="AC257" s="90">
        <v>27.531345000000002</v>
      </c>
      <c r="AD257" s="90">
        <v>26.227518</v>
      </c>
      <c r="AE257" s="90"/>
      <c r="AF257" s="90"/>
      <c r="AG257" s="90"/>
    </row>
    <row r="258" spans="2:33" x14ac:dyDescent="0.25">
      <c r="B258" s="90">
        <v>6804969387.7551003</v>
      </c>
      <c r="C258" s="90">
        <v>23.273142</v>
      </c>
      <c r="D258" s="90">
        <v>24.737663000000001</v>
      </c>
      <c r="E258" s="90"/>
      <c r="F258" s="90"/>
      <c r="G258" s="90"/>
      <c r="AB258" s="90">
        <v>6804969387.7551003</v>
      </c>
      <c r="AC258" s="90">
        <v>27.850366999999999</v>
      </c>
      <c r="AD258" s="90">
        <v>26.027525000000001</v>
      </c>
      <c r="AE258" s="90"/>
      <c r="AF258" s="90"/>
      <c r="AG258" s="90"/>
    </row>
    <row r="259" spans="2:33" x14ac:dyDescent="0.25">
      <c r="B259" s="90">
        <v>6966285714.2856998</v>
      </c>
      <c r="C259" s="90">
        <v>23.697828000000001</v>
      </c>
      <c r="D259" s="90">
        <v>25.912749999999999</v>
      </c>
      <c r="E259" s="90"/>
      <c r="F259" s="90"/>
      <c r="G259" s="90"/>
      <c r="AB259" s="90">
        <v>6966285714.2856998</v>
      </c>
      <c r="AC259" s="90">
        <v>28.931197999999998</v>
      </c>
      <c r="AD259" s="90">
        <v>30.985071000000001</v>
      </c>
      <c r="AE259" s="90"/>
      <c r="AF259" s="90"/>
      <c r="AG259" s="90"/>
    </row>
    <row r="260" spans="2:33" x14ac:dyDescent="0.25">
      <c r="B260" s="90">
        <v>7127602040.8163004</v>
      </c>
      <c r="C260" s="90">
        <v>23.558163</v>
      </c>
      <c r="D260" s="90">
        <v>23.893187000000001</v>
      </c>
      <c r="E260" s="90"/>
      <c r="F260" s="90"/>
      <c r="G260" s="90"/>
      <c r="AB260" s="90">
        <v>7127602040.8163004</v>
      </c>
      <c r="AC260" s="90">
        <v>28.481607</v>
      </c>
      <c r="AD260" s="90">
        <v>29.434882999999999</v>
      </c>
      <c r="AE260" s="90"/>
      <c r="AF260" s="90"/>
      <c r="AG260" s="90"/>
    </row>
    <row r="261" spans="2:33" x14ac:dyDescent="0.25">
      <c r="B261" s="90">
        <v>7288918367.3469</v>
      </c>
      <c r="C261" s="90">
        <v>23.107227000000002</v>
      </c>
      <c r="D261" s="90">
        <v>23.843798</v>
      </c>
      <c r="E261" s="90"/>
      <c r="F261" s="90"/>
      <c r="G261" s="90"/>
      <c r="AB261" s="90">
        <v>7288918367.3469</v>
      </c>
      <c r="AC261" s="90">
        <v>25.945511</v>
      </c>
      <c r="AD261" s="90">
        <v>24.272584999999999</v>
      </c>
      <c r="AE261" s="90"/>
      <c r="AF261" s="90"/>
      <c r="AG261" s="90"/>
    </row>
    <row r="262" spans="2:33" x14ac:dyDescent="0.25">
      <c r="B262" s="90">
        <v>7450234693.8775997</v>
      </c>
      <c r="C262" s="90">
        <v>22.793551999999998</v>
      </c>
      <c r="D262" s="90">
        <v>24.437823999999999</v>
      </c>
      <c r="E262" s="90"/>
      <c r="F262" s="90"/>
      <c r="G262" s="90"/>
      <c r="AB262" s="90">
        <v>7450234693.8775997</v>
      </c>
      <c r="AC262" s="90">
        <v>23.768512999999999</v>
      </c>
      <c r="AD262" s="90">
        <v>23.204353000000001</v>
      </c>
      <c r="AE262" s="90"/>
      <c r="AF262" s="90"/>
      <c r="AG262" s="90"/>
    </row>
    <row r="263" spans="2:33" x14ac:dyDescent="0.25">
      <c r="B263" s="90">
        <v>7611551020.4082003</v>
      </c>
      <c r="C263" s="90">
        <v>22.723253</v>
      </c>
      <c r="D263" s="90">
        <v>23.106939000000001</v>
      </c>
      <c r="E263" s="90"/>
      <c r="F263" s="90"/>
      <c r="G263" s="90"/>
      <c r="AB263" s="90">
        <v>7611551020.4082003</v>
      </c>
      <c r="AC263" s="90">
        <v>24.082653000000001</v>
      </c>
      <c r="AD263" s="90">
        <v>23.206586999999999</v>
      </c>
      <c r="AE263" s="90"/>
      <c r="AF263" s="90"/>
      <c r="AG263" s="90"/>
    </row>
    <row r="264" spans="2:33" x14ac:dyDescent="0.25">
      <c r="B264" s="90">
        <v>7772867346.9387999</v>
      </c>
      <c r="C264" s="90">
        <v>23.057898000000002</v>
      </c>
      <c r="D264" s="90">
        <v>23.756457999999999</v>
      </c>
      <c r="E264" s="90"/>
      <c r="F264" s="90"/>
      <c r="G264" s="90"/>
      <c r="AB264" s="90">
        <v>7772867346.9387999</v>
      </c>
      <c r="AC264" s="90">
        <v>24.274048000000001</v>
      </c>
      <c r="AD264" s="90">
        <v>24.974916</v>
      </c>
      <c r="AE264" s="90"/>
      <c r="AF264" s="90"/>
      <c r="AG264" s="90"/>
    </row>
    <row r="265" spans="2:33" x14ac:dyDescent="0.25">
      <c r="B265" s="90">
        <v>7934183673.4694004</v>
      </c>
      <c r="C265" s="90">
        <v>23.459879000000001</v>
      </c>
      <c r="D265" s="90">
        <v>25.511272000000002</v>
      </c>
      <c r="E265" s="90"/>
      <c r="F265" s="90"/>
      <c r="G265" s="90"/>
      <c r="AB265" s="90">
        <v>7934183673.4694004</v>
      </c>
      <c r="AC265" s="90">
        <v>23.252130999999999</v>
      </c>
      <c r="AD265" s="90">
        <v>23.653918999999998</v>
      </c>
      <c r="AE265" s="90"/>
      <c r="AF265" s="90"/>
      <c r="AG265" s="90"/>
    </row>
    <row r="266" spans="2:33" x14ac:dyDescent="0.25">
      <c r="B266" s="90">
        <v>8095500000</v>
      </c>
      <c r="C266" s="90">
        <v>23.653621999999999</v>
      </c>
      <c r="D266" s="90">
        <v>24.037292000000001</v>
      </c>
      <c r="E266" s="90"/>
      <c r="F266" s="90"/>
      <c r="G266" s="90"/>
      <c r="AB266" s="90">
        <v>8095500000</v>
      </c>
      <c r="AC266" s="90">
        <v>21.90699</v>
      </c>
      <c r="AD266" s="90">
        <v>19.894798000000002</v>
      </c>
      <c r="AE266" s="90"/>
      <c r="AF266" s="90"/>
      <c r="AG266" s="90"/>
    </row>
    <row r="267" spans="2:33" x14ac:dyDescent="0.25">
      <c r="B267" s="90">
        <v>8256816326.5305996</v>
      </c>
      <c r="C267" s="90">
        <v>24.238212999999998</v>
      </c>
      <c r="D267" s="90">
        <v>24.364159000000001</v>
      </c>
      <c r="E267" s="90"/>
      <c r="F267" s="90"/>
      <c r="G267" s="90"/>
      <c r="AB267" s="90">
        <v>8256816326.5305996</v>
      </c>
      <c r="AC267" s="90">
        <v>21.477243000000001</v>
      </c>
      <c r="AD267" s="90">
        <v>20.785595000000001</v>
      </c>
      <c r="AE267" s="90"/>
      <c r="AF267" s="90"/>
      <c r="AG267" s="90"/>
    </row>
    <row r="268" spans="2:33" x14ac:dyDescent="0.25">
      <c r="B268" s="90">
        <v>8418132653.0612001</v>
      </c>
      <c r="C268" s="90">
        <v>24.675972000000002</v>
      </c>
      <c r="D268" s="90">
        <v>26.918037000000002</v>
      </c>
      <c r="E268" s="90"/>
      <c r="F268" s="90"/>
      <c r="G268" s="90"/>
      <c r="AB268" s="90">
        <v>8418132653.0612001</v>
      </c>
      <c r="AC268" s="90">
        <v>22.907457000000001</v>
      </c>
      <c r="AD268" s="90">
        <v>21.897030000000001</v>
      </c>
      <c r="AE268" s="90"/>
      <c r="AF268" s="90"/>
      <c r="AG268" s="90"/>
    </row>
    <row r="269" spans="2:33" x14ac:dyDescent="0.25">
      <c r="B269" s="90">
        <v>8579448979.5917997</v>
      </c>
      <c r="C269" s="90">
        <v>24.583956000000001</v>
      </c>
      <c r="D269" s="90">
        <v>24.874977000000001</v>
      </c>
      <c r="E269" s="90"/>
      <c r="F269" s="90"/>
      <c r="G269" s="90"/>
      <c r="AB269" s="90">
        <v>8579448979.5917997</v>
      </c>
      <c r="AC269" s="90">
        <v>24.539642000000001</v>
      </c>
      <c r="AD269" s="90">
        <v>23.646618</v>
      </c>
      <c r="AE269" s="90"/>
      <c r="AF269" s="90"/>
      <c r="AG269" s="90"/>
    </row>
    <row r="270" spans="2:33" x14ac:dyDescent="0.25">
      <c r="B270" s="90">
        <v>8740765306.1224003</v>
      </c>
      <c r="C270" s="90">
        <v>22.98535</v>
      </c>
      <c r="D270" s="90">
        <v>23.741947</v>
      </c>
      <c r="E270" s="90"/>
      <c r="F270" s="90"/>
      <c r="G270" s="90"/>
      <c r="AB270" s="90">
        <v>8740765306.1224003</v>
      </c>
      <c r="AC270" s="90">
        <v>26.082802000000001</v>
      </c>
      <c r="AD270" s="90">
        <v>25.226568</v>
      </c>
      <c r="AE270" s="90"/>
      <c r="AF270" s="90"/>
      <c r="AG270" s="90"/>
    </row>
    <row r="271" spans="2:33" x14ac:dyDescent="0.25">
      <c r="B271" s="90">
        <v>8902081632.6530991</v>
      </c>
      <c r="C271" s="90">
        <v>22.344372</v>
      </c>
      <c r="D271" s="90">
        <v>21.530024999999998</v>
      </c>
      <c r="E271" s="90"/>
      <c r="F271" s="90"/>
      <c r="G271" s="90"/>
      <c r="AB271" s="90">
        <v>8902081632.6530991</v>
      </c>
      <c r="AC271" s="90">
        <v>27.154834999999999</v>
      </c>
      <c r="AD271" s="90">
        <v>25.943080999999999</v>
      </c>
      <c r="AE271" s="90"/>
      <c r="AF271" s="90"/>
      <c r="AG271" s="90"/>
    </row>
    <row r="272" spans="2:33" x14ac:dyDescent="0.25">
      <c r="B272" s="90">
        <v>9063397959.1837006</v>
      </c>
      <c r="C272" s="90">
        <v>22.010206</v>
      </c>
      <c r="D272" s="90">
        <v>22.760656000000001</v>
      </c>
      <c r="E272" s="90"/>
      <c r="F272" s="90"/>
      <c r="G272" s="90"/>
      <c r="AB272" s="90">
        <v>9063397959.1837006</v>
      </c>
      <c r="AC272" s="90">
        <v>27.76333</v>
      </c>
      <c r="AD272" s="90">
        <v>26.721792000000001</v>
      </c>
      <c r="AE272" s="90"/>
      <c r="AF272" s="90"/>
      <c r="AG272" s="90"/>
    </row>
    <row r="273" spans="2:33" x14ac:dyDescent="0.25">
      <c r="B273" s="90">
        <v>9224714285.7143002</v>
      </c>
      <c r="C273" s="90">
        <v>22.416982999999998</v>
      </c>
      <c r="D273" s="90">
        <v>22.752511999999999</v>
      </c>
      <c r="E273" s="90"/>
      <c r="F273" s="90"/>
      <c r="G273" s="90"/>
      <c r="AB273" s="90">
        <v>9224714285.7143002</v>
      </c>
      <c r="AC273" s="90">
        <v>27.677696000000001</v>
      </c>
      <c r="AD273" s="90">
        <v>26.994972000000001</v>
      </c>
      <c r="AE273" s="90"/>
      <c r="AF273" s="90"/>
      <c r="AG273" s="90"/>
    </row>
    <row r="274" spans="2:33" x14ac:dyDescent="0.25">
      <c r="B274" s="90">
        <v>9386030612.2448997</v>
      </c>
      <c r="C274" s="90">
        <v>22.710080999999999</v>
      </c>
      <c r="D274" s="90">
        <v>22.749497999999999</v>
      </c>
      <c r="E274" s="90"/>
      <c r="F274" s="90"/>
      <c r="G274" s="90"/>
      <c r="AB274" s="90">
        <v>9386030612.2448997</v>
      </c>
      <c r="AC274" s="90">
        <v>27.571556000000001</v>
      </c>
      <c r="AD274" s="90">
        <v>25.500793000000002</v>
      </c>
      <c r="AE274" s="90"/>
      <c r="AF274" s="90"/>
      <c r="AG274" s="90"/>
    </row>
    <row r="275" spans="2:33" x14ac:dyDescent="0.25">
      <c r="B275" s="90">
        <v>9547346938.7754993</v>
      </c>
      <c r="C275" s="90">
        <v>22.681082</v>
      </c>
      <c r="D275" s="90">
        <v>23.924553</v>
      </c>
      <c r="E275" s="90"/>
      <c r="F275" s="90"/>
      <c r="G275" s="90"/>
      <c r="AB275" s="90">
        <v>9547346938.7754993</v>
      </c>
      <c r="AC275" s="90">
        <v>28.501588999999999</v>
      </c>
      <c r="AD275" s="90">
        <v>26.640481999999999</v>
      </c>
      <c r="AE275" s="90"/>
      <c r="AF275" s="90"/>
      <c r="AG275" s="90"/>
    </row>
    <row r="276" spans="2:33" x14ac:dyDescent="0.25">
      <c r="B276" s="90">
        <v>9708663265.3061008</v>
      </c>
      <c r="C276" s="90">
        <v>22.014645000000002</v>
      </c>
      <c r="D276" s="90">
        <v>22.844712999999999</v>
      </c>
      <c r="E276" s="90"/>
      <c r="F276" s="90"/>
      <c r="G276" s="90"/>
      <c r="AB276" s="90">
        <v>9708663265.3061008</v>
      </c>
      <c r="AC276" s="90">
        <v>30.602301000000001</v>
      </c>
      <c r="AD276" s="90">
        <v>30.019998999999999</v>
      </c>
      <c r="AE276" s="90"/>
      <c r="AF276" s="90"/>
      <c r="AG276" s="90"/>
    </row>
    <row r="277" spans="2:33" x14ac:dyDescent="0.25">
      <c r="B277" s="90">
        <v>9869979591.8367004</v>
      </c>
      <c r="C277" s="90">
        <v>20.992964000000001</v>
      </c>
      <c r="D277" s="90">
        <v>21.098552999999999</v>
      </c>
      <c r="E277" s="90"/>
      <c r="F277" s="90"/>
      <c r="G277" s="90"/>
      <c r="AB277" s="90">
        <v>9869979591.8367004</v>
      </c>
      <c r="AC277" s="90">
        <v>29.870011999999999</v>
      </c>
      <c r="AD277" s="90">
        <v>32.229892999999997</v>
      </c>
      <c r="AE277" s="90"/>
      <c r="AF277" s="90"/>
      <c r="AG277" s="90"/>
    </row>
    <row r="278" spans="2:33" x14ac:dyDescent="0.25">
      <c r="B278" s="90">
        <v>10031295918.367001</v>
      </c>
      <c r="C278" s="90">
        <v>19.975107000000001</v>
      </c>
      <c r="D278" s="90">
        <v>20.911190000000001</v>
      </c>
      <c r="E278" s="90"/>
      <c r="F278" s="90"/>
      <c r="G278" s="90"/>
      <c r="AB278" s="90">
        <v>10031295918.367001</v>
      </c>
      <c r="AC278" s="90">
        <v>27.309729000000001</v>
      </c>
      <c r="AD278" s="90">
        <v>24.663796999999999</v>
      </c>
      <c r="AE278" s="90"/>
      <c r="AF278" s="90"/>
      <c r="AG278" s="90"/>
    </row>
    <row r="279" spans="2:33" x14ac:dyDescent="0.25">
      <c r="B279" s="90">
        <v>10192612244.898001</v>
      </c>
      <c r="C279" s="90">
        <v>19.497216999999999</v>
      </c>
      <c r="D279" s="90">
        <v>19.699401999999999</v>
      </c>
      <c r="E279" s="90"/>
      <c r="F279" s="90"/>
      <c r="G279" s="90"/>
      <c r="AB279" s="90">
        <v>10192612244.898001</v>
      </c>
      <c r="AC279" s="90">
        <v>23.817011000000001</v>
      </c>
      <c r="AD279" s="90">
        <v>22.407793000000002</v>
      </c>
      <c r="AE279" s="90"/>
      <c r="AF279" s="90"/>
      <c r="AG279" s="90"/>
    </row>
    <row r="280" spans="2:33" x14ac:dyDescent="0.25">
      <c r="B280" s="90">
        <v>10353928571.429001</v>
      </c>
      <c r="C280" s="90">
        <v>19.525171</v>
      </c>
      <c r="D280" s="90">
        <v>19.520042</v>
      </c>
      <c r="E280" s="90"/>
      <c r="F280" s="90"/>
      <c r="G280" s="90"/>
      <c r="AB280" s="90">
        <v>10353928571.429001</v>
      </c>
      <c r="AC280" s="90">
        <v>23.088318000000001</v>
      </c>
      <c r="AD280" s="90">
        <v>21.857441000000001</v>
      </c>
      <c r="AE280" s="90"/>
      <c r="AF280" s="90"/>
      <c r="AG280" s="90"/>
    </row>
    <row r="281" spans="2:33" x14ac:dyDescent="0.25">
      <c r="B281" s="90">
        <v>10515244897.959</v>
      </c>
      <c r="C281" s="90">
        <v>21.15127</v>
      </c>
      <c r="D281" s="90">
        <v>20.561561999999999</v>
      </c>
      <c r="E281" s="90"/>
      <c r="F281" s="90"/>
      <c r="G281" s="90"/>
      <c r="AB281" s="90">
        <v>10515244897.959</v>
      </c>
      <c r="AC281" s="90">
        <v>23.609694999999999</v>
      </c>
      <c r="AD281" s="90">
        <v>22.501265</v>
      </c>
      <c r="AE281" s="90"/>
      <c r="AF281" s="90"/>
      <c r="AG281" s="90"/>
    </row>
    <row r="282" spans="2:33" x14ac:dyDescent="0.25">
      <c r="B282" s="90">
        <v>10676561224.49</v>
      </c>
      <c r="C282" s="90">
        <v>24.637084999999999</v>
      </c>
      <c r="D282" s="90">
        <v>24.511105000000001</v>
      </c>
      <c r="E282" s="90"/>
      <c r="F282" s="90"/>
      <c r="G282" s="90"/>
      <c r="AB282" s="90">
        <v>10676561224.49</v>
      </c>
      <c r="AC282" s="90">
        <v>25.880172999999999</v>
      </c>
      <c r="AD282" s="90">
        <v>24.501722000000001</v>
      </c>
      <c r="AE282" s="90"/>
      <c r="AF282" s="90"/>
      <c r="AG282" s="90"/>
    </row>
    <row r="283" spans="2:33" x14ac:dyDescent="0.25">
      <c r="B283" s="90">
        <v>10837877551.02</v>
      </c>
      <c r="C283" s="90">
        <v>29.010843000000001</v>
      </c>
      <c r="D283" s="90">
        <v>29.644992999999999</v>
      </c>
      <c r="E283" s="90"/>
      <c r="F283" s="90"/>
      <c r="G283" s="90"/>
      <c r="AB283" s="90">
        <v>10837877551.02</v>
      </c>
      <c r="AC283" s="90">
        <v>28.007300999999998</v>
      </c>
      <c r="AD283" s="90">
        <v>28.755253</v>
      </c>
      <c r="AE283" s="90"/>
      <c r="AF283" s="90"/>
      <c r="AG283" s="90"/>
    </row>
    <row r="284" spans="2:33" x14ac:dyDescent="0.25">
      <c r="B284" s="90">
        <v>10999193877.551001</v>
      </c>
      <c r="C284" s="90">
        <v>31.408080999999999</v>
      </c>
      <c r="D284" s="90">
        <v>33.344383000000001</v>
      </c>
      <c r="E284" s="90"/>
      <c r="F284" s="90"/>
      <c r="G284" s="90"/>
      <c r="AB284" s="90">
        <v>10999193877.551001</v>
      </c>
      <c r="AC284" s="90">
        <v>29.569893</v>
      </c>
      <c r="AD284" s="90">
        <v>28.886246</v>
      </c>
      <c r="AE284" s="90"/>
      <c r="AF284" s="90"/>
      <c r="AG284" s="90"/>
    </row>
    <row r="285" spans="2:33" x14ac:dyDescent="0.25">
      <c r="B285" s="90">
        <v>11160510204.082001</v>
      </c>
      <c r="C285" s="90">
        <v>30.687367999999999</v>
      </c>
      <c r="D285" s="90">
        <v>31.455442000000001</v>
      </c>
      <c r="E285" s="90"/>
      <c r="F285" s="90"/>
      <c r="G285" s="90"/>
      <c r="AB285" s="90">
        <v>11160510204.082001</v>
      </c>
      <c r="AC285" s="90">
        <v>30.12933</v>
      </c>
      <c r="AD285" s="90">
        <v>29.170079999999999</v>
      </c>
      <c r="AE285" s="90"/>
      <c r="AF285" s="90"/>
      <c r="AG285" s="90"/>
    </row>
    <row r="286" spans="2:33" x14ac:dyDescent="0.25">
      <c r="B286" s="90">
        <v>11321826530.612</v>
      </c>
      <c r="C286" s="90">
        <v>28.193296</v>
      </c>
      <c r="D286" s="90">
        <v>27.325351999999999</v>
      </c>
      <c r="E286" s="90"/>
      <c r="F286" s="90"/>
      <c r="G286" s="90"/>
      <c r="AB286" s="90">
        <v>11321826530.612</v>
      </c>
      <c r="AC286" s="90">
        <v>29.317094999999998</v>
      </c>
      <c r="AD286" s="90">
        <v>30.694593000000001</v>
      </c>
      <c r="AE286" s="90"/>
      <c r="AF286" s="90"/>
      <c r="AG286" s="90"/>
    </row>
    <row r="287" spans="2:33" x14ac:dyDescent="0.25">
      <c r="B287" s="90">
        <v>11483142857.143</v>
      </c>
      <c r="C287" s="90">
        <v>26.119039999999998</v>
      </c>
      <c r="D287" s="90">
        <v>25.574058999999998</v>
      </c>
      <c r="E287" s="90"/>
      <c r="F287" s="90"/>
      <c r="G287" s="90"/>
      <c r="AB287" s="90">
        <v>11483142857.143</v>
      </c>
      <c r="AC287" s="90">
        <v>27.646694</v>
      </c>
      <c r="AD287" s="90">
        <v>26.678736000000001</v>
      </c>
      <c r="AE287" s="90"/>
      <c r="AF287" s="90"/>
      <c r="AG287" s="90"/>
    </row>
    <row r="288" spans="2:33" x14ac:dyDescent="0.25">
      <c r="B288" s="90">
        <v>11644459183.673</v>
      </c>
      <c r="C288" s="90">
        <v>25.764832999999999</v>
      </c>
      <c r="D288" s="90">
        <v>24.789688000000002</v>
      </c>
      <c r="E288" s="90"/>
      <c r="F288" s="90"/>
      <c r="G288" s="90"/>
      <c r="AB288" s="90">
        <v>11644459183.673</v>
      </c>
      <c r="AC288" s="90">
        <v>25.252008</v>
      </c>
      <c r="AD288" s="90">
        <v>24.462506999999999</v>
      </c>
      <c r="AE288" s="90"/>
      <c r="AF288" s="90"/>
      <c r="AG288" s="90"/>
    </row>
    <row r="289" spans="2:33" x14ac:dyDescent="0.25">
      <c r="B289" s="90">
        <v>11805775510.204</v>
      </c>
      <c r="C289" s="90">
        <v>26.291008000000001</v>
      </c>
      <c r="D289" s="90">
        <v>25.607561</v>
      </c>
      <c r="E289" s="90"/>
      <c r="F289" s="90"/>
      <c r="G289" s="90"/>
      <c r="AB289" s="90">
        <v>11805775510.204</v>
      </c>
      <c r="AC289" s="90">
        <v>23.957295999999999</v>
      </c>
      <c r="AD289" s="90">
        <v>23.531808999999999</v>
      </c>
      <c r="AE289" s="90"/>
      <c r="AF289" s="90"/>
      <c r="AG289" s="90"/>
    </row>
    <row r="290" spans="2:33" x14ac:dyDescent="0.25">
      <c r="B290" s="90">
        <v>11967091836.735001</v>
      </c>
      <c r="C290" s="90">
        <v>27.081372999999999</v>
      </c>
      <c r="D290" s="90">
        <v>26.054269999999999</v>
      </c>
      <c r="E290" s="90"/>
      <c r="F290" s="90"/>
      <c r="G290" s="90"/>
      <c r="AB290" s="90">
        <v>11967091836.735001</v>
      </c>
      <c r="AC290" s="90">
        <v>22.684536000000001</v>
      </c>
      <c r="AD290" s="90">
        <v>22.849962000000001</v>
      </c>
      <c r="AE290" s="90"/>
      <c r="AF290" s="90"/>
      <c r="AG290" s="90"/>
    </row>
    <row r="291" spans="2:33" x14ac:dyDescent="0.25">
      <c r="B291" s="90">
        <v>12128408163.264999</v>
      </c>
      <c r="C291" s="90">
        <v>27.399103</v>
      </c>
      <c r="D291" s="90">
        <v>25.865551</v>
      </c>
      <c r="E291" s="90"/>
      <c r="F291" s="90"/>
      <c r="G291" s="90"/>
      <c r="AB291" s="90">
        <v>12128408163.264999</v>
      </c>
      <c r="AC291" s="90">
        <v>21.307905000000002</v>
      </c>
      <c r="AD291" s="90">
        <v>20.277591999999999</v>
      </c>
      <c r="AE291" s="90"/>
      <c r="AF291" s="90"/>
      <c r="AG291" s="90"/>
    </row>
    <row r="292" spans="2:33" x14ac:dyDescent="0.25">
      <c r="B292" s="90">
        <v>12289724489.796</v>
      </c>
      <c r="C292" s="90">
        <v>27.384091999999999</v>
      </c>
      <c r="D292" s="90">
        <v>24.866154000000002</v>
      </c>
      <c r="E292" s="90"/>
      <c r="F292" s="90"/>
      <c r="G292" s="90"/>
      <c r="AB292" s="90">
        <v>12289724489.796</v>
      </c>
      <c r="AC292" s="90">
        <v>20.201854999999998</v>
      </c>
      <c r="AD292" s="90">
        <v>18.738243000000001</v>
      </c>
      <c r="AE292" s="90"/>
      <c r="AF292" s="90"/>
      <c r="AG292" s="90"/>
    </row>
    <row r="293" spans="2:33" x14ac:dyDescent="0.25">
      <c r="B293" s="90">
        <v>12451040816.327</v>
      </c>
      <c r="C293" s="90">
        <v>27.313478</v>
      </c>
      <c r="D293" s="90">
        <v>23.815816999999999</v>
      </c>
      <c r="E293" s="90"/>
      <c r="F293" s="90"/>
      <c r="G293" s="90"/>
      <c r="AB293" s="90">
        <v>12451040816.327</v>
      </c>
      <c r="AC293" s="90">
        <v>17.325759999999999</v>
      </c>
      <c r="AD293" s="90">
        <v>17.776980999999999</v>
      </c>
      <c r="AE293" s="90"/>
      <c r="AF293" s="90"/>
      <c r="AG293" s="90"/>
    </row>
    <row r="294" spans="2:33" x14ac:dyDescent="0.25">
      <c r="B294" s="90">
        <v>12612357142.857</v>
      </c>
      <c r="C294" s="90">
        <v>27.940735</v>
      </c>
      <c r="D294" s="90">
        <v>23.459599999999998</v>
      </c>
      <c r="E294" s="90"/>
      <c r="F294" s="90"/>
      <c r="G294" s="90"/>
      <c r="AB294" s="90">
        <v>12612357142.857</v>
      </c>
      <c r="AC294" s="90">
        <v>12.729236999999999</v>
      </c>
      <c r="AD294" s="90">
        <v>8.3561525000000003</v>
      </c>
      <c r="AE294" s="90"/>
      <c r="AF294" s="90"/>
      <c r="AG294" s="90"/>
    </row>
    <row r="295" spans="2:33" x14ac:dyDescent="0.25">
      <c r="B295" s="90">
        <v>12773673469.388</v>
      </c>
      <c r="C295" s="90">
        <v>28.974195000000002</v>
      </c>
      <c r="D295" s="90">
        <v>23.679033</v>
      </c>
      <c r="E295" s="90"/>
      <c r="F295" s="90"/>
      <c r="G295" s="90"/>
      <c r="AB295" s="90">
        <v>12773673469.388</v>
      </c>
      <c r="AC295" s="90">
        <v>7.7295346</v>
      </c>
      <c r="AD295" s="90">
        <v>-2.6850572000000001</v>
      </c>
      <c r="AE295" s="90"/>
      <c r="AF295" s="90"/>
      <c r="AG295" s="90"/>
    </row>
    <row r="296" spans="2:33" x14ac:dyDescent="0.25">
      <c r="B296" s="90">
        <v>12934989795.917999</v>
      </c>
      <c r="C296" s="90">
        <v>30.568918</v>
      </c>
      <c r="D296" s="90">
        <v>23.574338999999998</v>
      </c>
      <c r="E296" s="90"/>
      <c r="F296" s="90"/>
      <c r="G296" s="90"/>
      <c r="AB296" s="90">
        <v>12934989795.917999</v>
      </c>
      <c r="AC296" s="90">
        <v>4.3363252000000001</v>
      </c>
      <c r="AD296" s="90">
        <v>-6.3812141000000002</v>
      </c>
      <c r="AE296" s="90"/>
      <c r="AF296" s="90"/>
      <c r="AG296" s="90"/>
    </row>
    <row r="297" spans="2:33" x14ac:dyDescent="0.25">
      <c r="B297" s="90">
        <v>13096306122.448999</v>
      </c>
      <c r="C297" s="90">
        <v>32.315033</v>
      </c>
      <c r="D297" s="90">
        <v>24.816106999999999</v>
      </c>
      <c r="E297" s="90"/>
      <c r="F297" s="90"/>
      <c r="G297" s="90"/>
      <c r="AB297" s="90">
        <v>13096306122.448999</v>
      </c>
      <c r="AC297" s="90">
        <v>2.7597697000000001</v>
      </c>
      <c r="AD297" s="90">
        <v>-16.680101000000001</v>
      </c>
      <c r="AE297" s="90"/>
      <c r="AF297" s="90"/>
      <c r="AG297" s="90"/>
    </row>
    <row r="298" spans="2:33" x14ac:dyDescent="0.25">
      <c r="B298" s="90">
        <v>13257622448.98</v>
      </c>
      <c r="C298" s="90">
        <v>34.328102000000001</v>
      </c>
      <c r="D298" s="90">
        <v>25.688196000000001</v>
      </c>
      <c r="E298" s="90"/>
      <c r="F298" s="90"/>
      <c r="G298" s="90"/>
      <c r="AB298" s="90">
        <v>13257622448.98</v>
      </c>
      <c r="AC298" s="90">
        <v>1.3305925999999999</v>
      </c>
      <c r="AD298" s="90">
        <v>-23.958545999999998</v>
      </c>
      <c r="AE298" s="90"/>
      <c r="AF298" s="90"/>
      <c r="AG298" s="90"/>
    </row>
    <row r="299" spans="2:33" x14ac:dyDescent="0.25">
      <c r="B299" s="90">
        <v>13418938775.51</v>
      </c>
      <c r="C299" s="90">
        <v>36.080939999999998</v>
      </c>
      <c r="D299" s="90">
        <v>26.455272999999998</v>
      </c>
      <c r="E299" s="90"/>
      <c r="F299" s="90"/>
      <c r="G299" s="90"/>
      <c r="AB299" s="90">
        <v>13418938775.51</v>
      </c>
      <c r="AC299" s="90">
        <v>0.67777801000000004</v>
      </c>
      <c r="AD299" s="90">
        <v>-33.280796000000002</v>
      </c>
      <c r="AE299" s="90"/>
      <c r="AF299" s="90"/>
      <c r="AG299" s="90"/>
    </row>
    <row r="300" spans="2:33" x14ac:dyDescent="0.25">
      <c r="B300" s="90">
        <v>13580255102.041</v>
      </c>
      <c r="C300" s="90">
        <v>37.277622000000001</v>
      </c>
      <c r="D300" s="90">
        <v>26.395178000000001</v>
      </c>
      <c r="E300" s="90"/>
      <c r="F300" s="90"/>
      <c r="G300" s="90"/>
      <c r="AB300" s="90">
        <v>13580255102.041</v>
      </c>
      <c r="AC300" s="90">
        <v>0.11120135</v>
      </c>
      <c r="AD300" s="90">
        <v>-41.544437000000002</v>
      </c>
      <c r="AE300" s="90"/>
      <c r="AF300" s="90"/>
      <c r="AG300" s="90"/>
    </row>
    <row r="301" spans="2:33" x14ac:dyDescent="0.25">
      <c r="B301" s="90">
        <v>13741571428.570999</v>
      </c>
      <c r="C301" s="90">
        <v>38.182429999999997</v>
      </c>
      <c r="D301" s="90">
        <v>25.380521999999999</v>
      </c>
      <c r="E301" s="90"/>
      <c r="F301" s="90"/>
      <c r="G301" s="90"/>
      <c r="AB301" s="90">
        <v>13741571428.570999</v>
      </c>
      <c r="AC301" s="90">
        <v>-0.90200316999999997</v>
      </c>
      <c r="AD301" s="90">
        <v>-54.490161999999998</v>
      </c>
      <c r="AE301" s="90"/>
      <c r="AF301" s="90"/>
      <c r="AG301" s="90"/>
    </row>
    <row r="302" spans="2:33" x14ac:dyDescent="0.25">
      <c r="B302" s="90">
        <v>13902887755.101999</v>
      </c>
      <c r="C302" s="90">
        <v>38.132465000000003</v>
      </c>
      <c r="D302" s="90">
        <v>25.489864000000001</v>
      </c>
      <c r="E302" s="90"/>
      <c r="F302" s="90"/>
      <c r="G302" s="90"/>
      <c r="AB302" s="90">
        <v>13902887755.101999</v>
      </c>
      <c r="AC302" s="90">
        <v>0.39803851000000001</v>
      </c>
      <c r="AD302" s="90">
        <v>-69.697013999999996</v>
      </c>
      <c r="AE302" s="90"/>
      <c r="AF302" s="90"/>
      <c r="AG302" s="90"/>
    </row>
    <row r="303" spans="2:33" x14ac:dyDescent="0.25">
      <c r="B303" s="90">
        <v>14064204081.632999</v>
      </c>
      <c r="C303" s="90">
        <v>37.471397000000003</v>
      </c>
      <c r="D303" s="90">
        <v>23.154076</v>
      </c>
      <c r="E303" s="90"/>
      <c r="F303" s="90"/>
      <c r="G303" s="90"/>
      <c r="AB303" s="90">
        <v>14064204081.632999</v>
      </c>
      <c r="AC303" s="90">
        <v>4.9424261999999999</v>
      </c>
      <c r="AD303" s="90">
        <v>-62.502502</v>
      </c>
      <c r="AE303" s="90"/>
      <c r="AF303" s="90"/>
      <c r="AG303" s="90"/>
    </row>
    <row r="304" spans="2:33" x14ac:dyDescent="0.25">
      <c r="B304" s="90">
        <v>14225520408.163</v>
      </c>
      <c r="C304" s="90">
        <v>34.398890999999999</v>
      </c>
      <c r="D304" s="90">
        <v>20.601794999999999</v>
      </c>
      <c r="E304" s="90"/>
      <c r="F304" s="90"/>
      <c r="G304" s="90"/>
      <c r="AB304" s="90">
        <v>14225520408.163</v>
      </c>
      <c r="AC304" s="90">
        <v>10.879293000000001</v>
      </c>
      <c r="AD304" s="90">
        <v>-43.347996000000002</v>
      </c>
      <c r="AE304" s="90"/>
      <c r="AF304" s="90"/>
      <c r="AG304" s="90"/>
    </row>
    <row r="305" spans="2:33" x14ac:dyDescent="0.25">
      <c r="B305" s="90">
        <v>14386836734.694</v>
      </c>
      <c r="C305" s="90">
        <v>31.366033999999999</v>
      </c>
      <c r="D305" s="90">
        <v>14.419456</v>
      </c>
      <c r="E305" s="90"/>
      <c r="F305" s="90"/>
      <c r="G305" s="90"/>
      <c r="AB305" s="90">
        <v>14386836734.694</v>
      </c>
      <c r="AC305" s="90">
        <v>14.334782000000001</v>
      </c>
      <c r="AD305" s="90">
        <v>-41.105156000000001</v>
      </c>
      <c r="AE305" s="90"/>
      <c r="AF305" s="90"/>
      <c r="AG305" s="90"/>
    </row>
    <row r="306" spans="2:33" x14ac:dyDescent="0.25">
      <c r="B306" s="90">
        <v>14548153061.224001</v>
      </c>
      <c r="C306" s="90">
        <v>26.967327000000001</v>
      </c>
      <c r="D306" s="90">
        <v>13.090346</v>
      </c>
      <c r="E306" s="90"/>
      <c r="F306" s="90"/>
      <c r="G306" s="90"/>
      <c r="AB306" s="90">
        <v>14548153061.224001</v>
      </c>
      <c r="AC306" s="90">
        <v>13.26928</v>
      </c>
      <c r="AD306" s="90">
        <v>-43.283721999999997</v>
      </c>
      <c r="AE306" s="90"/>
      <c r="AF306" s="90"/>
      <c r="AG306" s="90"/>
    </row>
    <row r="307" spans="2:33" x14ac:dyDescent="0.25">
      <c r="B307" s="90">
        <v>14709469387.754999</v>
      </c>
      <c r="C307" s="90">
        <v>23.912596000000001</v>
      </c>
      <c r="D307" s="90">
        <v>7.4073086000000004</v>
      </c>
      <c r="E307" s="90"/>
      <c r="F307" s="90"/>
      <c r="G307" s="90"/>
      <c r="AB307" s="90">
        <v>14709469387.754999</v>
      </c>
      <c r="AC307" s="90">
        <v>10.116432</v>
      </c>
      <c r="AD307" s="90">
        <v>-53.522830999999996</v>
      </c>
      <c r="AE307" s="90"/>
      <c r="AF307" s="90"/>
      <c r="AG307" s="90"/>
    </row>
    <row r="308" spans="2:33" x14ac:dyDescent="0.25">
      <c r="B308" s="90">
        <v>14870785714.285999</v>
      </c>
      <c r="C308" s="90">
        <v>21.27833</v>
      </c>
      <c r="D308" s="90">
        <v>6.3998046000000004</v>
      </c>
      <c r="E308" s="90"/>
      <c r="F308" s="90"/>
      <c r="G308" s="90"/>
      <c r="AB308" s="90">
        <v>14870785714.285999</v>
      </c>
      <c r="AC308" s="90">
        <v>7.2794375000000002</v>
      </c>
      <c r="AD308" s="90">
        <v>-58.721862999999999</v>
      </c>
      <c r="AE308" s="90"/>
      <c r="AF308" s="90"/>
      <c r="AG308" s="90"/>
    </row>
    <row r="309" spans="2:33" x14ac:dyDescent="0.25">
      <c r="B309" s="90">
        <v>15032102040.816</v>
      </c>
      <c r="C309" s="90">
        <v>19.408311999999999</v>
      </c>
      <c r="D309" s="90">
        <v>7.3763579999999997</v>
      </c>
      <c r="E309" s="90"/>
      <c r="F309" s="90"/>
      <c r="G309" s="90"/>
      <c r="AB309" s="90">
        <v>15032102040.816</v>
      </c>
      <c r="AC309" s="90">
        <v>4.5109877999999997</v>
      </c>
      <c r="AD309" s="90">
        <v>-51.694279000000002</v>
      </c>
      <c r="AE309" s="90"/>
      <c r="AF309" s="90"/>
      <c r="AG309" s="90"/>
    </row>
    <row r="310" spans="2:33" x14ac:dyDescent="0.25">
      <c r="B310" s="90">
        <v>15193418367.347</v>
      </c>
      <c r="C310" s="90">
        <v>15.195477</v>
      </c>
      <c r="D310" s="90">
        <v>2.5953398000000001</v>
      </c>
      <c r="E310" s="90"/>
      <c r="F310" s="90"/>
      <c r="G310" s="90"/>
      <c r="AB310" s="90">
        <v>15193418367.347</v>
      </c>
      <c r="AC310" s="90">
        <v>3.1637464</v>
      </c>
      <c r="AD310" s="90">
        <v>-48.186565000000002</v>
      </c>
      <c r="AE310" s="90"/>
      <c r="AF310" s="90"/>
      <c r="AG310" s="90"/>
    </row>
    <row r="311" spans="2:33" x14ac:dyDescent="0.25">
      <c r="B311" s="90">
        <v>15354734693.878</v>
      </c>
      <c r="C311" s="90">
        <v>9.6559849</v>
      </c>
      <c r="D311" s="90">
        <v>-10.079148</v>
      </c>
      <c r="E311" s="90"/>
      <c r="F311" s="90"/>
      <c r="G311" s="90"/>
      <c r="AB311" s="90">
        <v>15354734693.878</v>
      </c>
      <c r="AC311" s="90">
        <v>3.5056436</v>
      </c>
      <c r="AD311" s="90">
        <v>-41.506141999999997</v>
      </c>
      <c r="AE311" s="90"/>
      <c r="AF311" s="90"/>
      <c r="AG311" s="90"/>
    </row>
    <row r="312" spans="2:33" x14ac:dyDescent="0.25">
      <c r="B312" s="90">
        <v>15516051020.408001</v>
      </c>
      <c r="C312" s="90">
        <v>4.5642218999999997</v>
      </c>
      <c r="D312" s="90">
        <v>-21.455482</v>
      </c>
      <c r="E312" s="90"/>
      <c r="F312" s="90"/>
      <c r="G312" s="90"/>
      <c r="AB312" s="90">
        <v>15516051020.408001</v>
      </c>
      <c r="AC312" s="90">
        <v>12.058268999999999</v>
      </c>
      <c r="AD312" s="90">
        <v>-16.096830000000001</v>
      </c>
      <c r="AE312" s="90"/>
      <c r="AF312" s="90"/>
      <c r="AG312" s="90"/>
    </row>
    <row r="313" spans="2:33" x14ac:dyDescent="0.25">
      <c r="B313" s="90">
        <v>15677367346.938999</v>
      </c>
      <c r="C313" s="90">
        <v>2.7734047999999998</v>
      </c>
      <c r="D313" s="90">
        <v>-35.49295</v>
      </c>
      <c r="E313" s="90"/>
      <c r="F313" s="90"/>
      <c r="G313" s="90"/>
      <c r="AB313" s="90">
        <v>15677367346.938999</v>
      </c>
      <c r="AC313" s="90">
        <v>20.986675000000002</v>
      </c>
      <c r="AD313" s="90">
        <v>13.33658</v>
      </c>
      <c r="AE313" s="90"/>
      <c r="AF313" s="90"/>
      <c r="AG313" s="90"/>
    </row>
    <row r="314" spans="2:33" x14ac:dyDescent="0.25">
      <c r="B314" s="90">
        <v>15838683673.469</v>
      </c>
      <c r="C314" s="90">
        <v>4.1870041000000002</v>
      </c>
      <c r="D314" s="90">
        <v>-44.607582000000001</v>
      </c>
      <c r="E314" s="90"/>
      <c r="F314" s="90"/>
      <c r="G314" s="90"/>
      <c r="AB314" s="90">
        <v>15838683673.469</v>
      </c>
      <c r="AC314" s="90">
        <v>28.305288000000001</v>
      </c>
      <c r="AD314" s="90">
        <v>15.517602</v>
      </c>
      <c r="AE314" s="90"/>
      <c r="AF314" s="90"/>
      <c r="AG314" s="90"/>
    </row>
    <row r="315" spans="2:33" x14ac:dyDescent="0.25">
      <c r="B315" s="90">
        <v>16000000000</v>
      </c>
      <c r="C315" s="90">
        <v>6.1934772000000002</v>
      </c>
      <c r="D315" s="90">
        <v>-43.006301999999998</v>
      </c>
      <c r="E315" s="90"/>
      <c r="F315" s="90"/>
      <c r="G315" s="90"/>
      <c r="AB315" s="90">
        <v>16000000000</v>
      </c>
      <c r="AC315" s="90">
        <v>28.828823</v>
      </c>
      <c r="AD315" s="90">
        <v>14.134696</v>
      </c>
      <c r="AE315" s="90"/>
      <c r="AF315" s="90"/>
      <c r="AG315" s="90"/>
    </row>
    <row r="316" spans="2:33" x14ac:dyDescent="0.25">
      <c r="B316" s="90" t="s">
        <v>21</v>
      </c>
      <c r="C316" s="90"/>
      <c r="D316" s="90"/>
      <c r="E316" s="90"/>
      <c r="F316" s="90"/>
      <c r="G316" s="90"/>
      <c r="AB316" s="90" t="s">
        <v>21</v>
      </c>
      <c r="AC316" s="90"/>
      <c r="AD316" s="90"/>
      <c r="AE316" s="90"/>
      <c r="AF316" s="90"/>
      <c r="AG316" s="9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243"/>
  <sheetViews>
    <sheetView zoomScaleNormal="100" workbookViewId="0">
      <selection activeCell="B8" sqref="B8:C8"/>
    </sheetView>
  </sheetViews>
  <sheetFormatPr defaultRowHeight="15" x14ac:dyDescent="0.25"/>
  <cols>
    <col min="1" max="1" width="16.855468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0.7109375" style="85" customWidth="1"/>
    <col min="13" max="13" width="2.140625" style="19" customWidth="1"/>
    <col min="14" max="18" width="10.7109375" style="6" customWidth="1"/>
    <col min="19" max="19" width="9.42578125" style="6" customWidth="1"/>
    <col min="20" max="20" width="18" style="40" customWidth="1"/>
    <col min="23" max="23" width="2" style="19" customWidth="1"/>
    <col min="24" max="24" width="10.7109375" style="5" customWidth="1"/>
    <col min="25" max="26" width="10.7109375" style="6" customWidth="1"/>
    <col min="27" max="27" width="10.7109375" style="5" customWidth="1"/>
    <col min="28" max="28" width="10.7109375" style="6" customWidth="1"/>
    <col min="29" max="29" width="10.7109375" style="5" customWidth="1"/>
    <col min="30" max="30" width="10.7109375" style="6" customWidth="1"/>
    <col min="31" max="31" width="10.7109375" style="85" customWidth="1"/>
    <col min="32" max="32" width="2.42578125" style="19" customWidth="1"/>
    <col min="33" max="38" width="10.7109375" style="6" customWidth="1"/>
    <col min="39" max="39" width="2" style="19" customWidth="1"/>
    <col min="40" max="16384" width="9.140625" style="3"/>
  </cols>
  <sheetData>
    <row r="1" spans="1:39" x14ac:dyDescent="0.25">
      <c r="B1" t="s">
        <v>95</v>
      </c>
      <c r="E1" s="5" t="s">
        <v>216</v>
      </c>
      <c r="F1" s="104" t="s">
        <v>221</v>
      </c>
      <c r="G1" s="104"/>
      <c r="H1" s="104"/>
      <c r="I1" s="104"/>
      <c r="J1" s="104"/>
      <c r="K1" s="104"/>
      <c r="M1" s="42"/>
      <c r="N1" s="104" t="s">
        <v>222</v>
      </c>
      <c r="O1" s="104"/>
      <c r="P1" s="104"/>
      <c r="Q1" s="104"/>
      <c r="R1" s="104"/>
      <c r="S1" s="104"/>
      <c r="U1" t="s">
        <v>95</v>
      </c>
      <c r="X1" s="5" t="s">
        <v>216</v>
      </c>
      <c r="Y1" s="104" t="s">
        <v>224</v>
      </c>
      <c r="Z1" s="104"/>
      <c r="AA1" s="104"/>
      <c r="AB1" s="104"/>
      <c r="AC1" s="104"/>
      <c r="AD1" s="104"/>
      <c r="AF1" s="42"/>
      <c r="AG1" s="104" t="s">
        <v>223</v>
      </c>
      <c r="AH1" s="104"/>
      <c r="AI1" s="104"/>
      <c r="AJ1" s="104"/>
      <c r="AK1" s="104"/>
      <c r="AL1" s="104"/>
    </row>
    <row r="2" spans="1:39" x14ac:dyDescent="0.25">
      <c r="A2" s="39" t="s">
        <v>106</v>
      </c>
      <c r="B2" t="s">
        <v>96</v>
      </c>
      <c r="C2" t="s">
        <v>97</v>
      </c>
      <c r="F2" s="70" t="s">
        <v>254</v>
      </c>
      <c r="G2" s="70" t="s">
        <v>244</v>
      </c>
      <c r="H2" s="70" t="s">
        <v>232</v>
      </c>
      <c r="I2" s="70" t="s">
        <v>245</v>
      </c>
      <c r="J2" s="70" t="s">
        <v>246</v>
      </c>
      <c r="K2" s="70" t="s">
        <v>247</v>
      </c>
      <c r="L2" s="70" t="s">
        <v>248</v>
      </c>
      <c r="N2" s="70" t="s">
        <v>230</v>
      </c>
      <c r="O2" s="70" t="s">
        <v>218</v>
      </c>
      <c r="P2" s="70" t="s">
        <v>231</v>
      </c>
      <c r="Q2" s="70" t="s">
        <v>213</v>
      </c>
      <c r="R2" s="70" t="s">
        <v>232</v>
      </c>
      <c r="S2" s="70" t="s">
        <v>229</v>
      </c>
      <c r="T2" s="39" t="s">
        <v>107</v>
      </c>
      <c r="U2" t="s">
        <v>96</v>
      </c>
      <c r="V2" t="s">
        <v>97</v>
      </c>
      <c r="Y2" s="70" t="s">
        <v>254</v>
      </c>
      <c r="Z2" s="70" t="s">
        <v>244</v>
      </c>
      <c r="AA2" s="70" t="s">
        <v>232</v>
      </c>
      <c r="AB2" s="70" t="s">
        <v>245</v>
      </c>
      <c r="AC2" s="70" t="s">
        <v>246</v>
      </c>
      <c r="AD2" s="70" t="s">
        <v>247</v>
      </c>
      <c r="AE2" s="70" t="s">
        <v>248</v>
      </c>
      <c r="AG2" s="70" t="s">
        <v>230</v>
      </c>
      <c r="AH2" s="70" t="s">
        <v>218</v>
      </c>
      <c r="AI2" s="70" t="s">
        <v>231</v>
      </c>
      <c r="AJ2" s="70" t="s">
        <v>213</v>
      </c>
      <c r="AK2" s="70" t="s">
        <v>232</v>
      </c>
      <c r="AL2" s="70" t="s">
        <v>229</v>
      </c>
    </row>
    <row r="3" spans="1:39" x14ac:dyDescent="0.25">
      <c r="B3" t="s">
        <v>210</v>
      </c>
      <c r="F3" s="44">
        <f>C8</f>
        <v>0</v>
      </c>
      <c r="G3" s="44">
        <f>C64</f>
        <v>0</v>
      </c>
      <c r="H3" s="44">
        <f>C120</f>
        <v>0</v>
      </c>
      <c r="I3" s="44">
        <f>C176</f>
        <v>0</v>
      </c>
      <c r="J3" s="44">
        <f>C232</f>
        <v>0</v>
      </c>
      <c r="K3" s="44">
        <f>C288</f>
        <v>0</v>
      </c>
      <c r="L3" s="44">
        <f>C344</f>
        <v>0</v>
      </c>
      <c r="N3" s="44">
        <f>C399</f>
        <v>0</v>
      </c>
      <c r="O3" s="44">
        <f>C454</f>
        <v>0</v>
      </c>
      <c r="P3" s="44">
        <f>C509</f>
        <v>0</v>
      </c>
      <c r="Q3" s="44">
        <f>C564</f>
        <v>0</v>
      </c>
      <c r="R3" s="44">
        <f>C619</f>
        <v>0</v>
      </c>
      <c r="S3" s="44">
        <f>C670</f>
        <v>0</v>
      </c>
      <c r="U3" t="s">
        <v>210</v>
      </c>
      <c r="Y3" s="44">
        <f>V8</f>
        <v>0</v>
      </c>
      <c r="Z3" s="44">
        <f>V64</f>
        <v>0</v>
      </c>
      <c r="AA3" s="44">
        <f>V120</f>
        <v>0</v>
      </c>
      <c r="AB3" s="44">
        <f>V176</f>
        <v>0</v>
      </c>
      <c r="AC3" s="44">
        <f>V232</f>
        <v>0</v>
      </c>
      <c r="AD3" s="44">
        <f>V288</f>
        <v>0</v>
      </c>
      <c r="AE3" s="44">
        <f>V344</f>
        <v>0</v>
      </c>
      <c r="AG3" s="44">
        <f>V399</f>
        <v>0</v>
      </c>
      <c r="AH3" s="44">
        <f>V454</f>
        <v>0</v>
      </c>
      <c r="AI3" s="44">
        <f>V509</f>
        <v>0</v>
      </c>
      <c r="AJ3" s="44">
        <f>V564</f>
        <v>0</v>
      </c>
      <c r="AK3" s="44">
        <f>V619</f>
        <v>0</v>
      </c>
      <c r="AL3" s="44">
        <f>V670</f>
        <v>0</v>
      </c>
    </row>
    <row r="4" spans="1:39" x14ac:dyDescent="0.25">
      <c r="B4" t="s">
        <v>215</v>
      </c>
      <c r="C4" t="s">
        <v>253</v>
      </c>
      <c r="H4" s="44"/>
      <c r="I4" s="44"/>
      <c r="J4" s="44"/>
      <c r="K4" s="44"/>
      <c r="L4" s="44"/>
      <c r="N4" s="44"/>
      <c r="O4" s="44"/>
      <c r="P4" s="44"/>
      <c r="Q4" s="44"/>
      <c r="R4" s="44"/>
      <c r="S4" s="44"/>
      <c r="U4" t="s">
        <v>215</v>
      </c>
      <c r="V4" t="s">
        <v>253</v>
      </c>
      <c r="Y4" s="77"/>
      <c r="Z4" s="77"/>
      <c r="AA4" s="44"/>
      <c r="AB4" s="44"/>
      <c r="AC4" s="44"/>
      <c r="AD4" s="44"/>
      <c r="AE4" s="44"/>
      <c r="AG4" s="44"/>
      <c r="AH4" s="44"/>
      <c r="AI4" s="44"/>
      <c r="AJ4" s="44"/>
      <c r="AK4" s="44"/>
      <c r="AL4" s="44"/>
    </row>
    <row r="5" spans="1:39" x14ac:dyDescent="0.25">
      <c r="A5" s="76"/>
      <c r="B5" t="s">
        <v>98</v>
      </c>
      <c r="D5" s="20"/>
      <c r="E5" s="6">
        <f>B9</f>
        <v>0</v>
      </c>
      <c r="F5" s="6">
        <f t="shared" ref="F5" si="0">C9</f>
        <v>0</v>
      </c>
      <c r="G5" s="44">
        <f>C65</f>
        <v>0</v>
      </c>
      <c r="H5" s="44">
        <f>C121</f>
        <v>0</v>
      </c>
      <c r="I5" s="44">
        <f>C177</f>
        <v>0</v>
      </c>
      <c r="J5" s="44">
        <f>C233</f>
        <v>0</v>
      </c>
      <c r="K5" s="44">
        <f>C289</f>
        <v>0</v>
      </c>
      <c r="L5" s="44">
        <f>C345</f>
        <v>0</v>
      </c>
      <c r="M5" s="20"/>
      <c r="N5" s="44">
        <f>C400</f>
        <v>0</v>
      </c>
      <c r="O5" s="44">
        <f>C455</f>
        <v>0</v>
      </c>
      <c r="P5" s="44">
        <f>C510</f>
        <v>0</v>
      </c>
      <c r="Q5" s="44">
        <f>C565</f>
        <v>0</v>
      </c>
      <c r="R5" s="44">
        <f>C620</f>
        <v>0</v>
      </c>
      <c r="S5" s="44">
        <f>C671</f>
        <v>0</v>
      </c>
      <c r="T5" s="76"/>
      <c r="U5" t="s">
        <v>98</v>
      </c>
      <c r="W5" s="20"/>
      <c r="X5" s="6">
        <f>U9</f>
        <v>0</v>
      </c>
      <c r="Y5" s="77">
        <f t="shared" ref="Y5" si="1">V9</f>
        <v>0</v>
      </c>
      <c r="Z5" s="44">
        <f>V65</f>
        <v>0</v>
      </c>
      <c r="AA5" s="44">
        <f>V121</f>
        <v>0</v>
      </c>
      <c r="AB5" s="44">
        <f>V177</f>
        <v>0</v>
      </c>
      <c r="AC5" s="44">
        <f>V233</f>
        <v>0</v>
      </c>
      <c r="AD5" s="44">
        <f>V289</f>
        <v>0</v>
      </c>
      <c r="AE5" s="44">
        <f>V345</f>
        <v>0</v>
      </c>
      <c r="AF5" s="20"/>
      <c r="AG5" s="44">
        <f>V400</f>
        <v>0</v>
      </c>
      <c r="AH5" s="44">
        <f>V455</f>
        <v>0</v>
      </c>
      <c r="AI5" s="44">
        <f>V510</f>
        <v>0</v>
      </c>
      <c r="AJ5" s="44">
        <f>V565</f>
        <v>0</v>
      </c>
      <c r="AK5" s="44">
        <f>V620</f>
        <v>0</v>
      </c>
      <c r="AL5" s="44">
        <f>V671</f>
        <v>0</v>
      </c>
      <c r="AM5" s="20"/>
    </row>
    <row r="6" spans="1:39" x14ac:dyDescent="0.25">
      <c r="D6" s="20"/>
      <c r="E6" s="6">
        <f t="shared" ref="E6:E55" si="2">B10</f>
        <v>0</v>
      </c>
      <c r="F6" s="77">
        <f t="shared" ref="F6:F55" si="3">C10</f>
        <v>0</v>
      </c>
      <c r="G6" s="44">
        <f t="shared" ref="G6:G55" si="4">C66</f>
        <v>0</v>
      </c>
      <c r="H6" s="44">
        <f t="shared" ref="H6:H55" si="5">C122</f>
        <v>0</v>
      </c>
      <c r="I6" s="44">
        <f t="shared" ref="I6:I55" si="6">C178</f>
        <v>0</v>
      </c>
      <c r="J6" s="44">
        <f t="shared" ref="J6:J55" si="7">C234</f>
        <v>0</v>
      </c>
      <c r="K6" s="44">
        <f t="shared" ref="K6:K55" si="8">C290</f>
        <v>0</v>
      </c>
      <c r="L6" s="44">
        <f t="shared" ref="L6:L55" si="9">C346</f>
        <v>0</v>
      </c>
      <c r="M6" s="20"/>
      <c r="N6" s="44">
        <f t="shared" ref="N6:N55" si="10">C401</f>
        <v>0</v>
      </c>
      <c r="O6" s="44">
        <f t="shared" ref="O6:O55" si="11">C456</f>
        <v>0</v>
      </c>
      <c r="P6" s="44">
        <f t="shared" ref="P6:P55" si="12">C511</f>
        <v>0</v>
      </c>
      <c r="Q6" s="44">
        <f t="shared" ref="Q6:Q55" si="13">C566</f>
        <v>0</v>
      </c>
      <c r="R6" s="44">
        <f t="shared" ref="R6:R55" si="14">C621</f>
        <v>0</v>
      </c>
      <c r="S6" s="44">
        <f t="shared" ref="S6:S55" si="15">C672</f>
        <v>0</v>
      </c>
      <c r="W6" s="20"/>
      <c r="X6" s="6">
        <f t="shared" ref="X6:X55" si="16">U10</f>
        <v>0</v>
      </c>
      <c r="Y6" s="77">
        <f t="shared" ref="Y6:Y55" si="17">V10</f>
        <v>0</v>
      </c>
      <c r="Z6" s="44">
        <f t="shared" ref="Z6:Z55" si="18">V66</f>
        <v>0</v>
      </c>
      <c r="AA6" s="44">
        <f t="shared" ref="AA6:AA55" si="19">V122</f>
        <v>0</v>
      </c>
      <c r="AB6" s="44">
        <f t="shared" ref="AB6:AB55" si="20">V178</f>
        <v>0</v>
      </c>
      <c r="AC6" s="44">
        <f t="shared" ref="AC6:AC55" si="21">V234</f>
        <v>0</v>
      </c>
      <c r="AD6" s="44">
        <f t="shared" ref="AD6:AD55" si="22">V290</f>
        <v>0</v>
      </c>
      <c r="AE6" s="44">
        <f t="shared" ref="AE6:AE55" si="23">V346</f>
        <v>0</v>
      </c>
      <c r="AF6" s="20"/>
      <c r="AG6" s="44">
        <f t="shared" ref="AG6:AG55" si="24">V401</f>
        <v>0</v>
      </c>
      <c r="AH6" s="44">
        <f t="shared" ref="AH6:AH55" si="25">V456</f>
        <v>0</v>
      </c>
      <c r="AI6" s="44">
        <f t="shared" ref="AI6:AI55" si="26">V511</f>
        <v>0</v>
      </c>
      <c r="AJ6" s="44">
        <f t="shared" ref="AJ6:AJ55" si="27">V566</f>
        <v>0</v>
      </c>
      <c r="AK6" s="44">
        <f t="shared" ref="AK6:AK55" si="28">V621</f>
        <v>0</v>
      </c>
      <c r="AL6" s="44">
        <f t="shared" ref="AL6:AL55" si="29">V672</f>
        <v>0</v>
      </c>
      <c r="AM6" s="20"/>
    </row>
    <row r="7" spans="1:39" x14ac:dyDescent="0.25">
      <c r="B7" t="s">
        <v>99</v>
      </c>
      <c r="D7" s="20"/>
      <c r="E7" s="6">
        <f t="shared" si="2"/>
        <v>0</v>
      </c>
      <c r="F7" s="77">
        <f t="shared" si="3"/>
        <v>0</v>
      </c>
      <c r="G7" s="44">
        <f t="shared" si="4"/>
        <v>0</v>
      </c>
      <c r="H7" s="44">
        <f t="shared" si="5"/>
        <v>0</v>
      </c>
      <c r="I7" s="44">
        <f t="shared" si="6"/>
        <v>0</v>
      </c>
      <c r="J7" s="44">
        <f t="shared" si="7"/>
        <v>0</v>
      </c>
      <c r="K7" s="44">
        <f t="shared" si="8"/>
        <v>0</v>
      </c>
      <c r="L7" s="44">
        <f t="shared" si="9"/>
        <v>0</v>
      </c>
      <c r="M7" s="20"/>
      <c r="N7" s="44">
        <f t="shared" si="10"/>
        <v>0</v>
      </c>
      <c r="O7" s="44">
        <f t="shared" si="11"/>
        <v>0</v>
      </c>
      <c r="P7" s="44">
        <f t="shared" si="12"/>
        <v>0</v>
      </c>
      <c r="Q7" s="44">
        <f t="shared" si="13"/>
        <v>0</v>
      </c>
      <c r="R7" s="44">
        <f t="shared" si="14"/>
        <v>0</v>
      </c>
      <c r="S7" s="44">
        <f t="shared" si="15"/>
        <v>0</v>
      </c>
      <c r="U7" t="s">
        <v>99</v>
      </c>
      <c r="W7" s="20"/>
      <c r="X7" s="6">
        <f t="shared" si="16"/>
        <v>0</v>
      </c>
      <c r="Y7" s="77">
        <f t="shared" si="17"/>
        <v>0</v>
      </c>
      <c r="Z7" s="44">
        <f t="shared" si="18"/>
        <v>0</v>
      </c>
      <c r="AA7" s="44">
        <f t="shared" si="19"/>
        <v>0</v>
      </c>
      <c r="AB7" s="44">
        <f t="shared" si="20"/>
        <v>0</v>
      </c>
      <c r="AC7" s="44">
        <f t="shared" si="21"/>
        <v>0</v>
      </c>
      <c r="AD7" s="44">
        <f t="shared" si="22"/>
        <v>0</v>
      </c>
      <c r="AE7" s="44">
        <f t="shared" si="23"/>
        <v>0</v>
      </c>
      <c r="AF7" s="20"/>
      <c r="AG7" s="44">
        <f t="shared" si="24"/>
        <v>0</v>
      </c>
      <c r="AH7" s="44">
        <f t="shared" si="25"/>
        <v>0</v>
      </c>
      <c r="AI7" s="44">
        <f t="shared" si="26"/>
        <v>0</v>
      </c>
      <c r="AJ7" s="44">
        <f t="shared" si="27"/>
        <v>0</v>
      </c>
      <c r="AK7" s="44">
        <f t="shared" si="28"/>
        <v>0</v>
      </c>
      <c r="AL7" s="44">
        <f t="shared" si="29"/>
        <v>0</v>
      </c>
      <c r="AM7" s="20"/>
    </row>
    <row r="8" spans="1:39" x14ac:dyDescent="0.25">
      <c r="D8" s="20"/>
      <c r="E8" s="6">
        <f t="shared" si="2"/>
        <v>0</v>
      </c>
      <c r="F8" s="77">
        <f t="shared" si="3"/>
        <v>0</v>
      </c>
      <c r="G8" s="44">
        <f t="shared" si="4"/>
        <v>0</v>
      </c>
      <c r="H8" s="44">
        <f t="shared" si="5"/>
        <v>0</v>
      </c>
      <c r="I8" s="44">
        <f t="shared" si="6"/>
        <v>0</v>
      </c>
      <c r="J8" s="44">
        <f t="shared" si="7"/>
        <v>0</v>
      </c>
      <c r="K8" s="44">
        <f t="shared" si="8"/>
        <v>0</v>
      </c>
      <c r="L8" s="44">
        <f t="shared" si="9"/>
        <v>0</v>
      </c>
      <c r="M8" s="20"/>
      <c r="N8" s="44">
        <f t="shared" si="10"/>
        <v>0</v>
      </c>
      <c r="O8" s="44">
        <f t="shared" si="11"/>
        <v>0</v>
      </c>
      <c r="P8" s="44">
        <f t="shared" si="12"/>
        <v>0</v>
      </c>
      <c r="Q8" s="44">
        <f t="shared" si="13"/>
        <v>0</v>
      </c>
      <c r="R8" s="44">
        <f t="shared" si="14"/>
        <v>0</v>
      </c>
      <c r="S8" s="44">
        <f t="shared" si="15"/>
        <v>0</v>
      </c>
      <c r="W8" s="20"/>
      <c r="X8" s="6">
        <f t="shared" si="16"/>
        <v>0</v>
      </c>
      <c r="Y8" s="77">
        <f t="shared" si="17"/>
        <v>0</v>
      </c>
      <c r="Z8" s="44">
        <f t="shared" si="18"/>
        <v>0</v>
      </c>
      <c r="AA8" s="44">
        <f t="shared" si="19"/>
        <v>0</v>
      </c>
      <c r="AB8" s="44">
        <f t="shared" si="20"/>
        <v>0</v>
      </c>
      <c r="AC8" s="44">
        <f t="shared" si="21"/>
        <v>0</v>
      </c>
      <c r="AD8" s="44">
        <f t="shared" si="22"/>
        <v>0</v>
      </c>
      <c r="AE8" s="44">
        <f t="shared" si="23"/>
        <v>0</v>
      </c>
      <c r="AF8" s="20"/>
      <c r="AG8" s="44">
        <f t="shared" si="24"/>
        <v>0</v>
      </c>
      <c r="AH8" s="44">
        <f t="shared" si="25"/>
        <v>0</v>
      </c>
      <c r="AI8" s="44">
        <f t="shared" si="26"/>
        <v>0</v>
      </c>
      <c r="AJ8" s="44">
        <f t="shared" si="27"/>
        <v>0</v>
      </c>
      <c r="AK8" s="44">
        <f t="shared" si="28"/>
        <v>0</v>
      </c>
      <c r="AL8" s="44">
        <f t="shared" si="29"/>
        <v>0</v>
      </c>
      <c r="AM8" s="20"/>
    </row>
    <row r="9" spans="1:39" x14ac:dyDescent="0.25">
      <c r="D9" s="20"/>
      <c r="E9" s="6">
        <f t="shared" si="2"/>
        <v>0</v>
      </c>
      <c r="F9" s="77">
        <f t="shared" si="3"/>
        <v>0</v>
      </c>
      <c r="G9" s="44">
        <f t="shared" si="4"/>
        <v>0</v>
      </c>
      <c r="H9" s="44">
        <f t="shared" si="5"/>
        <v>0</v>
      </c>
      <c r="I9" s="44">
        <f t="shared" si="6"/>
        <v>0</v>
      </c>
      <c r="J9" s="44">
        <f t="shared" si="7"/>
        <v>0</v>
      </c>
      <c r="K9" s="44">
        <f t="shared" si="8"/>
        <v>0</v>
      </c>
      <c r="L9" s="44">
        <f t="shared" si="9"/>
        <v>0</v>
      </c>
      <c r="M9" s="20"/>
      <c r="N9" s="44">
        <f t="shared" si="10"/>
        <v>0</v>
      </c>
      <c r="O9" s="44">
        <f t="shared" si="11"/>
        <v>0</v>
      </c>
      <c r="P9" s="44">
        <f t="shared" si="12"/>
        <v>0</v>
      </c>
      <c r="Q9" s="44">
        <f t="shared" si="13"/>
        <v>0</v>
      </c>
      <c r="R9" s="44">
        <f t="shared" si="14"/>
        <v>0</v>
      </c>
      <c r="S9" s="44">
        <f t="shared" si="15"/>
        <v>0</v>
      </c>
      <c r="W9" s="20"/>
      <c r="X9" s="6">
        <f t="shared" si="16"/>
        <v>0</v>
      </c>
      <c r="Y9" s="77">
        <f t="shared" si="17"/>
        <v>0</v>
      </c>
      <c r="Z9" s="44">
        <f t="shared" si="18"/>
        <v>0</v>
      </c>
      <c r="AA9" s="44">
        <f t="shared" si="19"/>
        <v>0</v>
      </c>
      <c r="AB9" s="44">
        <f t="shared" si="20"/>
        <v>0</v>
      </c>
      <c r="AC9" s="44">
        <f t="shared" si="21"/>
        <v>0</v>
      </c>
      <c r="AD9" s="44">
        <f t="shared" si="22"/>
        <v>0</v>
      </c>
      <c r="AE9" s="44">
        <f t="shared" si="23"/>
        <v>0</v>
      </c>
      <c r="AF9" s="20"/>
      <c r="AG9" s="44">
        <f t="shared" si="24"/>
        <v>0</v>
      </c>
      <c r="AH9" s="44">
        <f t="shared" si="25"/>
        <v>0</v>
      </c>
      <c r="AI9" s="44">
        <f t="shared" si="26"/>
        <v>0</v>
      </c>
      <c r="AJ9" s="44">
        <f t="shared" si="27"/>
        <v>0</v>
      </c>
      <c r="AK9" s="44">
        <f t="shared" si="28"/>
        <v>0</v>
      </c>
      <c r="AL9" s="44">
        <f t="shared" si="29"/>
        <v>0</v>
      </c>
      <c r="AM9" s="20"/>
    </row>
    <row r="10" spans="1:39" x14ac:dyDescent="0.25">
      <c r="D10" s="20"/>
      <c r="E10" s="6">
        <f t="shared" si="2"/>
        <v>0</v>
      </c>
      <c r="F10" s="77">
        <f t="shared" si="3"/>
        <v>0</v>
      </c>
      <c r="G10" s="44">
        <f t="shared" si="4"/>
        <v>0</v>
      </c>
      <c r="H10" s="44">
        <f t="shared" si="5"/>
        <v>0</v>
      </c>
      <c r="I10" s="44">
        <f t="shared" si="6"/>
        <v>0</v>
      </c>
      <c r="J10" s="44">
        <f t="shared" si="7"/>
        <v>0</v>
      </c>
      <c r="K10" s="44">
        <f t="shared" si="8"/>
        <v>0</v>
      </c>
      <c r="L10" s="44">
        <f t="shared" si="9"/>
        <v>0</v>
      </c>
      <c r="M10" s="20"/>
      <c r="N10" s="44">
        <f t="shared" si="10"/>
        <v>0</v>
      </c>
      <c r="O10" s="44">
        <f t="shared" si="11"/>
        <v>0</v>
      </c>
      <c r="P10" s="44">
        <f t="shared" si="12"/>
        <v>0</v>
      </c>
      <c r="Q10" s="44">
        <f t="shared" si="13"/>
        <v>0</v>
      </c>
      <c r="R10" s="44">
        <f t="shared" si="14"/>
        <v>0</v>
      </c>
      <c r="S10" s="44">
        <f t="shared" si="15"/>
        <v>0</v>
      </c>
      <c r="W10" s="20"/>
      <c r="X10" s="6">
        <f t="shared" si="16"/>
        <v>0</v>
      </c>
      <c r="Y10" s="77">
        <f t="shared" si="17"/>
        <v>0</v>
      </c>
      <c r="Z10" s="44">
        <f t="shared" si="18"/>
        <v>0</v>
      </c>
      <c r="AA10" s="44">
        <f t="shared" si="19"/>
        <v>0</v>
      </c>
      <c r="AB10" s="44">
        <f t="shared" si="20"/>
        <v>0</v>
      </c>
      <c r="AC10" s="44">
        <f t="shared" si="21"/>
        <v>0</v>
      </c>
      <c r="AD10" s="44">
        <f t="shared" si="22"/>
        <v>0</v>
      </c>
      <c r="AE10" s="44">
        <f t="shared" si="23"/>
        <v>0</v>
      </c>
      <c r="AF10" s="20"/>
      <c r="AG10" s="44">
        <f t="shared" si="24"/>
        <v>0</v>
      </c>
      <c r="AH10" s="44">
        <f t="shared" si="25"/>
        <v>0</v>
      </c>
      <c r="AI10" s="44">
        <f t="shared" si="26"/>
        <v>0</v>
      </c>
      <c r="AJ10" s="44">
        <f t="shared" si="27"/>
        <v>0</v>
      </c>
      <c r="AK10" s="44">
        <f t="shared" si="28"/>
        <v>0</v>
      </c>
      <c r="AL10" s="44">
        <f t="shared" si="29"/>
        <v>0</v>
      </c>
      <c r="AM10" s="20"/>
    </row>
    <row r="11" spans="1:39" x14ac:dyDescent="0.25">
      <c r="D11" s="20"/>
      <c r="E11" s="6">
        <f t="shared" si="2"/>
        <v>0</v>
      </c>
      <c r="F11" s="77">
        <f t="shared" si="3"/>
        <v>0</v>
      </c>
      <c r="G11" s="44">
        <f t="shared" si="4"/>
        <v>0</v>
      </c>
      <c r="H11" s="44">
        <f t="shared" si="5"/>
        <v>0</v>
      </c>
      <c r="I11" s="44">
        <f t="shared" si="6"/>
        <v>0</v>
      </c>
      <c r="J11" s="44">
        <f t="shared" si="7"/>
        <v>0</v>
      </c>
      <c r="K11" s="44">
        <f t="shared" si="8"/>
        <v>0</v>
      </c>
      <c r="L11" s="44">
        <f t="shared" si="9"/>
        <v>0</v>
      </c>
      <c r="M11" s="20"/>
      <c r="N11" s="44">
        <f t="shared" si="10"/>
        <v>0</v>
      </c>
      <c r="O11" s="44">
        <f t="shared" si="11"/>
        <v>0</v>
      </c>
      <c r="P11" s="44">
        <f t="shared" si="12"/>
        <v>0</v>
      </c>
      <c r="Q11" s="44">
        <f t="shared" si="13"/>
        <v>0</v>
      </c>
      <c r="R11" s="44">
        <f t="shared" si="14"/>
        <v>0</v>
      </c>
      <c r="S11" s="44">
        <f t="shared" si="15"/>
        <v>0</v>
      </c>
      <c r="W11" s="20"/>
      <c r="X11" s="6">
        <f t="shared" si="16"/>
        <v>0</v>
      </c>
      <c r="Y11" s="77">
        <f t="shared" si="17"/>
        <v>0</v>
      </c>
      <c r="Z11" s="44">
        <f t="shared" si="18"/>
        <v>0</v>
      </c>
      <c r="AA11" s="44">
        <f t="shared" si="19"/>
        <v>0</v>
      </c>
      <c r="AB11" s="44">
        <f t="shared" si="20"/>
        <v>0</v>
      </c>
      <c r="AC11" s="44">
        <f t="shared" si="21"/>
        <v>0</v>
      </c>
      <c r="AD11" s="44">
        <f t="shared" si="22"/>
        <v>0</v>
      </c>
      <c r="AE11" s="44">
        <f t="shared" si="23"/>
        <v>0</v>
      </c>
      <c r="AF11" s="20"/>
      <c r="AG11" s="44">
        <f t="shared" si="24"/>
        <v>0</v>
      </c>
      <c r="AH11" s="44">
        <f t="shared" si="25"/>
        <v>0</v>
      </c>
      <c r="AI11" s="44">
        <f t="shared" si="26"/>
        <v>0</v>
      </c>
      <c r="AJ11" s="44">
        <f t="shared" si="27"/>
        <v>0</v>
      </c>
      <c r="AK11" s="44">
        <f t="shared" si="28"/>
        <v>0</v>
      </c>
      <c r="AL11" s="44">
        <f t="shared" si="29"/>
        <v>0</v>
      </c>
      <c r="AM11" s="20"/>
    </row>
    <row r="12" spans="1:39" x14ac:dyDescent="0.25">
      <c r="D12" s="20"/>
      <c r="E12" s="6">
        <f t="shared" si="2"/>
        <v>0</v>
      </c>
      <c r="F12" s="77">
        <f t="shared" si="3"/>
        <v>0</v>
      </c>
      <c r="G12" s="44">
        <f t="shared" si="4"/>
        <v>0</v>
      </c>
      <c r="H12" s="44">
        <f t="shared" si="5"/>
        <v>0</v>
      </c>
      <c r="I12" s="44">
        <f t="shared" si="6"/>
        <v>0</v>
      </c>
      <c r="J12" s="44">
        <f t="shared" si="7"/>
        <v>0</v>
      </c>
      <c r="K12" s="44">
        <f t="shared" si="8"/>
        <v>0</v>
      </c>
      <c r="L12" s="44">
        <f t="shared" si="9"/>
        <v>0</v>
      </c>
      <c r="M12" s="20"/>
      <c r="N12" s="44">
        <f t="shared" si="10"/>
        <v>0</v>
      </c>
      <c r="O12" s="44">
        <f t="shared" si="11"/>
        <v>0</v>
      </c>
      <c r="P12" s="44">
        <f t="shared" si="12"/>
        <v>0</v>
      </c>
      <c r="Q12" s="44">
        <f t="shared" si="13"/>
        <v>0</v>
      </c>
      <c r="R12" s="44">
        <f t="shared" si="14"/>
        <v>0</v>
      </c>
      <c r="S12" s="44">
        <f t="shared" si="15"/>
        <v>0</v>
      </c>
      <c r="W12" s="20"/>
      <c r="X12" s="6">
        <f t="shared" si="16"/>
        <v>0</v>
      </c>
      <c r="Y12" s="77">
        <f t="shared" si="17"/>
        <v>0</v>
      </c>
      <c r="Z12" s="44">
        <f t="shared" si="18"/>
        <v>0</v>
      </c>
      <c r="AA12" s="44">
        <f t="shared" si="19"/>
        <v>0</v>
      </c>
      <c r="AB12" s="44">
        <f t="shared" si="20"/>
        <v>0</v>
      </c>
      <c r="AC12" s="44">
        <f t="shared" si="21"/>
        <v>0</v>
      </c>
      <c r="AD12" s="44">
        <f t="shared" si="22"/>
        <v>0</v>
      </c>
      <c r="AE12" s="44">
        <f t="shared" si="23"/>
        <v>0</v>
      </c>
      <c r="AF12" s="20"/>
      <c r="AG12" s="44">
        <f t="shared" si="24"/>
        <v>0</v>
      </c>
      <c r="AH12" s="44">
        <f t="shared" si="25"/>
        <v>0</v>
      </c>
      <c r="AI12" s="44">
        <f t="shared" si="26"/>
        <v>0</v>
      </c>
      <c r="AJ12" s="44">
        <f t="shared" si="27"/>
        <v>0</v>
      </c>
      <c r="AK12" s="44">
        <f t="shared" si="28"/>
        <v>0</v>
      </c>
      <c r="AL12" s="44">
        <f t="shared" si="29"/>
        <v>0</v>
      </c>
      <c r="AM12" s="20"/>
    </row>
    <row r="13" spans="1:39" x14ac:dyDescent="0.25">
      <c r="D13" s="20"/>
      <c r="E13" s="6">
        <f t="shared" si="2"/>
        <v>0</v>
      </c>
      <c r="F13" s="77">
        <f t="shared" si="3"/>
        <v>0</v>
      </c>
      <c r="G13" s="44">
        <f t="shared" si="4"/>
        <v>0</v>
      </c>
      <c r="H13" s="44">
        <f t="shared" si="5"/>
        <v>0</v>
      </c>
      <c r="I13" s="44">
        <f t="shared" si="6"/>
        <v>0</v>
      </c>
      <c r="J13" s="44">
        <f t="shared" si="7"/>
        <v>0</v>
      </c>
      <c r="K13" s="44">
        <f t="shared" si="8"/>
        <v>0</v>
      </c>
      <c r="L13" s="44">
        <f t="shared" si="9"/>
        <v>0</v>
      </c>
      <c r="M13" s="20"/>
      <c r="N13" s="44">
        <f t="shared" si="10"/>
        <v>0</v>
      </c>
      <c r="O13" s="44">
        <f t="shared" si="11"/>
        <v>0</v>
      </c>
      <c r="P13" s="44">
        <f t="shared" si="12"/>
        <v>0</v>
      </c>
      <c r="Q13" s="44">
        <f t="shared" si="13"/>
        <v>0</v>
      </c>
      <c r="R13" s="44">
        <f t="shared" si="14"/>
        <v>0</v>
      </c>
      <c r="S13" s="44">
        <f t="shared" si="15"/>
        <v>0</v>
      </c>
      <c r="W13" s="20"/>
      <c r="X13" s="6">
        <f t="shared" si="16"/>
        <v>0</v>
      </c>
      <c r="Y13" s="77">
        <f t="shared" si="17"/>
        <v>0</v>
      </c>
      <c r="Z13" s="44">
        <f t="shared" si="18"/>
        <v>0</v>
      </c>
      <c r="AA13" s="44">
        <f t="shared" si="19"/>
        <v>0</v>
      </c>
      <c r="AB13" s="44">
        <f t="shared" si="20"/>
        <v>0</v>
      </c>
      <c r="AC13" s="44">
        <f t="shared" si="21"/>
        <v>0</v>
      </c>
      <c r="AD13" s="44">
        <f t="shared" si="22"/>
        <v>0</v>
      </c>
      <c r="AE13" s="44">
        <f t="shared" si="23"/>
        <v>0</v>
      </c>
      <c r="AF13" s="20"/>
      <c r="AG13" s="44">
        <f t="shared" si="24"/>
        <v>0</v>
      </c>
      <c r="AH13" s="44">
        <f t="shared" si="25"/>
        <v>0</v>
      </c>
      <c r="AI13" s="44">
        <f t="shared" si="26"/>
        <v>0</v>
      </c>
      <c r="AJ13" s="44">
        <f t="shared" si="27"/>
        <v>0</v>
      </c>
      <c r="AK13" s="44">
        <f t="shared" si="28"/>
        <v>0</v>
      </c>
      <c r="AL13" s="44">
        <f t="shared" si="29"/>
        <v>0</v>
      </c>
      <c r="AM13" s="20"/>
    </row>
    <row r="14" spans="1:39" x14ac:dyDescent="0.25">
      <c r="D14" s="20"/>
      <c r="E14" s="6">
        <f t="shared" si="2"/>
        <v>0</v>
      </c>
      <c r="F14" s="77">
        <f t="shared" si="3"/>
        <v>0</v>
      </c>
      <c r="G14" s="44">
        <f t="shared" si="4"/>
        <v>0</v>
      </c>
      <c r="H14" s="44">
        <f t="shared" si="5"/>
        <v>0</v>
      </c>
      <c r="I14" s="44">
        <f t="shared" si="6"/>
        <v>0</v>
      </c>
      <c r="J14" s="44">
        <f t="shared" si="7"/>
        <v>0</v>
      </c>
      <c r="K14" s="44">
        <f t="shared" si="8"/>
        <v>0</v>
      </c>
      <c r="L14" s="44">
        <f t="shared" si="9"/>
        <v>0</v>
      </c>
      <c r="M14" s="20"/>
      <c r="N14" s="44">
        <f t="shared" si="10"/>
        <v>0</v>
      </c>
      <c r="O14" s="44">
        <f t="shared" si="11"/>
        <v>0</v>
      </c>
      <c r="P14" s="44">
        <f t="shared" si="12"/>
        <v>0</v>
      </c>
      <c r="Q14" s="44">
        <f t="shared" si="13"/>
        <v>0</v>
      </c>
      <c r="R14" s="44">
        <f t="shared" si="14"/>
        <v>0</v>
      </c>
      <c r="S14" s="44">
        <f t="shared" si="15"/>
        <v>0</v>
      </c>
      <c r="W14" s="20"/>
      <c r="X14" s="6">
        <f t="shared" si="16"/>
        <v>0</v>
      </c>
      <c r="Y14" s="77">
        <f t="shared" si="17"/>
        <v>0</v>
      </c>
      <c r="Z14" s="44">
        <f t="shared" si="18"/>
        <v>0</v>
      </c>
      <c r="AA14" s="44">
        <f t="shared" si="19"/>
        <v>0</v>
      </c>
      <c r="AB14" s="44">
        <f t="shared" si="20"/>
        <v>0</v>
      </c>
      <c r="AC14" s="44">
        <f t="shared" si="21"/>
        <v>0</v>
      </c>
      <c r="AD14" s="44">
        <f t="shared" si="22"/>
        <v>0</v>
      </c>
      <c r="AE14" s="44">
        <f t="shared" si="23"/>
        <v>0</v>
      </c>
      <c r="AF14" s="20"/>
      <c r="AG14" s="44">
        <f t="shared" si="24"/>
        <v>0</v>
      </c>
      <c r="AH14" s="44">
        <f t="shared" si="25"/>
        <v>0</v>
      </c>
      <c r="AI14" s="44">
        <f t="shared" si="26"/>
        <v>0</v>
      </c>
      <c r="AJ14" s="44">
        <f t="shared" si="27"/>
        <v>0</v>
      </c>
      <c r="AK14" s="44">
        <f t="shared" si="28"/>
        <v>0</v>
      </c>
      <c r="AL14" s="44">
        <f t="shared" si="29"/>
        <v>0</v>
      </c>
      <c r="AM14" s="20"/>
    </row>
    <row r="15" spans="1:39" x14ac:dyDescent="0.25">
      <c r="D15" s="20"/>
      <c r="E15" s="6">
        <f t="shared" si="2"/>
        <v>0</v>
      </c>
      <c r="F15" s="77">
        <f t="shared" si="3"/>
        <v>0</v>
      </c>
      <c r="G15" s="44">
        <f t="shared" si="4"/>
        <v>0</v>
      </c>
      <c r="H15" s="44">
        <f t="shared" si="5"/>
        <v>0</v>
      </c>
      <c r="I15" s="44">
        <f t="shared" si="6"/>
        <v>0</v>
      </c>
      <c r="J15" s="44">
        <f t="shared" si="7"/>
        <v>0</v>
      </c>
      <c r="K15" s="44">
        <f t="shared" si="8"/>
        <v>0</v>
      </c>
      <c r="L15" s="44">
        <f t="shared" si="9"/>
        <v>0</v>
      </c>
      <c r="M15" s="20"/>
      <c r="N15" s="44">
        <f t="shared" si="10"/>
        <v>0</v>
      </c>
      <c r="O15" s="44">
        <f t="shared" si="11"/>
        <v>0</v>
      </c>
      <c r="P15" s="44">
        <f t="shared" si="12"/>
        <v>0</v>
      </c>
      <c r="Q15" s="44">
        <f t="shared" si="13"/>
        <v>0</v>
      </c>
      <c r="R15" s="44">
        <f t="shared" si="14"/>
        <v>0</v>
      </c>
      <c r="S15" s="44">
        <f t="shared" si="15"/>
        <v>0</v>
      </c>
      <c r="W15" s="20"/>
      <c r="X15" s="6">
        <f t="shared" si="16"/>
        <v>0</v>
      </c>
      <c r="Y15" s="77">
        <f t="shared" si="17"/>
        <v>0</v>
      </c>
      <c r="Z15" s="44">
        <f t="shared" si="18"/>
        <v>0</v>
      </c>
      <c r="AA15" s="44">
        <f t="shared" si="19"/>
        <v>0</v>
      </c>
      <c r="AB15" s="44">
        <f t="shared" si="20"/>
        <v>0</v>
      </c>
      <c r="AC15" s="44">
        <f t="shared" si="21"/>
        <v>0</v>
      </c>
      <c r="AD15" s="44">
        <f t="shared" si="22"/>
        <v>0</v>
      </c>
      <c r="AE15" s="44">
        <f t="shared" si="23"/>
        <v>0</v>
      </c>
      <c r="AF15" s="20"/>
      <c r="AG15" s="44">
        <f t="shared" si="24"/>
        <v>0</v>
      </c>
      <c r="AH15" s="44">
        <f t="shared" si="25"/>
        <v>0</v>
      </c>
      <c r="AI15" s="44">
        <f t="shared" si="26"/>
        <v>0</v>
      </c>
      <c r="AJ15" s="44">
        <f t="shared" si="27"/>
        <v>0</v>
      </c>
      <c r="AK15" s="44">
        <f t="shared" si="28"/>
        <v>0</v>
      </c>
      <c r="AL15" s="44">
        <f t="shared" si="29"/>
        <v>0</v>
      </c>
      <c r="AM15" s="20"/>
    </row>
    <row r="16" spans="1:39" x14ac:dyDescent="0.25">
      <c r="D16" s="20"/>
      <c r="E16" s="6">
        <f t="shared" si="2"/>
        <v>0</v>
      </c>
      <c r="F16" s="77">
        <f t="shared" si="3"/>
        <v>0</v>
      </c>
      <c r="G16" s="44">
        <f t="shared" si="4"/>
        <v>0</v>
      </c>
      <c r="H16" s="44">
        <f t="shared" si="5"/>
        <v>0</v>
      </c>
      <c r="I16" s="44">
        <f t="shared" si="6"/>
        <v>0</v>
      </c>
      <c r="J16" s="44">
        <f t="shared" si="7"/>
        <v>0</v>
      </c>
      <c r="K16" s="44">
        <f t="shared" si="8"/>
        <v>0</v>
      </c>
      <c r="L16" s="44">
        <f t="shared" si="9"/>
        <v>0</v>
      </c>
      <c r="M16" s="20"/>
      <c r="N16" s="44">
        <f t="shared" si="10"/>
        <v>0</v>
      </c>
      <c r="O16" s="44">
        <f t="shared" si="11"/>
        <v>0</v>
      </c>
      <c r="P16" s="44">
        <f t="shared" si="12"/>
        <v>0</v>
      </c>
      <c r="Q16" s="44">
        <f t="shared" si="13"/>
        <v>0</v>
      </c>
      <c r="R16" s="44">
        <f t="shared" si="14"/>
        <v>0</v>
      </c>
      <c r="S16" s="44">
        <f t="shared" si="15"/>
        <v>0</v>
      </c>
      <c r="W16" s="20"/>
      <c r="X16" s="6">
        <f t="shared" si="16"/>
        <v>0</v>
      </c>
      <c r="Y16" s="77">
        <f t="shared" si="17"/>
        <v>0</v>
      </c>
      <c r="Z16" s="44">
        <f t="shared" si="18"/>
        <v>0</v>
      </c>
      <c r="AA16" s="44">
        <f t="shared" si="19"/>
        <v>0</v>
      </c>
      <c r="AB16" s="44">
        <f t="shared" si="20"/>
        <v>0</v>
      </c>
      <c r="AC16" s="44">
        <f t="shared" si="21"/>
        <v>0</v>
      </c>
      <c r="AD16" s="44">
        <f t="shared" si="22"/>
        <v>0</v>
      </c>
      <c r="AE16" s="44">
        <f t="shared" si="23"/>
        <v>0</v>
      </c>
      <c r="AF16" s="20"/>
      <c r="AG16" s="44">
        <f t="shared" si="24"/>
        <v>0</v>
      </c>
      <c r="AH16" s="44">
        <f t="shared" si="25"/>
        <v>0</v>
      </c>
      <c r="AI16" s="44">
        <f t="shared" si="26"/>
        <v>0</v>
      </c>
      <c r="AJ16" s="44">
        <f t="shared" si="27"/>
        <v>0</v>
      </c>
      <c r="AK16" s="44">
        <f t="shared" si="28"/>
        <v>0</v>
      </c>
      <c r="AL16" s="44">
        <f t="shared" si="29"/>
        <v>0</v>
      </c>
      <c r="AM16" s="20"/>
    </row>
    <row r="17" spans="4:39" x14ac:dyDescent="0.25">
      <c r="D17" s="20"/>
      <c r="E17" s="6">
        <f t="shared" si="2"/>
        <v>0</v>
      </c>
      <c r="F17" s="77">
        <f t="shared" si="3"/>
        <v>0</v>
      </c>
      <c r="G17" s="44">
        <f t="shared" si="4"/>
        <v>0</v>
      </c>
      <c r="H17" s="44">
        <f t="shared" si="5"/>
        <v>0</v>
      </c>
      <c r="I17" s="44">
        <f t="shared" si="6"/>
        <v>0</v>
      </c>
      <c r="J17" s="44">
        <f t="shared" si="7"/>
        <v>0</v>
      </c>
      <c r="K17" s="44">
        <f t="shared" si="8"/>
        <v>0</v>
      </c>
      <c r="L17" s="44">
        <f t="shared" si="9"/>
        <v>0</v>
      </c>
      <c r="M17" s="20"/>
      <c r="N17" s="44">
        <f t="shared" si="10"/>
        <v>0</v>
      </c>
      <c r="O17" s="44">
        <f t="shared" si="11"/>
        <v>0</v>
      </c>
      <c r="P17" s="44">
        <f t="shared" si="12"/>
        <v>0</v>
      </c>
      <c r="Q17" s="44">
        <f t="shared" si="13"/>
        <v>0</v>
      </c>
      <c r="R17" s="44">
        <f t="shared" si="14"/>
        <v>0</v>
      </c>
      <c r="S17" s="44">
        <f t="shared" si="15"/>
        <v>0</v>
      </c>
      <c r="W17" s="20"/>
      <c r="X17" s="6">
        <f t="shared" si="16"/>
        <v>0</v>
      </c>
      <c r="Y17" s="77">
        <f t="shared" si="17"/>
        <v>0</v>
      </c>
      <c r="Z17" s="44">
        <f t="shared" si="18"/>
        <v>0</v>
      </c>
      <c r="AA17" s="44">
        <f t="shared" si="19"/>
        <v>0</v>
      </c>
      <c r="AB17" s="44">
        <f t="shared" si="20"/>
        <v>0</v>
      </c>
      <c r="AC17" s="44">
        <f t="shared" si="21"/>
        <v>0</v>
      </c>
      <c r="AD17" s="44">
        <f t="shared" si="22"/>
        <v>0</v>
      </c>
      <c r="AE17" s="44">
        <f t="shared" si="23"/>
        <v>0</v>
      </c>
      <c r="AF17" s="20"/>
      <c r="AG17" s="44">
        <f t="shared" si="24"/>
        <v>0</v>
      </c>
      <c r="AH17" s="44">
        <f t="shared" si="25"/>
        <v>0</v>
      </c>
      <c r="AI17" s="44">
        <f t="shared" si="26"/>
        <v>0</v>
      </c>
      <c r="AJ17" s="44">
        <f t="shared" si="27"/>
        <v>0</v>
      </c>
      <c r="AK17" s="44">
        <f t="shared" si="28"/>
        <v>0</v>
      </c>
      <c r="AL17" s="44">
        <f t="shared" si="29"/>
        <v>0</v>
      </c>
      <c r="AM17" s="20"/>
    </row>
    <row r="18" spans="4:39" x14ac:dyDescent="0.25">
      <c r="D18" s="20"/>
      <c r="E18" s="6">
        <f t="shared" si="2"/>
        <v>0</v>
      </c>
      <c r="F18" s="77">
        <f t="shared" si="3"/>
        <v>0</v>
      </c>
      <c r="G18" s="44">
        <f t="shared" si="4"/>
        <v>0</v>
      </c>
      <c r="H18" s="44">
        <f t="shared" si="5"/>
        <v>0</v>
      </c>
      <c r="I18" s="44">
        <f t="shared" si="6"/>
        <v>0</v>
      </c>
      <c r="J18" s="44">
        <f t="shared" si="7"/>
        <v>0</v>
      </c>
      <c r="K18" s="44">
        <f t="shared" si="8"/>
        <v>0</v>
      </c>
      <c r="L18" s="44">
        <f t="shared" si="9"/>
        <v>0</v>
      </c>
      <c r="M18" s="20"/>
      <c r="N18" s="44">
        <f t="shared" si="10"/>
        <v>0</v>
      </c>
      <c r="O18" s="44">
        <f t="shared" si="11"/>
        <v>0</v>
      </c>
      <c r="P18" s="44">
        <f t="shared" si="12"/>
        <v>0</v>
      </c>
      <c r="Q18" s="44">
        <f t="shared" si="13"/>
        <v>0</v>
      </c>
      <c r="R18" s="44">
        <f t="shared" si="14"/>
        <v>0</v>
      </c>
      <c r="S18" s="44">
        <f t="shared" si="15"/>
        <v>0</v>
      </c>
      <c r="W18" s="20"/>
      <c r="X18" s="6">
        <f t="shared" si="16"/>
        <v>0</v>
      </c>
      <c r="Y18" s="77">
        <f t="shared" si="17"/>
        <v>0</v>
      </c>
      <c r="Z18" s="44">
        <f t="shared" si="18"/>
        <v>0</v>
      </c>
      <c r="AA18" s="44">
        <f t="shared" si="19"/>
        <v>0</v>
      </c>
      <c r="AB18" s="44">
        <f t="shared" si="20"/>
        <v>0</v>
      </c>
      <c r="AC18" s="44">
        <f t="shared" si="21"/>
        <v>0</v>
      </c>
      <c r="AD18" s="44">
        <f t="shared" si="22"/>
        <v>0</v>
      </c>
      <c r="AE18" s="44">
        <f t="shared" si="23"/>
        <v>0</v>
      </c>
      <c r="AF18" s="20"/>
      <c r="AG18" s="44">
        <f t="shared" si="24"/>
        <v>0</v>
      </c>
      <c r="AH18" s="44">
        <f t="shared" si="25"/>
        <v>0</v>
      </c>
      <c r="AI18" s="44">
        <f t="shared" si="26"/>
        <v>0</v>
      </c>
      <c r="AJ18" s="44">
        <f t="shared" si="27"/>
        <v>0</v>
      </c>
      <c r="AK18" s="44">
        <f t="shared" si="28"/>
        <v>0</v>
      </c>
      <c r="AL18" s="44">
        <f t="shared" si="29"/>
        <v>0</v>
      </c>
      <c r="AM18" s="20"/>
    </row>
    <row r="19" spans="4:39" x14ac:dyDescent="0.25">
      <c r="D19" s="20"/>
      <c r="E19" s="6">
        <f t="shared" si="2"/>
        <v>0</v>
      </c>
      <c r="F19" s="77">
        <f t="shared" si="3"/>
        <v>0</v>
      </c>
      <c r="G19" s="44">
        <f t="shared" si="4"/>
        <v>0</v>
      </c>
      <c r="H19" s="44">
        <f t="shared" si="5"/>
        <v>0</v>
      </c>
      <c r="I19" s="44">
        <f t="shared" si="6"/>
        <v>0</v>
      </c>
      <c r="J19" s="44">
        <f t="shared" si="7"/>
        <v>0</v>
      </c>
      <c r="K19" s="44">
        <f t="shared" si="8"/>
        <v>0</v>
      </c>
      <c r="L19" s="44">
        <f t="shared" si="9"/>
        <v>0</v>
      </c>
      <c r="M19" s="20"/>
      <c r="N19" s="44">
        <f t="shared" si="10"/>
        <v>0</v>
      </c>
      <c r="O19" s="44">
        <f t="shared" si="11"/>
        <v>0</v>
      </c>
      <c r="P19" s="44">
        <f t="shared" si="12"/>
        <v>0</v>
      </c>
      <c r="Q19" s="44">
        <f t="shared" si="13"/>
        <v>0</v>
      </c>
      <c r="R19" s="44">
        <f t="shared" si="14"/>
        <v>0</v>
      </c>
      <c r="S19" s="44">
        <f t="shared" si="15"/>
        <v>0</v>
      </c>
      <c r="W19" s="20"/>
      <c r="X19" s="6">
        <f t="shared" si="16"/>
        <v>0</v>
      </c>
      <c r="Y19" s="77">
        <f t="shared" si="17"/>
        <v>0</v>
      </c>
      <c r="Z19" s="44">
        <f t="shared" si="18"/>
        <v>0</v>
      </c>
      <c r="AA19" s="44">
        <f t="shared" si="19"/>
        <v>0</v>
      </c>
      <c r="AB19" s="44">
        <f t="shared" si="20"/>
        <v>0</v>
      </c>
      <c r="AC19" s="44">
        <f t="shared" si="21"/>
        <v>0</v>
      </c>
      <c r="AD19" s="44">
        <f t="shared" si="22"/>
        <v>0</v>
      </c>
      <c r="AE19" s="44">
        <f t="shared" si="23"/>
        <v>0</v>
      </c>
      <c r="AF19" s="20"/>
      <c r="AG19" s="44">
        <f t="shared" si="24"/>
        <v>0</v>
      </c>
      <c r="AH19" s="44">
        <f t="shared" si="25"/>
        <v>0</v>
      </c>
      <c r="AI19" s="44">
        <f t="shared" si="26"/>
        <v>0</v>
      </c>
      <c r="AJ19" s="44">
        <f t="shared" si="27"/>
        <v>0</v>
      </c>
      <c r="AK19" s="44">
        <f t="shared" si="28"/>
        <v>0</v>
      </c>
      <c r="AL19" s="44">
        <f t="shared" si="29"/>
        <v>0</v>
      </c>
      <c r="AM19" s="20"/>
    </row>
    <row r="20" spans="4:39" x14ac:dyDescent="0.25">
      <c r="D20" s="20"/>
      <c r="E20" s="6">
        <f t="shared" si="2"/>
        <v>0</v>
      </c>
      <c r="F20" s="77">
        <f t="shared" si="3"/>
        <v>0</v>
      </c>
      <c r="G20" s="44">
        <f t="shared" si="4"/>
        <v>0</v>
      </c>
      <c r="H20" s="44">
        <f t="shared" si="5"/>
        <v>0</v>
      </c>
      <c r="I20" s="44">
        <f t="shared" si="6"/>
        <v>0</v>
      </c>
      <c r="J20" s="44">
        <f t="shared" si="7"/>
        <v>0</v>
      </c>
      <c r="K20" s="44">
        <f t="shared" si="8"/>
        <v>0</v>
      </c>
      <c r="L20" s="44">
        <f t="shared" si="9"/>
        <v>0</v>
      </c>
      <c r="M20" s="20"/>
      <c r="N20" s="44">
        <f t="shared" si="10"/>
        <v>0</v>
      </c>
      <c r="O20" s="44">
        <f t="shared" si="11"/>
        <v>0</v>
      </c>
      <c r="P20" s="44">
        <f t="shared" si="12"/>
        <v>0</v>
      </c>
      <c r="Q20" s="44">
        <f t="shared" si="13"/>
        <v>0</v>
      </c>
      <c r="R20" s="44">
        <f t="shared" si="14"/>
        <v>0</v>
      </c>
      <c r="S20" s="44">
        <f t="shared" si="15"/>
        <v>0</v>
      </c>
      <c r="W20" s="20"/>
      <c r="X20" s="6">
        <f t="shared" si="16"/>
        <v>0</v>
      </c>
      <c r="Y20" s="77">
        <f t="shared" si="17"/>
        <v>0</v>
      </c>
      <c r="Z20" s="44">
        <f t="shared" si="18"/>
        <v>0</v>
      </c>
      <c r="AA20" s="44">
        <f t="shared" si="19"/>
        <v>0</v>
      </c>
      <c r="AB20" s="44">
        <f t="shared" si="20"/>
        <v>0</v>
      </c>
      <c r="AC20" s="44">
        <f t="shared" si="21"/>
        <v>0</v>
      </c>
      <c r="AD20" s="44">
        <f t="shared" si="22"/>
        <v>0</v>
      </c>
      <c r="AE20" s="44">
        <f t="shared" si="23"/>
        <v>0</v>
      </c>
      <c r="AF20" s="20"/>
      <c r="AG20" s="44">
        <f t="shared" si="24"/>
        <v>0</v>
      </c>
      <c r="AH20" s="44">
        <f t="shared" si="25"/>
        <v>0</v>
      </c>
      <c r="AI20" s="44">
        <f t="shared" si="26"/>
        <v>0</v>
      </c>
      <c r="AJ20" s="44">
        <f t="shared" si="27"/>
        <v>0</v>
      </c>
      <c r="AK20" s="44">
        <f t="shared" si="28"/>
        <v>0</v>
      </c>
      <c r="AL20" s="44">
        <f t="shared" si="29"/>
        <v>0</v>
      </c>
      <c r="AM20" s="20"/>
    </row>
    <row r="21" spans="4:39" x14ac:dyDescent="0.25">
      <c r="D21" s="20"/>
      <c r="E21" s="6">
        <f t="shared" si="2"/>
        <v>0</v>
      </c>
      <c r="F21" s="77">
        <f t="shared" si="3"/>
        <v>0</v>
      </c>
      <c r="G21" s="44">
        <f t="shared" si="4"/>
        <v>0</v>
      </c>
      <c r="H21" s="44">
        <f t="shared" si="5"/>
        <v>0</v>
      </c>
      <c r="I21" s="44">
        <f t="shared" si="6"/>
        <v>0</v>
      </c>
      <c r="J21" s="44">
        <f t="shared" si="7"/>
        <v>0</v>
      </c>
      <c r="K21" s="44">
        <f t="shared" si="8"/>
        <v>0</v>
      </c>
      <c r="L21" s="44">
        <f t="shared" si="9"/>
        <v>0</v>
      </c>
      <c r="M21" s="20"/>
      <c r="N21" s="44">
        <f t="shared" si="10"/>
        <v>0</v>
      </c>
      <c r="O21" s="44">
        <f t="shared" si="11"/>
        <v>0</v>
      </c>
      <c r="P21" s="44">
        <f t="shared" si="12"/>
        <v>0</v>
      </c>
      <c r="Q21" s="44">
        <f t="shared" si="13"/>
        <v>0</v>
      </c>
      <c r="R21" s="44">
        <f t="shared" si="14"/>
        <v>0</v>
      </c>
      <c r="S21" s="44">
        <f t="shared" si="15"/>
        <v>0</v>
      </c>
      <c r="W21" s="20"/>
      <c r="X21" s="6">
        <f t="shared" si="16"/>
        <v>0</v>
      </c>
      <c r="Y21" s="77">
        <f t="shared" si="17"/>
        <v>0</v>
      </c>
      <c r="Z21" s="44">
        <f t="shared" si="18"/>
        <v>0</v>
      </c>
      <c r="AA21" s="44">
        <f t="shared" si="19"/>
        <v>0</v>
      </c>
      <c r="AB21" s="44">
        <f t="shared" si="20"/>
        <v>0</v>
      </c>
      <c r="AC21" s="44">
        <f t="shared" si="21"/>
        <v>0</v>
      </c>
      <c r="AD21" s="44">
        <f t="shared" si="22"/>
        <v>0</v>
      </c>
      <c r="AE21" s="44">
        <f t="shared" si="23"/>
        <v>0</v>
      </c>
      <c r="AF21" s="20"/>
      <c r="AG21" s="44">
        <f t="shared" si="24"/>
        <v>0</v>
      </c>
      <c r="AH21" s="44">
        <f t="shared" si="25"/>
        <v>0</v>
      </c>
      <c r="AI21" s="44">
        <f t="shared" si="26"/>
        <v>0</v>
      </c>
      <c r="AJ21" s="44">
        <f t="shared" si="27"/>
        <v>0</v>
      </c>
      <c r="AK21" s="44">
        <f t="shared" si="28"/>
        <v>0</v>
      </c>
      <c r="AL21" s="44">
        <f t="shared" si="29"/>
        <v>0</v>
      </c>
      <c r="AM21" s="20"/>
    </row>
    <row r="22" spans="4:39" x14ac:dyDescent="0.25">
      <c r="D22" s="20"/>
      <c r="E22" s="6">
        <f t="shared" si="2"/>
        <v>0</v>
      </c>
      <c r="F22" s="77">
        <f t="shared" si="3"/>
        <v>0</v>
      </c>
      <c r="G22" s="44">
        <f t="shared" si="4"/>
        <v>0</v>
      </c>
      <c r="H22" s="44">
        <f t="shared" si="5"/>
        <v>0</v>
      </c>
      <c r="I22" s="44">
        <f t="shared" si="6"/>
        <v>0</v>
      </c>
      <c r="J22" s="44">
        <f t="shared" si="7"/>
        <v>0</v>
      </c>
      <c r="K22" s="44">
        <f t="shared" si="8"/>
        <v>0</v>
      </c>
      <c r="L22" s="44">
        <f t="shared" si="9"/>
        <v>0</v>
      </c>
      <c r="M22" s="20"/>
      <c r="N22" s="44">
        <f t="shared" si="10"/>
        <v>0</v>
      </c>
      <c r="O22" s="44">
        <f t="shared" si="11"/>
        <v>0</v>
      </c>
      <c r="P22" s="44">
        <f t="shared" si="12"/>
        <v>0</v>
      </c>
      <c r="Q22" s="44">
        <f t="shared" si="13"/>
        <v>0</v>
      </c>
      <c r="R22" s="44">
        <f t="shared" si="14"/>
        <v>0</v>
      </c>
      <c r="S22" s="44">
        <f t="shared" si="15"/>
        <v>0</v>
      </c>
      <c r="W22" s="20"/>
      <c r="X22" s="6">
        <f t="shared" si="16"/>
        <v>0</v>
      </c>
      <c r="Y22" s="77">
        <f t="shared" si="17"/>
        <v>0</v>
      </c>
      <c r="Z22" s="44">
        <f t="shared" si="18"/>
        <v>0</v>
      </c>
      <c r="AA22" s="44">
        <f t="shared" si="19"/>
        <v>0</v>
      </c>
      <c r="AB22" s="44">
        <f t="shared" si="20"/>
        <v>0</v>
      </c>
      <c r="AC22" s="44">
        <f t="shared" si="21"/>
        <v>0</v>
      </c>
      <c r="AD22" s="44">
        <f t="shared" si="22"/>
        <v>0</v>
      </c>
      <c r="AE22" s="44">
        <f t="shared" si="23"/>
        <v>0</v>
      </c>
      <c r="AF22" s="20"/>
      <c r="AG22" s="44">
        <f t="shared" si="24"/>
        <v>0</v>
      </c>
      <c r="AH22" s="44">
        <f t="shared" si="25"/>
        <v>0</v>
      </c>
      <c r="AI22" s="44">
        <f t="shared" si="26"/>
        <v>0</v>
      </c>
      <c r="AJ22" s="44">
        <f t="shared" si="27"/>
        <v>0</v>
      </c>
      <c r="AK22" s="44">
        <f t="shared" si="28"/>
        <v>0</v>
      </c>
      <c r="AL22" s="44">
        <f t="shared" si="29"/>
        <v>0</v>
      </c>
      <c r="AM22" s="20"/>
    </row>
    <row r="23" spans="4:39" x14ac:dyDescent="0.25">
      <c r="D23" s="20"/>
      <c r="E23" s="6">
        <f t="shared" si="2"/>
        <v>0</v>
      </c>
      <c r="F23" s="77">
        <f t="shared" si="3"/>
        <v>0</v>
      </c>
      <c r="G23" s="44">
        <f t="shared" si="4"/>
        <v>0</v>
      </c>
      <c r="H23" s="44">
        <f t="shared" si="5"/>
        <v>0</v>
      </c>
      <c r="I23" s="44">
        <f t="shared" si="6"/>
        <v>0</v>
      </c>
      <c r="J23" s="44">
        <f t="shared" si="7"/>
        <v>0</v>
      </c>
      <c r="K23" s="44">
        <f t="shared" si="8"/>
        <v>0</v>
      </c>
      <c r="L23" s="44">
        <f t="shared" si="9"/>
        <v>0</v>
      </c>
      <c r="M23" s="20"/>
      <c r="N23" s="44">
        <f t="shared" si="10"/>
        <v>0</v>
      </c>
      <c r="O23" s="44">
        <f t="shared" si="11"/>
        <v>0</v>
      </c>
      <c r="P23" s="44">
        <f t="shared" si="12"/>
        <v>0</v>
      </c>
      <c r="Q23" s="44">
        <f t="shared" si="13"/>
        <v>0</v>
      </c>
      <c r="R23" s="44">
        <f t="shared" si="14"/>
        <v>0</v>
      </c>
      <c r="S23" s="44">
        <f t="shared" si="15"/>
        <v>0</v>
      </c>
      <c r="W23" s="20"/>
      <c r="X23" s="6">
        <f t="shared" si="16"/>
        <v>0</v>
      </c>
      <c r="Y23" s="77">
        <f t="shared" si="17"/>
        <v>0</v>
      </c>
      <c r="Z23" s="44">
        <f t="shared" si="18"/>
        <v>0</v>
      </c>
      <c r="AA23" s="44">
        <f t="shared" si="19"/>
        <v>0</v>
      </c>
      <c r="AB23" s="44">
        <f t="shared" si="20"/>
        <v>0</v>
      </c>
      <c r="AC23" s="44">
        <f t="shared" si="21"/>
        <v>0</v>
      </c>
      <c r="AD23" s="44">
        <f t="shared" si="22"/>
        <v>0</v>
      </c>
      <c r="AE23" s="44">
        <f t="shared" si="23"/>
        <v>0</v>
      </c>
      <c r="AF23" s="20"/>
      <c r="AG23" s="44">
        <f t="shared" si="24"/>
        <v>0</v>
      </c>
      <c r="AH23" s="44">
        <f t="shared" si="25"/>
        <v>0</v>
      </c>
      <c r="AI23" s="44">
        <f t="shared" si="26"/>
        <v>0</v>
      </c>
      <c r="AJ23" s="44">
        <f t="shared" si="27"/>
        <v>0</v>
      </c>
      <c r="AK23" s="44">
        <f t="shared" si="28"/>
        <v>0</v>
      </c>
      <c r="AL23" s="44">
        <f t="shared" si="29"/>
        <v>0</v>
      </c>
      <c r="AM23" s="20"/>
    </row>
    <row r="24" spans="4:39" x14ac:dyDescent="0.25">
      <c r="D24" s="20"/>
      <c r="E24" s="6">
        <f t="shared" si="2"/>
        <v>0</v>
      </c>
      <c r="F24" s="77">
        <f t="shared" si="3"/>
        <v>0</v>
      </c>
      <c r="G24" s="44">
        <f t="shared" si="4"/>
        <v>0</v>
      </c>
      <c r="H24" s="44">
        <f t="shared" si="5"/>
        <v>0</v>
      </c>
      <c r="I24" s="44">
        <f t="shared" si="6"/>
        <v>0</v>
      </c>
      <c r="J24" s="44">
        <f t="shared" si="7"/>
        <v>0</v>
      </c>
      <c r="K24" s="44">
        <f t="shared" si="8"/>
        <v>0</v>
      </c>
      <c r="L24" s="44">
        <f t="shared" si="9"/>
        <v>0</v>
      </c>
      <c r="M24" s="20"/>
      <c r="N24" s="44">
        <f t="shared" si="10"/>
        <v>0</v>
      </c>
      <c r="O24" s="44">
        <f t="shared" si="11"/>
        <v>0</v>
      </c>
      <c r="P24" s="44">
        <f t="shared" si="12"/>
        <v>0</v>
      </c>
      <c r="Q24" s="44">
        <f t="shared" si="13"/>
        <v>0</v>
      </c>
      <c r="R24" s="44">
        <f t="shared" si="14"/>
        <v>0</v>
      </c>
      <c r="S24" s="44">
        <f t="shared" si="15"/>
        <v>0</v>
      </c>
      <c r="W24" s="20"/>
      <c r="X24" s="6">
        <f t="shared" si="16"/>
        <v>0</v>
      </c>
      <c r="Y24" s="77">
        <f t="shared" si="17"/>
        <v>0</v>
      </c>
      <c r="Z24" s="44">
        <f t="shared" si="18"/>
        <v>0</v>
      </c>
      <c r="AA24" s="44">
        <f t="shared" si="19"/>
        <v>0</v>
      </c>
      <c r="AB24" s="44">
        <f t="shared" si="20"/>
        <v>0</v>
      </c>
      <c r="AC24" s="44">
        <f t="shared" si="21"/>
        <v>0</v>
      </c>
      <c r="AD24" s="44">
        <f t="shared" si="22"/>
        <v>0</v>
      </c>
      <c r="AE24" s="44">
        <f t="shared" si="23"/>
        <v>0</v>
      </c>
      <c r="AF24" s="20"/>
      <c r="AG24" s="44">
        <f t="shared" si="24"/>
        <v>0</v>
      </c>
      <c r="AH24" s="44">
        <f t="shared" si="25"/>
        <v>0</v>
      </c>
      <c r="AI24" s="44">
        <f t="shared" si="26"/>
        <v>0</v>
      </c>
      <c r="AJ24" s="44">
        <f t="shared" si="27"/>
        <v>0</v>
      </c>
      <c r="AK24" s="44">
        <f t="shared" si="28"/>
        <v>0</v>
      </c>
      <c r="AL24" s="44">
        <f t="shared" si="29"/>
        <v>0</v>
      </c>
      <c r="AM24" s="20"/>
    </row>
    <row r="25" spans="4:39" x14ac:dyDescent="0.25">
      <c r="D25" s="20"/>
      <c r="E25" s="6">
        <f t="shared" si="2"/>
        <v>0</v>
      </c>
      <c r="F25" s="77">
        <f t="shared" si="3"/>
        <v>0</v>
      </c>
      <c r="G25" s="44">
        <f t="shared" si="4"/>
        <v>0</v>
      </c>
      <c r="H25" s="44">
        <f t="shared" si="5"/>
        <v>0</v>
      </c>
      <c r="I25" s="44">
        <f t="shared" si="6"/>
        <v>0</v>
      </c>
      <c r="J25" s="44">
        <f t="shared" si="7"/>
        <v>0</v>
      </c>
      <c r="K25" s="44">
        <f t="shared" si="8"/>
        <v>0</v>
      </c>
      <c r="L25" s="44">
        <f t="shared" si="9"/>
        <v>0</v>
      </c>
      <c r="M25" s="20"/>
      <c r="N25" s="44">
        <f t="shared" si="10"/>
        <v>0</v>
      </c>
      <c r="O25" s="44">
        <f t="shared" si="11"/>
        <v>0</v>
      </c>
      <c r="P25" s="44">
        <f t="shared" si="12"/>
        <v>0</v>
      </c>
      <c r="Q25" s="44">
        <f t="shared" si="13"/>
        <v>0</v>
      </c>
      <c r="R25" s="44">
        <f t="shared" si="14"/>
        <v>0</v>
      </c>
      <c r="S25" s="44">
        <f t="shared" si="15"/>
        <v>0</v>
      </c>
      <c r="W25" s="20"/>
      <c r="X25" s="6">
        <f t="shared" si="16"/>
        <v>0</v>
      </c>
      <c r="Y25" s="77">
        <f t="shared" si="17"/>
        <v>0</v>
      </c>
      <c r="Z25" s="44">
        <f t="shared" si="18"/>
        <v>0</v>
      </c>
      <c r="AA25" s="44">
        <f t="shared" si="19"/>
        <v>0</v>
      </c>
      <c r="AB25" s="44">
        <f t="shared" si="20"/>
        <v>0</v>
      </c>
      <c r="AC25" s="44">
        <f t="shared" si="21"/>
        <v>0</v>
      </c>
      <c r="AD25" s="44">
        <f t="shared" si="22"/>
        <v>0</v>
      </c>
      <c r="AE25" s="44">
        <f t="shared" si="23"/>
        <v>0</v>
      </c>
      <c r="AF25" s="20"/>
      <c r="AG25" s="44">
        <f t="shared" si="24"/>
        <v>0</v>
      </c>
      <c r="AH25" s="44">
        <f t="shared" si="25"/>
        <v>0</v>
      </c>
      <c r="AI25" s="44">
        <f t="shared" si="26"/>
        <v>0</v>
      </c>
      <c r="AJ25" s="44">
        <f t="shared" si="27"/>
        <v>0</v>
      </c>
      <c r="AK25" s="44">
        <f t="shared" si="28"/>
        <v>0</v>
      </c>
      <c r="AL25" s="44">
        <f t="shared" si="29"/>
        <v>0</v>
      </c>
      <c r="AM25" s="20"/>
    </row>
    <row r="26" spans="4:39" x14ac:dyDescent="0.25">
      <c r="D26" s="20"/>
      <c r="E26" s="6">
        <f t="shared" si="2"/>
        <v>0</v>
      </c>
      <c r="F26" s="77">
        <f t="shared" si="3"/>
        <v>0</v>
      </c>
      <c r="G26" s="44">
        <f t="shared" si="4"/>
        <v>0</v>
      </c>
      <c r="H26" s="44">
        <f t="shared" si="5"/>
        <v>0</v>
      </c>
      <c r="I26" s="44">
        <f t="shared" si="6"/>
        <v>0</v>
      </c>
      <c r="J26" s="44">
        <f t="shared" si="7"/>
        <v>0</v>
      </c>
      <c r="K26" s="44">
        <f t="shared" si="8"/>
        <v>0</v>
      </c>
      <c r="L26" s="44">
        <f t="shared" si="9"/>
        <v>0</v>
      </c>
      <c r="M26" s="20"/>
      <c r="N26" s="44">
        <f t="shared" si="10"/>
        <v>0</v>
      </c>
      <c r="O26" s="44">
        <f t="shared" si="11"/>
        <v>0</v>
      </c>
      <c r="P26" s="44">
        <f t="shared" si="12"/>
        <v>0</v>
      </c>
      <c r="Q26" s="44">
        <f t="shared" si="13"/>
        <v>0</v>
      </c>
      <c r="R26" s="44">
        <f t="shared" si="14"/>
        <v>0</v>
      </c>
      <c r="S26" s="44">
        <f t="shared" si="15"/>
        <v>0</v>
      </c>
      <c r="W26" s="20"/>
      <c r="X26" s="6">
        <f t="shared" si="16"/>
        <v>0</v>
      </c>
      <c r="Y26" s="77">
        <f t="shared" si="17"/>
        <v>0</v>
      </c>
      <c r="Z26" s="44">
        <f t="shared" si="18"/>
        <v>0</v>
      </c>
      <c r="AA26" s="44">
        <f t="shared" si="19"/>
        <v>0</v>
      </c>
      <c r="AB26" s="44">
        <f t="shared" si="20"/>
        <v>0</v>
      </c>
      <c r="AC26" s="44">
        <f t="shared" si="21"/>
        <v>0</v>
      </c>
      <c r="AD26" s="44">
        <f t="shared" si="22"/>
        <v>0</v>
      </c>
      <c r="AE26" s="44">
        <f t="shared" si="23"/>
        <v>0</v>
      </c>
      <c r="AF26" s="20"/>
      <c r="AG26" s="44">
        <f t="shared" si="24"/>
        <v>0</v>
      </c>
      <c r="AH26" s="44">
        <f t="shared" si="25"/>
        <v>0</v>
      </c>
      <c r="AI26" s="44">
        <f t="shared" si="26"/>
        <v>0</v>
      </c>
      <c r="AJ26" s="44">
        <f t="shared" si="27"/>
        <v>0</v>
      </c>
      <c r="AK26" s="44">
        <f t="shared" si="28"/>
        <v>0</v>
      </c>
      <c r="AL26" s="44">
        <f t="shared" si="29"/>
        <v>0</v>
      </c>
      <c r="AM26" s="20"/>
    </row>
    <row r="27" spans="4:39" x14ac:dyDescent="0.25">
      <c r="D27" s="20"/>
      <c r="E27" s="6">
        <f t="shared" si="2"/>
        <v>0</v>
      </c>
      <c r="F27" s="77">
        <f t="shared" si="3"/>
        <v>0</v>
      </c>
      <c r="G27" s="44">
        <f t="shared" si="4"/>
        <v>0</v>
      </c>
      <c r="H27" s="44">
        <f t="shared" si="5"/>
        <v>0</v>
      </c>
      <c r="I27" s="44">
        <f t="shared" si="6"/>
        <v>0</v>
      </c>
      <c r="J27" s="44">
        <f t="shared" si="7"/>
        <v>0</v>
      </c>
      <c r="K27" s="44">
        <f t="shared" si="8"/>
        <v>0</v>
      </c>
      <c r="L27" s="44">
        <f t="shared" si="9"/>
        <v>0</v>
      </c>
      <c r="M27" s="20"/>
      <c r="N27" s="44">
        <f t="shared" si="10"/>
        <v>0</v>
      </c>
      <c r="O27" s="44">
        <f t="shared" si="11"/>
        <v>0</v>
      </c>
      <c r="P27" s="44">
        <f t="shared" si="12"/>
        <v>0</v>
      </c>
      <c r="Q27" s="44">
        <f t="shared" si="13"/>
        <v>0</v>
      </c>
      <c r="R27" s="44">
        <f t="shared" si="14"/>
        <v>0</v>
      </c>
      <c r="S27" s="44">
        <f t="shared" si="15"/>
        <v>0</v>
      </c>
      <c r="W27" s="20"/>
      <c r="X27" s="6">
        <f t="shared" si="16"/>
        <v>0</v>
      </c>
      <c r="Y27" s="77">
        <f t="shared" si="17"/>
        <v>0</v>
      </c>
      <c r="Z27" s="44">
        <f t="shared" si="18"/>
        <v>0</v>
      </c>
      <c r="AA27" s="44">
        <f t="shared" si="19"/>
        <v>0</v>
      </c>
      <c r="AB27" s="44">
        <f t="shared" si="20"/>
        <v>0</v>
      </c>
      <c r="AC27" s="44">
        <f t="shared" si="21"/>
        <v>0</v>
      </c>
      <c r="AD27" s="44">
        <f t="shared" si="22"/>
        <v>0</v>
      </c>
      <c r="AE27" s="44">
        <f t="shared" si="23"/>
        <v>0</v>
      </c>
      <c r="AF27" s="20"/>
      <c r="AG27" s="44">
        <f t="shared" si="24"/>
        <v>0</v>
      </c>
      <c r="AH27" s="44">
        <f t="shared" si="25"/>
        <v>0</v>
      </c>
      <c r="AI27" s="44">
        <f t="shared" si="26"/>
        <v>0</v>
      </c>
      <c r="AJ27" s="44">
        <f t="shared" si="27"/>
        <v>0</v>
      </c>
      <c r="AK27" s="44">
        <f t="shared" si="28"/>
        <v>0</v>
      </c>
      <c r="AL27" s="44">
        <f t="shared" si="29"/>
        <v>0</v>
      </c>
      <c r="AM27" s="20"/>
    </row>
    <row r="28" spans="4:39" x14ac:dyDescent="0.25">
      <c r="D28" s="20"/>
      <c r="E28" s="6">
        <f t="shared" si="2"/>
        <v>0</v>
      </c>
      <c r="F28" s="77">
        <f t="shared" si="3"/>
        <v>0</v>
      </c>
      <c r="G28" s="44">
        <f t="shared" si="4"/>
        <v>0</v>
      </c>
      <c r="H28" s="44">
        <f t="shared" si="5"/>
        <v>0</v>
      </c>
      <c r="I28" s="44">
        <f t="shared" si="6"/>
        <v>0</v>
      </c>
      <c r="J28" s="44">
        <f t="shared" si="7"/>
        <v>0</v>
      </c>
      <c r="K28" s="44">
        <f t="shared" si="8"/>
        <v>0</v>
      </c>
      <c r="L28" s="44">
        <f t="shared" si="9"/>
        <v>0</v>
      </c>
      <c r="M28" s="20"/>
      <c r="N28" s="44">
        <f t="shared" si="10"/>
        <v>0</v>
      </c>
      <c r="O28" s="44">
        <f t="shared" si="11"/>
        <v>0</v>
      </c>
      <c r="P28" s="44">
        <f t="shared" si="12"/>
        <v>0</v>
      </c>
      <c r="Q28" s="44">
        <f t="shared" si="13"/>
        <v>0</v>
      </c>
      <c r="R28" s="44">
        <f t="shared" si="14"/>
        <v>0</v>
      </c>
      <c r="S28" s="44">
        <f t="shared" si="15"/>
        <v>0</v>
      </c>
      <c r="W28" s="20"/>
      <c r="X28" s="6">
        <f t="shared" si="16"/>
        <v>0</v>
      </c>
      <c r="Y28" s="77">
        <f t="shared" si="17"/>
        <v>0</v>
      </c>
      <c r="Z28" s="44">
        <f t="shared" si="18"/>
        <v>0</v>
      </c>
      <c r="AA28" s="44">
        <f t="shared" si="19"/>
        <v>0</v>
      </c>
      <c r="AB28" s="44">
        <f t="shared" si="20"/>
        <v>0</v>
      </c>
      <c r="AC28" s="44">
        <f t="shared" si="21"/>
        <v>0</v>
      </c>
      <c r="AD28" s="44">
        <f t="shared" si="22"/>
        <v>0</v>
      </c>
      <c r="AE28" s="44">
        <f t="shared" si="23"/>
        <v>0</v>
      </c>
      <c r="AF28" s="20"/>
      <c r="AG28" s="44">
        <f t="shared" si="24"/>
        <v>0</v>
      </c>
      <c r="AH28" s="44">
        <f t="shared" si="25"/>
        <v>0</v>
      </c>
      <c r="AI28" s="44">
        <f t="shared" si="26"/>
        <v>0</v>
      </c>
      <c r="AJ28" s="44">
        <f t="shared" si="27"/>
        <v>0</v>
      </c>
      <c r="AK28" s="44">
        <f t="shared" si="28"/>
        <v>0</v>
      </c>
      <c r="AL28" s="44">
        <f t="shared" si="29"/>
        <v>0</v>
      </c>
      <c r="AM28" s="20"/>
    </row>
    <row r="29" spans="4:39" x14ac:dyDescent="0.25">
      <c r="D29" s="20"/>
      <c r="E29" s="6">
        <f t="shared" si="2"/>
        <v>0</v>
      </c>
      <c r="F29" s="77">
        <f t="shared" si="3"/>
        <v>0</v>
      </c>
      <c r="G29" s="44">
        <f t="shared" si="4"/>
        <v>0</v>
      </c>
      <c r="H29" s="44">
        <f t="shared" si="5"/>
        <v>0</v>
      </c>
      <c r="I29" s="44">
        <f t="shared" si="6"/>
        <v>0</v>
      </c>
      <c r="J29" s="44">
        <f t="shared" si="7"/>
        <v>0</v>
      </c>
      <c r="K29" s="44">
        <f t="shared" si="8"/>
        <v>0</v>
      </c>
      <c r="L29" s="44">
        <f t="shared" si="9"/>
        <v>0</v>
      </c>
      <c r="M29" s="20"/>
      <c r="N29" s="44">
        <f t="shared" si="10"/>
        <v>0</v>
      </c>
      <c r="O29" s="44">
        <f t="shared" si="11"/>
        <v>0</v>
      </c>
      <c r="P29" s="44">
        <f t="shared" si="12"/>
        <v>0</v>
      </c>
      <c r="Q29" s="44">
        <f t="shared" si="13"/>
        <v>0</v>
      </c>
      <c r="R29" s="44">
        <f t="shared" si="14"/>
        <v>0</v>
      </c>
      <c r="S29" s="44">
        <f t="shared" si="15"/>
        <v>0</v>
      </c>
      <c r="W29" s="20"/>
      <c r="X29" s="6">
        <f t="shared" si="16"/>
        <v>0</v>
      </c>
      <c r="Y29" s="77">
        <f t="shared" si="17"/>
        <v>0</v>
      </c>
      <c r="Z29" s="44">
        <f t="shared" si="18"/>
        <v>0</v>
      </c>
      <c r="AA29" s="44">
        <f t="shared" si="19"/>
        <v>0</v>
      </c>
      <c r="AB29" s="44">
        <f t="shared" si="20"/>
        <v>0</v>
      </c>
      <c r="AC29" s="44">
        <f t="shared" si="21"/>
        <v>0</v>
      </c>
      <c r="AD29" s="44">
        <f t="shared" si="22"/>
        <v>0</v>
      </c>
      <c r="AE29" s="44">
        <f t="shared" si="23"/>
        <v>0</v>
      </c>
      <c r="AF29" s="20"/>
      <c r="AG29" s="44">
        <f t="shared" si="24"/>
        <v>0</v>
      </c>
      <c r="AH29" s="44">
        <f t="shared" si="25"/>
        <v>0</v>
      </c>
      <c r="AI29" s="44">
        <f t="shared" si="26"/>
        <v>0</v>
      </c>
      <c r="AJ29" s="44">
        <f t="shared" si="27"/>
        <v>0</v>
      </c>
      <c r="AK29" s="44">
        <f t="shared" si="28"/>
        <v>0</v>
      </c>
      <c r="AL29" s="44">
        <f t="shared" si="29"/>
        <v>0</v>
      </c>
      <c r="AM29" s="20"/>
    </row>
    <row r="30" spans="4:39" x14ac:dyDescent="0.25">
      <c r="D30" s="20"/>
      <c r="E30" s="6">
        <f t="shared" si="2"/>
        <v>0</v>
      </c>
      <c r="F30" s="77">
        <f t="shared" si="3"/>
        <v>0</v>
      </c>
      <c r="G30" s="44">
        <f t="shared" si="4"/>
        <v>0</v>
      </c>
      <c r="H30" s="44">
        <f t="shared" si="5"/>
        <v>0</v>
      </c>
      <c r="I30" s="44">
        <f t="shared" si="6"/>
        <v>0</v>
      </c>
      <c r="J30" s="44">
        <f t="shared" si="7"/>
        <v>0</v>
      </c>
      <c r="K30" s="44">
        <f t="shared" si="8"/>
        <v>0</v>
      </c>
      <c r="L30" s="44">
        <f t="shared" si="9"/>
        <v>0</v>
      </c>
      <c r="M30" s="20"/>
      <c r="N30" s="44">
        <f t="shared" si="10"/>
        <v>0</v>
      </c>
      <c r="O30" s="44">
        <f t="shared" si="11"/>
        <v>0</v>
      </c>
      <c r="P30" s="44">
        <f t="shared" si="12"/>
        <v>0</v>
      </c>
      <c r="Q30" s="44">
        <f t="shared" si="13"/>
        <v>0</v>
      </c>
      <c r="R30" s="44">
        <f t="shared" si="14"/>
        <v>0</v>
      </c>
      <c r="S30" s="44">
        <f t="shared" si="15"/>
        <v>0</v>
      </c>
      <c r="W30" s="20"/>
      <c r="X30" s="6">
        <f t="shared" si="16"/>
        <v>0</v>
      </c>
      <c r="Y30" s="77">
        <f t="shared" si="17"/>
        <v>0</v>
      </c>
      <c r="Z30" s="44">
        <f t="shared" si="18"/>
        <v>0</v>
      </c>
      <c r="AA30" s="44">
        <f t="shared" si="19"/>
        <v>0</v>
      </c>
      <c r="AB30" s="44">
        <f t="shared" si="20"/>
        <v>0</v>
      </c>
      <c r="AC30" s="44">
        <f t="shared" si="21"/>
        <v>0</v>
      </c>
      <c r="AD30" s="44">
        <f t="shared" si="22"/>
        <v>0</v>
      </c>
      <c r="AE30" s="44">
        <f t="shared" si="23"/>
        <v>0</v>
      </c>
      <c r="AF30" s="20"/>
      <c r="AG30" s="44">
        <f t="shared" si="24"/>
        <v>0</v>
      </c>
      <c r="AH30" s="44">
        <f t="shared" si="25"/>
        <v>0</v>
      </c>
      <c r="AI30" s="44">
        <f t="shared" si="26"/>
        <v>0</v>
      </c>
      <c r="AJ30" s="44">
        <f t="shared" si="27"/>
        <v>0</v>
      </c>
      <c r="AK30" s="44">
        <f t="shared" si="28"/>
        <v>0</v>
      </c>
      <c r="AL30" s="44">
        <f t="shared" si="29"/>
        <v>0</v>
      </c>
      <c r="AM30" s="20"/>
    </row>
    <row r="31" spans="4:39" x14ac:dyDescent="0.25">
      <c r="D31" s="20"/>
      <c r="E31" s="6">
        <f t="shared" si="2"/>
        <v>0</v>
      </c>
      <c r="F31" s="77">
        <f t="shared" si="3"/>
        <v>0</v>
      </c>
      <c r="G31" s="44">
        <f t="shared" si="4"/>
        <v>0</v>
      </c>
      <c r="H31" s="44">
        <f t="shared" si="5"/>
        <v>0</v>
      </c>
      <c r="I31" s="44">
        <f t="shared" si="6"/>
        <v>0</v>
      </c>
      <c r="J31" s="44">
        <f t="shared" si="7"/>
        <v>0</v>
      </c>
      <c r="K31" s="44">
        <f t="shared" si="8"/>
        <v>0</v>
      </c>
      <c r="L31" s="44">
        <f t="shared" si="9"/>
        <v>0</v>
      </c>
      <c r="M31" s="20"/>
      <c r="N31" s="44">
        <f t="shared" si="10"/>
        <v>0</v>
      </c>
      <c r="O31" s="44">
        <f t="shared" si="11"/>
        <v>0</v>
      </c>
      <c r="P31" s="44">
        <f t="shared" si="12"/>
        <v>0</v>
      </c>
      <c r="Q31" s="44">
        <f t="shared" si="13"/>
        <v>0</v>
      </c>
      <c r="R31" s="44">
        <f t="shared" si="14"/>
        <v>0</v>
      </c>
      <c r="S31" s="44">
        <f t="shared" si="15"/>
        <v>0</v>
      </c>
      <c r="W31" s="20"/>
      <c r="X31" s="6">
        <f t="shared" si="16"/>
        <v>0</v>
      </c>
      <c r="Y31" s="77">
        <f t="shared" si="17"/>
        <v>0</v>
      </c>
      <c r="Z31" s="44">
        <f t="shared" si="18"/>
        <v>0</v>
      </c>
      <c r="AA31" s="44">
        <f t="shared" si="19"/>
        <v>0</v>
      </c>
      <c r="AB31" s="44">
        <f t="shared" si="20"/>
        <v>0</v>
      </c>
      <c r="AC31" s="44">
        <f t="shared" si="21"/>
        <v>0</v>
      </c>
      <c r="AD31" s="44">
        <f t="shared" si="22"/>
        <v>0</v>
      </c>
      <c r="AE31" s="44">
        <f t="shared" si="23"/>
        <v>0</v>
      </c>
      <c r="AF31" s="20"/>
      <c r="AG31" s="44">
        <f t="shared" si="24"/>
        <v>0</v>
      </c>
      <c r="AH31" s="44">
        <f t="shared" si="25"/>
        <v>0</v>
      </c>
      <c r="AI31" s="44">
        <f t="shared" si="26"/>
        <v>0</v>
      </c>
      <c r="AJ31" s="44">
        <f t="shared" si="27"/>
        <v>0</v>
      </c>
      <c r="AK31" s="44">
        <f t="shared" si="28"/>
        <v>0</v>
      </c>
      <c r="AL31" s="44">
        <f t="shared" si="29"/>
        <v>0</v>
      </c>
      <c r="AM31" s="20"/>
    </row>
    <row r="32" spans="4:39" x14ac:dyDescent="0.25">
      <c r="D32" s="20"/>
      <c r="E32" s="6">
        <f t="shared" si="2"/>
        <v>0</v>
      </c>
      <c r="F32" s="77">
        <f t="shared" si="3"/>
        <v>0</v>
      </c>
      <c r="G32" s="44">
        <f t="shared" si="4"/>
        <v>0</v>
      </c>
      <c r="H32" s="44">
        <f t="shared" si="5"/>
        <v>0</v>
      </c>
      <c r="I32" s="44">
        <f t="shared" si="6"/>
        <v>0</v>
      </c>
      <c r="J32" s="44">
        <f t="shared" si="7"/>
        <v>0</v>
      </c>
      <c r="K32" s="44">
        <f t="shared" si="8"/>
        <v>0</v>
      </c>
      <c r="L32" s="44">
        <f t="shared" si="9"/>
        <v>0</v>
      </c>
      <c r="M32" s="20"/>
      <c r="N32" s="44">
        <f t="shared" si="10"/>
        <v>0</v>
      </c>
      <c r="O32" s="44">
        <f t="shared" si="11"/>
        <v>0</v>
      </c>
      <c r="P32" s="44">
        <f t="shared" si="12"/>
        <v>0</v>
      </c>
      <c r="Q32" s="44">
        <f t="shared" si="13"/>
        <v>0</v>
      </c>
      <c r="R32" s="44">
        <f t="shared" si="14"/>
        <v>0</v>
      </c>
      <c r="S32" s="44">
        <f t="shared" si="15"/>
        <v>0</v>
      </c>
      <c r="W32" s="20"/>
      <c r="X32" s="6">
        <f t="shared" si="16"/>
        <v>0</v>
      </c>
      <c r="Y32" s="77">
        <f t="shared" si="17"/>
        <v>0</v>
      </c>
      <c r="Z32" s="44">
        <f t="shared" si="18"/>
        <v>0</v>
      </c>
      <c r="AA32" s="44">
        <f t="shared" si="19"/>
        <v>0</v>
      </c>
      <c r="AB32" s="44">
        <f t="shared" si="20"/>
        <v>0</v>
      </c>
      <c r="AC32" s="44">
        <f t="shared" si="21"/>
        <v>0</v>
      </c>
      <c r="AD32" s="44">
        <f t="shared" si="22"/>
        <v>0</v>
      </c>
      <c r="AE32" s="44">
        <f t="shared" si="23"/>
        <v>0</v>
      </c>
      <c r="AF32" s="20"/>
      <c r="AG32" s="44">
        <f t="shared" si="24"/>
        <v>0</v>
      </c>
      <c r="AH32" s="44">
        <f t="shared" si="25"/>
        <v>0</v>
      </c>
      <c r="AI32" s="44">
        <f t="shared" si="26"/>
        <v>0</v>
      </c>
      <c r="AJ32" s="44">
        <f t="shared" si="27"/>
        <v>0</v>
      </c>
      <c r="AK32" s="44">
        <f t="shared" si="28"/>
        <v>0</v>
      </c>
      <c r="AL32" s="44">
        <f t="shared" si="29"/>
        <v>0</v>
      </c>
      <c r="AM32" s="20"/>
    </row>
    <row r="33" spans="4:39" x14ac:dyDescent="0.25">
      <c r="D33" s="20"/>
      <c r="E33" s="6">
        <f t="shared" si="2"/>
        <v>0</v>
      </c>
      <c r="F33" s="77">
        <f t="shared" si="3"/>
        <v>0</v>
      </c>
      <c r="G33" s="44">
        <f t="shared" si="4"/>
        <v>0</v>
      </c>
      <c r="H33" s="44">
        <f t="shared" si="5"/>
        <v>0</v>
      </c>
      <c r="I33" s="44">
        <f t="shared" si="6"/>
        <v>0</v>
      </c>
      <c r="J33" s="44">
        <f t="shared" si="7"/>
        <v>0</v>
      </c>
      <c r="K33" s="44">
        <f t="shared" si="8"/>
        <v>0</v>
      </c>
      <c r="L33" s="44">
        <f t="shared" si="9"/>
        <v>0</v>
      </c>
      <c r="M33" s="20"/>
      <c r="N33" s="44">
        <f t="shared" si="10"/>
        <v>0</v>
      </c>
      <c r="O33" s="44">
        <f t="shared" si="11"/>
        <v>0</v>
      </c>
      <c r="P33" s="44">
        <f t="shared" si="12"/>
        <v>0</v>
      </c>
      <c r="Q33" s="44">
        <f t="shared" si="13"/>
        <v>0</v>
      </c>
      <c r="R33" s="44">
        <f t="shared" si="14"/>
        <v>0</v>
      </c>
      <c r="S33" s="44">
        <f t="shared" si="15"/>
        <v>0</v>
      </c>
      <c r="W33" s="20"/>
      <c r="X33" s="6">
        <f t="shared" si="16"/>
        <v>0</v>
      </c>
      <c r="Y33" s="77">
        <f t="shared" si="17"/>
        <v>0</v>
      </c>
      <c r="Z33" s="44">
        <f t="shared" si="18"/>
        <v>0</v>
      </c>
      <c r="AA33" s="44">
        <f t="shared" si="19"/>
        <v>0</v>
      </c>
      <c r="AB33" s="44">
        <f t="shared" si="20"/>
        <v>0</v>
      </c>
      <c r="AC33" s="44">
        <f t="shared" si="21"/>
        <v>0</v>
      </c>
      <c r="AD33" s="44">
        <f t="shared" si="22"/>
        <v>0</v>
      </c>
      <c r="AE33" s="44">
        <f t="shared" si="23"/>
        <v>0</v>
      </c>
      <c r="AF33" s="20"/>
      <c r="AG33" s="44">
        <f t="shared" si="24"/>
        <v>0</v>
      </c>
      <c r="AH33" s="44">
        <f t="shared" si="25"/>
        <v>0</v>
      </c>
      <c r="AI33" s="44">
        <f t="shared" si="26"/>
        <v>0</v>
      </c>
      <c r="AJ33" s="44">
        <f t="shared" si="27"/>
        <v>0</v>
      </c>
      <c r="AK33" s="44">
        <f t="shared" si="28"/>
        <v>0</v>
      </c>
      <c r="AL33" s="44">
        <f t="shared" si="29"/>
        <v>0</v>
      </c>
      <c r="AM33" s="20"/>
    </row>
    <row r="34" spans="4:39" x14ac:dyDescent="0.25">
      <c r="D34" s="20"/>
      <c r="E34" s="6">
        <f t="shared" si="2"/>
        <v>0</v>
      </c>
      <c r="F34" s="77">
        <f t="shared" si="3"/>
        <v>0</v>
      </c>
      <c r="G34" s="44">
        <f t="shared" si="4"/>
        <v>0</v>
      </c>
      <c r="H34" s="44">
        <f t="shared" si="5"/>
        <v>0</v>
      </c>
      <c r="I34" s="44">
        <f t="shared" si="6"/>
        <v>0</v>
      </c>
      <c r="J34" s="44">
        <f t="shared" si="7"/>
        <v>0</v>
      </c>
      <c r="K34" s="44">
        <f t="shared" si="8"/>
        <v>0</v>
      </c>
      <c r="L34" s="44">
        <f t="shared" si="9"/>
        <v>0</v>
      </c>
      <c r="M34" s="20"/>
      <c r="N34" s="44">
        <f t="shared" si="10"/>
        <v>0</v>
      </c>
      <c r="O34" s="44">
        <f t="shared" si="11"/>
        <v>0</v>
      </c>
      <c r="P34" s="44">
        <f t="shared" si="12"/>
        <v>0</v>
      </c>
      <c r="Q34" s="44">
        <f t="shared" si="13"/>
        <v>0</v>
      </c>
      <c r="R34" s="44">
        <f t="shared" si="14"/>
        <v>0</v>
      </c>
      <c r="S34" s="44">
        <f t="shared" si="15"/>
        <v>0</v>
      </c>
      <c r="W34" s="20"/>
      <c r="X34" s="6">
        <f t="shared" si="16"/>
        <v>0</v>
      </c>
      <c r="Y34" s="77">
        <f t="shared" si="17"/>
        <v>0</v>
      </c>
      <c r="Z34" s="44">
        <f t="shared" si="18"/>
        <v>0</v>
      </c>
      <c r="AA34" s="44">
        <f t="shared" si="19"/>
        <v>0</v>
      </c>
      <c r="AB34" s="44">
        <f t="shared" si="20"/>
        <v>0</v>
      </c>
      <c r="AC34" s="44">
        <f t="shared" si="21"/>
        <v>0</v>
      </c>
      <c r="AD34" s="44">
        <f t="shared" si="22"/>
        <v>0</v>
      </c>
      <c r="AE34" s="44">
        <f t="shared" si="23"/>
        <v>0</v>
      </c>
      <c r="AF34" s="20"/>
      <c r="AG34" s="44">
        <f t="shared" si="24"/>
        <v>0</v>
      </c>
      <c r="AH34" s="44">
        <f t="shared" si="25"/>
        <v>0</v>
      </c>
      <c r="AI34" s="44">
        <f t="shared" si="26"/>
        <v>0</v>
      </c>
      <c r="AJ34" s="44">
        <f t="shared" si="27"/>
        <v>0</v>
      </c>
      <c r="AK34" s="44">
        <f t="shared" si="28"/>
        <v>0</v>
      </c>
      <c r="AL34" s="44">
        <f t="shared" si="29"/>
        <v>0</v>
      </c>
      <c r="AM34" s="20"/>
    </row>
    <row r="35" spans="4:39" x14ac:dyDescent="0.25">
      <c r="D35" s="20"/>
      <c r="E35" s="6">
        <f t="shared" si="2"/>
        <v>0</v>
      </c>
      <c r="F35" s="77">
        <f t="shared" si="3"/>
        <v>0</v>
      </c>
      <c r="G35" s="44">
        <f t="shared" si="4"/>
        <v>0</v>
      </c>
      <c r="H35" s="44">
        <f t="shared" si="5"/>
        <v>0</v>
      </c>
      <c r="I35" s="44">
        <f t="shared" si="6"/>
        <v>0</v>
      </c>
      <c r="J35" s="44">
        <f t="shared" si="7"/>
        <v>0</v>
      </c>
      <c r="K35" s="44">
        <f t="shared" si="8"/>
        <v>0</v>
      </c>
      <c r="L35" s="44">
        <f t="shared" si="9"/>
        <v>0</v>
      </c>
      <c r="M35" s="20"/>
      <c r="N35" s="44">
        <f t="shared" si="10"/>
        <v>0</v>
      </c>
      <c r="O35" s="44">
        <f t="shared" si="11"/>
        <v>0</v>
      </c>
      <c r="P35" s="44">
        <f t="shared" si="12"/>
        <v>0</v>
      </c>
      <c r="Q35" s="44">
        <f t="shared" si="13"/>
        <v>0</v>
      </c>
      <c r="R35" s="44">
        <f t="shared" si="14"/>
        <v>0</v>
      </c>
      <c r="S35" s="44">
        <f t="shared" si="15"/>
        <v>0</v>
      </c>
      <c r="W35" s="20"/>
      <c r="X35" s="6">
        <f t="shared" si="16"/>
        <v>0</v>
      </c>
      <c r="Y35" s="77">
        <f t="shared" si="17"/>
        <v>0</v>
      </c>
      <c r="Z35" s="44">
        <f t="shared" si="18"/>
        <v>0</v>
      </c>
      <c r="AA35" s="44">
        <f t="shared" si="19"/>
        <v>0</v>
      </c>
      <c r="AB35" s="44">
        <f t="shared" si="20"/>
        <v>0</v>
      </c>
      <c r="AC35" s="44">
        <f t="shared" si="21"/>
        <v>0</v>
      </c>
      <c r="AD35" s="44">
        <f t="shared" si="22"/>
        <v>0</v>
      </c>
      <c r="AE35" s="44">
        <f t="shared" si="23"/>
        <v>0</v>
      </c>
      <c r="AF35" s="20"/>
      <c r="AG35" s="44">
        <f t="shared" si="24"/>
        <v>0</v>
      </c>
      <c r="AH35" s="44">
        <f t="shared" si="25"/>
        <v>0</v>
      </c>
      <c r="AI35" s="44">
        <f t="shared" si="26"/>
        <v>0</v>
      </c>
      <c r="AJ35" s="44">
        <f t="shared" si="27"/>
        <v>0</v>
      </c>
      <c r="AK35" s="44">
        <f t="shared" si="28"/>
        <v>0</v>
      </c>
      <c r="AL35" s="44">
        <f t="shared" si="29"/>
        <v>0</v>
      </c>
      <c r="AM35" s="20"/>
    </row>
    <row r="36" spans="4:39" x14ac:dyDescent="0.25">
      <c r="D36" s="20"/>
      <c r="E36" s="6">
        <f t="shared" si="2"/>
        <v>0</v>
      </c>
      <c r="F36" s="77">
        <f t="shared" si="3"/>
        <v>0</v>
      </c>
      <c r="G36" s="44">
        <f t="shared" si="4"/>
        <v>0</v>
      </c>
      <c r="H36" s="44">
        <f t="shared" si="5"/>
        <v>0</v>
      </c>
      <c r="I36" s="44">
        <f t="shared" si="6"/>
        <v>0</v>
      </c>
      <c r="J36" s="44">
        <f t="shared" si="7"/>
        <v>0</v>
      </c>
      <c r="K36" s="44">
        <f t="shared" si="8"/>
        <v>0</v>
      </c>
      <c r="L36" s="44">
        <f t="shared" si="9"/>
        <v>0</v>
      </c>
      <c r="M36" s="20"/>
      <c r="N36" s="44">
        <f t="shared" si="10"/>
        <v>0</v>
      </c>
      <c r="O36" s="44">
        <f t="shared" si="11"/>
        <v>0</v>
      </c>
      <c r="P36" s="44">
        <f t="shared" si="12"/>
        <v>0</v>
      </c>
      <c r="Q36" s="44">
        <f t="shared" si="13"/>
        <v>0</v>
      </c>
      <c r="R36" s="44">
        <f t="shared" si="14"/>
        <v>0</v>
      </c>
      <c r="S36" s="44">
        <f t="shared" si="15"/>
        <v>0</v>
      </c>
      <c r="W36" s="20"/>
      <c r="X36" s="6">
        <f t="shared" si="16"/>
        <v>0</v>
      </c>
      <c r="Y36" s="77">
        <f t="shared" si="17"/>
        <v>0</v>
      </c>
      <c r="Z36" s="44">
        <f t="shared" si="18"/>
        <v>0</v>
      </c>
      <c r="AA36" s="44">
        <f t="shared" si="19"/>
        <v>0</v>
      </c>
      <c r="AB36" s="44">
        <f t="shared" si="20"/>
        <v>0</v>
      </c>
      <c r="AC36" s="44">
        <f t="shared" si="21"/>
        <v>0</v>
      </c>
      <c r="AD36" s="44">
        <f t="shared" si="22"/>
        <v>0</v>
      </c>
      <c r="AE36" s="44">
        <f t="shared" si="23"/>
        <v>0</v>
      </c>
      <c r="AF36" s="20"/>
      <c r="AG36" s="44">
        <f t="shared" si="24"/>
        <v>0</v>
      </c>
      <c r="AH36" s="44">
        <f t="shared" si="25"/>
        <v>0</v>
      </c>
      <c r="AI36" s="44">
        <f t="shared" si="26"/>
        <v>0</v>
      </c>
      <c r="AJ36" s="44">
        <f t="shared" si="27"/>
        <v>0</v>
      </c>
      <c r="AK36" s="44">
        <f t="shared" si="28"/>
        <v>0</v>
      </c>
      <c r="AL36" s="44">
        <f t="shared" si="29"/>
        <v>0</v>
      </c>
      <c r="AM36" s="20"/>
    </row>
    <row r="37" spans="4:39" x14ac:dyDescent="0.25">
      <c r="D37" s="20"/>
      <c r="E37" s="6">
        <f t="shared" si="2"/>
        <v>0</v>
      </c>
      <c r="F37" s="77">
        <f t="shared" si="3"/>
        <v>0</v>
      </c>
      <c r="G37" s="44">
        <f t="shared" si="4"/>
        <v>0</v>
      </c>
      <c r="H37" s="44">
        <f t="shared" si="5"/>
        <v>0</v>
      </c>
      <c r="I37" s="44">
        <f t="shared" si="6"/>
        <v>0</v>
      </c>
      <c r="J37" s="44">
        <f t="shared" si="7"/>
        <v>0</v>
      </c>
      <c r="K37" s="44">
        <f t="shared" si="8"/>
        <v>0</v>
      </c>
      <c r="L37" s="44">
        <f t="shared" si="9"/>
        <v>0</v>
      </c>
      <c r="M37" s="20"/>
      <c r="N37" s="44">
        <f t="shared" si="10"/>
        <v>0</v>
      </c>
      <c r="O37" s="44">
        <f t="shared" si="11"/>
        <v>0</v>
      </c>
      <c r="P37" s="44">
        <f t="shared" si="12"/>
        <v>0</v>
      </c>
      <c r="Q37" s="44">
        <f t="shared" si="13"/>
        <v>0</v>
      </c>
      <c r="R37" s="44">
        <f t="shared" si="14"/>
        <v>0</v>
      </c>
      <c r="S37" s="44">
        <f t="shared" si="15"/>
        <v>0</v>
      </c>
      <c r="W37" s="20"/>
      <c r="X37" s="6">
        <f t="shared" si="16"/>
        <v>0</v>
      </c>
      <c r="Y37" s="77">
        <f t="shared" si="17"/>
        <v>0</v>
      </c>
      <c r="Z37" s="44">
        <f t="shared" si="18"/>
        <v>0</v>
      </c>
      <c r="AA37" s="44">
        <f t="shared" si="19"/>
        <v>0</v>
      </c>
      <c r="AB37" s="44">
        <f t="shared" si="20"/>
        <v>0</v>
      </c>
      <c r="AC37" s="44">
        <f t="shared" si="21"/>
        <v>0</v>
      </c>
      <c r="AD37" s="44">
        <f t="shared" si="22"/>
        <v>0</v>
      </c>
      <c r="AE37" s="44">
        <f t="shared" si="23"/>
        <v>0</v>
      </c>
      <c r="AF37" s="20"/>
      <c r="AG37" s="44">
        <f t="shared" si="24"/>
        <v>0</v>
      </c>
      <c r="AH37" s="44">
        <f t="shared" si="25"/>
        <v>0</v>
      </c>
      <c r="AI37" s="44">
        <f t="shared" si="26"/>
        <v>0</v>
      </c>
      <c r="AJ37" s="44">
        <f t="shared" si="27"/>
        <v>0</v>
      </c>
      <c r="AK37" s="44">
        <f t="shared" si="28"/>
        <v>0</v>
      </c>
      <c r="AL37" s="44">
        <f t="shared" si="29"/>
        <v>0</v>
      </c>
      <c r="AM37" s="20"/>
    </row>
    <row r="38" spans="4:39" x14ac:dyDescent="0.25">
      <c r="D38" s="20"/>
      <c r="E38" s="6">
        <f t="shared" si="2"/>
        <v>0</v>
      </c>
      <c r="F38" s="77">
        <f t="shared" si="3"/>
        <v>0</v>
      </c>
      <c r="G38" s="44">
        <f t="shared" si="4"/>
        <v>0</v>
      </c>
      <c r="H38" s="44">
        <f t="shared" si="5"/>
        <v>0</v>
      </c>
      <c r="I38" s="44">
        <f t="shared" si="6"/>
        <v>0</v>
      </c>
      <c r="J38" s="44">
        <f t="shared" si="7"/>
        <v>0</v>
      </c>
      <c r="K38" s="44">
        <f t="shared" si="8"/>
        <v>0</v>
      </c>
      <c r="L38" s="44">
        <f t="shared" si="9"/>
        <v>0</v>
      </c>
      <c r="M38" s="20"/>
      <c r="N38" s="44">
        <f t="shared" si="10"/>
        <v>0</v>
      </c>
      <c r="O38" s="44">
        <f t="shared" si="11"/>
        <v>0</v>
      </c>
      <c r="P38" s="44">
        <f t="shared" si="12"/>
        <v>0</v>
      </c>
      <c r="Q38" s="44">
        <f t="shared" si="13"/>
        <v>0</v>
      </c>
      <c r="R38" s="44">
        <f t="shared" si="14"/>
        <v>0</v>
      </c>
      <c r="S38" s="44">
        <f t="shared" si="15"/>
        <v>0</v>
      </c>
      <c r="W38" s="20"/>
      <c r="X38" s="6">
        <f t="shared" si="16"/>
        <v>0</v>
      </c>
      <c r="Y38" s="77">
        <f t="shared" si="17"/>
        <v>0</v>
      </c>
      <c r="Z38" s="44">
        <f t="shared" si="18"/>
        <v>0</v>
      </c>
      <c r="AA38" s="44">
        <f t="shared" si="19"/>
        <v>0</v>
      </c>
      <c r="AB38" s="44">
        <f t="shared" si="20"/>
        <v>0</v>
      </c>
      <c r="AC38" s="44">
        <f t="shared" si="21"/>
        <v>0</v>
      </c>
      <c r="AD38" s="44">
        <f t="shared" si="22"/>
        <v>0</v>
      </c>
      <c r="AE38" s="44">
        <f t="shared" si="23"/>
        <v>0</v>
      </c>
      <c r="AF38" s="20"/>
      <c r="AG38" s="44">
        <f t="shared" si="24"/>
        <v>0</v>
      </c>
      <c r="AH38" s="44">
        <f t="shared" si="25"/>
        <v>0</v>
      </c>
      <c r="AI38" s="44">
        <f t="shared" si="26"/>
        <v>0</v>
      </c>
      <c r="AJ38" s="44">
        <f t="shared" si="27"/>
        <v>0</v>
      </c>
      <c r="AK38" s="44">
        <f t="shared" si="28"/>
        <v>0</v>
      </c>
      <c r="AL38" s="44">
        <f t="shared" si="29"/>
        <v>0</v>
      </c>
      <c r="AM38" s="20"/>
    </row>
    <row r="39" spans="4:39" x14ac:dyDescent="0.25">
      <c r="D39" s="20"/>
      <c r="E39" s="6">
        <f t="shared" si="2"/>
        <v>0</v>
      </c>
      <c r="F39" s="77">
        <f t="shared" si="3"/>
        <v>0</v>
      </c>
      <c r="G39" s="44">
        <f t="shared" si="4"/>
        <v>0</v>
      </c>
      <c r="H39" s="44">
        <f t="shared" si="5"/>
        <v>0</v>
      </c>
      <c r="I39" s="44">
        <f t="shared" si="6"/>
        <v>0</v>
      </c>
      <c r="J39" s="44">
        <f t="shared" si="7"/>
        <v>0</v>
      </c>
      <c r="K39" s="44">
        <f t="shared" si="8"/>
        <v>0</v>
      </c>
      <c r="L39" s="44">
        <f t="shared" si="9"/>
        <v>0</v>
      </c>
      <c r="M39" s="20"/>
      <c r="N39" s="44">
        <f t="shared" si="10"/>
        <v>0</v>
      </c>
      <c r="O39" s="44">
        <f t="shared" si="11"/>
        <v>0</v>
      </c>
      <c r="P39" s="44">
        <f t="shared" si="12"/>
        <v>0</v>
      </c>
      <c r="Q39" s="44">
        <f t="shared" si="13"/>
        <v>0</v>
      </c>
      <c r="R39" s="44">
        <f t="shared" si="14"/>
        <v>0</v>
      </c>
      <c r="S39" s="44">
        <f t="shared" si="15"/>
        <v>0</v>
      </c>
      <c r="W39" s="20"/>
      <c r="X39" s="6">
        <f t="shared" si="16"/>
        <v>0</v>
      </c>
      <c r="Y39" s="77">
        <f t="shared" si="17"/>
        <v>0</v>
      </c>
      <c r="Z39" s="44">
        <f t="shared" si="18"/>
        <v>0</v>
      </c>
      <c r="AA39" s="44">
        <f t="shared" si="19"/>
        <v>0</v>
      </c>
      <c r="AB39" s="44">
        <f t="shared" si="20"/>
        <v>0</v>
      </c>
      <c r="AC39" s="44">
        <f t="shared" si="21"/>
        <v>0</v>
      </c>
      <c r="AD39" s="44">
        <f t="shared" si="22"/>
        <v>0</v>
      </c>
      <c r="AE39" s="44">
        <f t="shared" si="23"/>
        <v>0</v>
      </c>
      <c r="AF39" s="20"/>
      <c r="AG39" s="44">
        <f t="shared" si="24"/>
        <v>0</v>
      </c>
      <c r="AH39" s="44">
        <f t="shared" si="25"/>
        <v>0</v>
      </c>
      <c r="AI39" s="44">
        <f t="shared" si="26"/>
        <v>0</v>
      </c>
      <c r="AJ39" s="44">
        <f t="shared" si="27"/>
        <v>0</v>
      </c>
      <c r="AK39" s="44">
        <f t="shared" si="28"/>
        <v>0</v>
      </c>
      <c r="AL39" s="44">
        <f t="shared" si="29"/>
        <v>0</v>
      </c>
      <c r="AM39" s="20"/>
    </row>
    <row r="40" spans="4:39" x14ac:dyDescent="0.25">
      <c r="D40" s="20"/>
      <c r="E40" s="6">
        <f t="shared" si="2"/>
        <v>0</v>
      </c>
      <c r="F40" s="77">
        <f t="shared" si="3"/>
        <v>0</v>
      </c>
      <c r="G40" s="44">
        <f t="shared" si="4"/>
        <v>0</v>
      </c>
      <c r="H40" s="44">
        <f t="shared" si="5"/>
        <v>0</v>
      </c>
      <c r="I40" s="44">
        <f t="shared" si="6"/>
        <v>0</v>
      </c>
      <c r="J40" s="44">
        <f t="shared" si="7"/>
        <v>0</v>
      </c>
      <c r="K40" s="44">
        <f t="shared" si="8"/>
        <v>0</v>
      </c>
      <c r="L40" s="44">
        <f t="shared" si="9"/>
        <v>0</v>
      </c>
      <c r="M40" s="20"/>
      <c r="N40" s="44">
        <f t="shared" si="10"/>
        <v>0</v>
      </c>
      <c r="O40" s="44">
        <f t="shared" si="11"/>
        <v>0</v>
      </c>
      <c r="P40" s="44">
        <f t="shared" si="12"/>
        <v>0</v>
      </c>
      <c r="Q40" s="44">
        <f t="shared" si="13"/>
        <v>0</v>
      </c>
      <c r="R40" s="44">
        <f t="shared" si="14"/>
        <v>0</v>
      </c>
      <c r="S40" s="44">
        <f t="shared" si="15"/>
        <v>0</v>
      </c>
      <c r="W40" s="20"/>
      <c r="X40" s="6">
        <f t="shared" si="16"/>
        <v>0</v>
      </c>
      <c r="Y40" s="77">
        <f t="shared" si="17"/>
        <v>0</v>
      </c>
      <c r="Z40" s="44">
        <f t="shared" si="18"/>
        <v>0</v>
      </c>
      <c r="AA40" s="44">
        <f t="shared" si="19"/>
        <v>0</v>
      </c>
      <c r="AB40" s="44">
        <f t="shared" si="20"/>
        <v>0</v>
      </c>
      <c r="AC40" s="44">
        <f t="shared" si="21"/>
        <v>0</v>
      </c>
      <c r="AD40" s="44">
        <f t="shared" si="22"/>
        <v>0</v>
      </c>
      <c r="AE40" s="44">
        <f t="shared" si="23"/>
        <v>0</v>
      </c>
      <c r="AF40" s="20"/>
      <c r="AG40" s="44">
        <f t="shared" si="24"/>
        <v>0</v>
      </c>
      <c r="AH40" s="44">
        <f t="shared" si="25"/>
        <v>0</v>
      </c>
      <c r="AI40" s="44">
        <f t="shared" si="26"/>
        <v>0</v>
      </c>
      <c r="AJ40" s="44">
        <f t="shared" si="27"/>
        <v>0</v>
      </c>
      <c r="AK40" s="44">
        <f t="shared" si="28"/>
        <v>0</v>
      </c>
      <c r="AL40" s="44">
        <f t="shared" si="29"/>
        <v>0</v>
      </c>
      <c r="AM40" s="20"/>
    </row>
    <row r="41" spans="4:39" x14ac:dyDescent="0.25">
      <c r="D41" s="20"/>
      <c r="E41" s="6">
        <f t="shared" si="2"/>
        <v>0</v>
      </c>
      <c r="F41" s="77">
        <f t="shared" si="3"/>
        <v>0</v>
      </c>
      <c r="G41" s="44">
        <f t="shared" si="4"/>
        <v>0</v>
      </c>
      <c r="H41" s="44">
        <f t="shared" si="5"/>
        <v>0</v>
      </c>
      <c r="I41" s="44">
        <f t="shared" si="6"/>
        <v>0</v>
      </c>
      <c r="J41" s="44">
        <f t="shared" si="7"/>
        <v>0</v>
      </c>
      <c r="K41" s="44">
        <f t="shared" si="8"/>
        <v>0</v>
      </c>
      <c r="L41" s="44">
        <f t="shared" si="9"/>
        <v>0</v>
      </c>
      <c r="M41" s="20"/>
      <c r="N41" s="44">
        <f t="shared" si="10"/>
        <v>0</v>
      </c>
      <c r="O41" s="44">
        <f t="shared" si="11"/>
        <v>0</v>
      </c>
      <c r="P41" s="44">
        <f t="shared" si="12"/>
        <v>0</v>
      </c>
      <c r="Q41" s="44">
        <f t="shared" si="13"/>
        <v>0</v>
      </c>
      <c r="R41" s="44">
        <f t="shared" si="14"/>
        <v>0</v>
      </c>
      <c r="S41" s="44">
        <f t="shared" si="15"/>
        <v>0</v>
      </c>
      <c r="W41" s="20"/>
      <c r="X41" s="6">
        <f t="shared" si="16"/>
        <v>0</v>
      </c>
      <c r="Y41" s="77">
        <f t="shared" si="17"/>
        <v>0</v>
      </c>
      <c r="Z41" s="44">
        <f t="shared" si="18"/>
        <v>0</v>
      </c>
      <c r="AA41" s="44">
        <f t="shared" si="19"/>
        <v>0</v>
      </c>
      <c r="AB41" s="44">
        <f t="shared" si="20"/>
        <v>0</v>
      </c>
      <c r="AC41" s="44">
        <f t="shared" si="21"/>
        <v>0</v>
      </c>
      <c r="AD41" s="44">
        <f t="shared" si="22"/>
        <v>0</v>
      </c>
      <c r="AE41" s="44">
        <f t="shared" si="23"/>
        <v>0</v>
      </c>
      <c r="AF41" s="20"/>
      <c r="AG41" s="44">
        <f t="shared" si="24"/>
        <v>0</v>
      </c>
      <c r="AH41" s="44">
        <f t="shared" si="25"/>
        <v>0</v>
      </c>
      <c r="AI41" s="44">
        <f t="shared" si="26"/>
        <v>0</v>
      </c>
      <c r="AJ41" s="44">
        <f t="shared" si="27"/>
        <v>0</v>
      </c>
      <c r="AK41" s="44">
        <f t="shared" si="28"/>
        <v>0</v>
      </c>
      <c r="AL41" s="44">
        <f t="shared" si="29"/>
        <v>0</v>
      </c>
      <c r="AM41" s="20"/>
    </row>
    <row r="42" spans="4:39" x14ac:dyDescent="0.25">
      <c r="D42" s="20"/>
      <c r="E42" s="6">
        <f t="shared" si="2"/>
        <v>0</v>
      </c>
      <c r="F42" s="77">
        <f t="shared" si="3"/>
        <v>0</v>
      </c>
      <c r="G42" s="44">
        <f t="shared" si="4"/>
        <v>0</v>
      </c>
      <c r="H42" s="44">
        <f t="shared" si="5"/>
        <v>0</v>
      </c>
      <c r="I42" s="44">
        <f t="shared" si="6"/>
        <v>0</v>
      </c>
      <c r="J42" s="44">
        <f t="shared" si="7"/>
        <v>0</v>
      </c>
      <c r="K42" s="44">
        <f t="shared" si="8"/>
        <v>0</v>
      </c>
      <c r="L42" s="44">
        <f t="shared" si="9"/>
        <v>0</v>
      </c>
      <c r="M42" s="20"/>
      <c r="N42" s="44">
        <f t="shared" si="10"/>
        <v>0</v>
      </c>
      <c r="O42" s="44">
        <f t="shared" si="11"/>
        <v>0</v>
      </c>
      <c r="P42" s="44">
        <f t="shared" si="12"/>
        <v>0</v>
      </c>
      <c r="Q42" s="44">
        <f t="shared" si="13"/>
        <v>0</v>
      </c>
      <c r="R42" s="44">
        <f t="shared" si="14"/>
        <v>0</v>
      </c>
      <c r="S42" s="44">
        <f t="shared" si="15"/>
        <v>0</v>
      </c>
      <c r="W42" s="20"/>
      <c r="X42" s="6">
        <f t="shared" si="16"/>
        <v>0</v>
      </c>
      <c r="Y42" s="77">
        <f t="shared" si="17"/>
        <v>0</v>
      </c>
      <c r="Z42" s="44">
        <f t="shared" si="18"/>
        <v>0</v>
      </c>
      <c r="AA42" s="44">
        <f t="shared" si="19"/>
        <v>0</v>
      </c>
      <c r="AB42" s="44">
        <f t="shared" si="20"/>
        <v>0</v>
      </c>
      <c r="AC42" s="44">
        <f t="shared" si="21"/>
        <v>0</v>
      </c>
      <c r="AD42" s="44">
        <f t="shared" si="22"/>
        <v>0</v>
      </c>
      <c r="AE42" s="44">
        <f t="shared" si="23"/>
        <v>0</v>
      </c>
      <c r="AF42" s="20"/>
      <c r="AG42" s="44">
        <f t="shared" si="24"/>
        <v>0</v>
      </c>
      <c r="AH42" s="44">
        <f t="shared" si="25"/>
        <v>0</v>
      </c>
      <c r="AI42" s="44">
        <f t="shared" si="26"/>
        <v>0</v>
      </c>
      <c r="AJ42" s="44">
        <f t="shared" si="27"/>
        <v>0</v>
      </c>
      <c r="AK42" s="44">
        <f t="shared" si="28"/>
        <v>0</v>
      </c>
      <c r="AL42" s="44">
        <f t="shared" si="29"/>
        <v>0</v>
      </c>
      <c r="AM42" s="20"/>
    </row>
    <row r="43" spans="4:39" x14ac:dyDescent="0.25">
      <c r="D43" s="20"/>
      <c r="E43" s="6">
        <f t="shared" si="2"/>
        <v>0</v>
      </c>
      <c r="F43" s="77">
        <f t="shared" si="3"/>
        <v>0</v>
      </c>
      <c r="G43" s="44">
        <f t="shared" si="4"/>
        <v>0</v>
      </c>
      <c r="H43" s="44">
        <f t="shared" si="5"/>
        <v>0</v>
      </c>
      <c r="I43" s="44">
        <f t="shared" si="6"/>
        <v>0</v>
      </c>
      <c r="J43" s="44">
        <f t="shared" si="7"/>
        <v>0</v>
      </c>
      <c r="K43" s="44">
        <f t="shared" si="8"/>
        <v>0</v>
      </c>
      <c r="L43" s="44">
        <f t="shared" si="9"/>
        <v>0</v>
      </c>
      <c r="M43" s="20"/>
      <c r="N43" s="44">
        <f t="shared" si="10"/>
        <v>0</v>
      </c>
      <c r="O43" s="44">
        <f t="shared" si="11"/>
        <v>0</v>
      </c>
      <c r="P43" s="44">
        <f t="shared" si="12"/>
        <v>0</v>
      </c>
      <c r="Q43" s="44">
        <f t="shared" si="13"/>
        <v>0</v>
      </c>
      <c r="R43" s="44">
        <f t="shared" si="14"/>
        <v>0</v>
      </c>
      <c r="S43" s="44">
        <f t="shared" si="15"/>
        <v>0</v>
      </c>
      <c r="W43" s="20"/>
      <c r="X43" s="6">
        <f t="shared" si="16"/>
        <v>0</v>
      </c>
      <c r="Y43" s="77">
        <f t="shared" si="17"/>
        <v>0</v>
      </c>
      <c r="Z43" s="44">
        <f t="shared" si="18"/>
        <v>0</v>
      </c>
      <c r="AA43" s="44">
        <f t="shared" si="19"/>
        <v>0</v>
      </c>
      <c r="AB43" s="44">
        <f t="shared" si="20"/>
        <v>0</v>
      </c>
      <c r="AC43" s="44">
        <f t="shared" si="21"/>
        <v>0</v>
      </c>
      <c r="AD43" s="44">
        <f t="shared" si="22"/>
        <v>0</v>
      </c>
      <c r="AE43" s="44">
        <f t="shared" si="23"/>
        <v>0</v>
      </c>
      <c r="AF43" s="20"/>
      <c r="AG43" s="44">
        <f t="shared" si="24"/>
        <v>0</v>
      </c>
      <c r="AH43" s="44">
        <f t="shared" si="25"/>
        <v>0</v>
      </c>
      <c r="AI43" s="44">
        <f t="shared" si="26"/>
        <v>0</v>
      </c>
      <c r="AJ43" s="44">
        <f t="shared" si="27"/>
        <v>0</v>
      </c>
      <c r="AK43" s="44">
        <f t="shared" si="28"/>
        <v>0</v>
      </c>
      <c r="AL43" s="44">
        <f t="shared" si="29"/>
        <v>0</v>
      </c>
      <c r="AM43" s="20"/>
    </row>
    <row r="44" spans="4:39" x14ac:dyDescent="0.25">
      <c r="D44" s="20"/>
      <c r="E44" s="6">
        <f t="shared" si="2"/>
        <v>0</v>
      </c>
      <c r="F44" s="77">
        <f t="shared" si="3"/>
        <v>0</v>
      </c>
      <c r="G44" s="44">
        <f t="shared" si="4"/>
        <v>0</v>
      </c>
      <c r="H44" s="44">
        <f t="shared" si="5"/>
        <v>0</v>
      </c>
      <c r="I44" s="44">
        <f t="shared" si="6"/>
        <v>0</v>
      </c>
      <c r="J44" s="44">
        <f t="shared" si="7"/>
        <v>0</v>
      </c>
      <c r="K44" s="44">
        <f t="shared" si="8"/>
        <v>0</v>
      </c>
      <c r="L44" s="44">
        <f t="shared" si="9"/>
        <v>0</v>
      </c>
      <c r="M44" s="20"/>
      <c r="N44" s="44">
        <f t="shared" si="10"/>
        <v>0</v>
      </c>
      <c r="O44" s="44">
        <f t="shared" si="11"/>
        <v>0</v>
      </c>
      <c r="P44" s="44">
        <f t="shared" si="12"/>
        <v>0</v>
      </c>
      <c r="Q44" s="44">
        <f t="shared" si="13"/>
        <v>0</v>
      </c>
      <c r="R44" s="44">
        <f t="shared" si="14"/>
        <v>0</v>
      </c>
      <c r="S44" s="44">
        <f t="shared" si="15"/>
        <v>0</v>
      </c>
      <c r="W44" s="20"/>
      <c r="X44" s="6">
        <f t="shared" si="16"/>
        <v>0</v>
      </c>
      <c r="Y44" s="77">
        <f t="shared" si="17"/>
        <v>0</v>
      </c>
      <c r="Z44" s="44">
        <f t="shared" si="18"/>
        <v>0</v>
      </c>
      <c r="AA44" s="44">
        <f t="shared" si="19"/>
        <v>0</v>
      </c>
      <c r="AB44" s="44">
        <f t="shared" si="20"/>
        <v>0</v>
      </c>
      <c r="AC44" s="44">
        <f t="shared" si="21"/>
        <v>0</v>
      </c>
      <c r="AD44" s="44">
        <f t="shared" si="22"/>
        <v>0</v>
      </c>
      <c r="AE44" s="44">
        <f t="shared" si="23"/>
        <v>0</v>
      </c>
      <c r="AF44" s="20"/>
      <c r="AG44" s="44">
        <f t="shared" si="24"/>
        <v>0</v>
      </c>
      <c r="AH44" s="44">
        <f t="shared" si="25"/>
        <v>0</v>
      </c>
      <c r="AI44" s="44">
        <f t="shared" si="26"/>
        <v>0</v>
      </c>
      <c r="AJ44" s="44">
        <f t="shared" si="27"/>
        <v>0</v>
      </c>
      <c r="AK44" s="44">
        <f t="shared" si="28"/>
        <v>0</v>
      </c>
      <c r="AL44" s="44">
        <f t="shared" si="29"/>
        <v>0</v>
      </c>
      <c r="AM44" s="20"/>
    </row>
    <row r="45" spans="4:39" x14ac:dyDescent="0.25">
      <c r="D45" s="20"/>
      <c r="E45" s="6">
        <f t="shared" si="2"/>
        <v>0</v>
      </c>
      <c r="F45" s="77">
        <f t="shared" si="3"/>
        <v>0</v>
      </c>
      <c r="G45" s="44">
        <f t="shared" si="4"/>
        <v>0</v>
      </c>
      <c r="H45" s="44">
        <f t="shared" si="5"/>
        <v>0</v>
      </c>
      <c r="I45" s="44">
        <f t="shared" si="6"/>
        <v>0</v>
      </c>
      <c r="J45" s="44">
        <f t="shared" si="7"/>
        <v>0</v>
      </c>
      <c r="K45" s="44">
        <f t="shared" si="8"/>
        <v>0</v>
      </c>
      <c r="L45" s="44">
        <f t="shared" si="9"/>
        <v>0</v>
      </c>
      <c r="M45" s="20"/>
      <c r="N45" s="44">
        <f t="shared" si="10"/>
        <v>0</v>
      </c>
      <c r="O45" s="44">
        <f t="shared" si="11"/>
        <v>0</v>
      </c>
      <c r="P45" s="44">
        <f t="shared" si="12"/>
        <v>0</v>
      </c>
      <c r="Q45" s="44">
        <f t="shared" si="13"/>
        <v>0</v>
      </c>
      <c r="R45" s="44">
        <f t="shared" si="14"/>
        <v>0</v>
      </c>
      <c r="S45" s="44">
        <f t="shared" si="15"/>
        <v>0</v>
      </c>
      <c r="W45" s="20"/>
      <c r="X45" s="6">
        <f t="shared" si="16"/>
        <v>0</v>
      </c>
      <c r="Y45" s="77">
        <f t="shared" si="17"/>
        <v>0</v>
      </c>
      <c r="Z45" s="44">
        <f t="shared" si="18"/>
        <v>0</v>
      </c>
      <c r="AA45" s="44">
        <f t="shared" si="19"/>
        <v>0</v>
      </c>
      <c r="AB45" s="44">
        <f t="shared" si="20"/>
        <v>0</v>
      </c>
      <c r="AC45" s="44">
        <f t="shared" si="21"/>
        <v>0</v>
      </c>
      <c r="AD45" s="44">
        <f t="shared" si="22"/>
        <v>0</v>
      </c>
      <c r="AE45" s="44">
        <f t="shared" si="23"/>
        <v>0</v>
      </c>
      <c r="AF45" s="20"/>
      <c r="AG45" s="44">
        <f t="shared" si="24"/>
        <v>0</v>
      </c>
      <c r="AH45" s="44">
        <f t="shared" si="25"/>
        <v>0</v>
      </c>
      <c r="AI45" s="44">
        <f t="shared" si="26"/>
        <v>0</v>
      </c>
      <c r="AJ45" s="44">
        <f t="shared" si="27"/>
        <v>0</v>
      </c>
      <c r="AK45" s="44">
        <f t="shared" si="28"/>
        <v>0</v>
      </c>
      <c r="AL45" s="44">
        <f t="shared" si="29"/>
        <v>0</v>
      </c>
      <c r="AM45" s="20"/>
    </row>
    <row r="46" spans="4:39" x14ac:dyDescent="0.25">
      <c r="D46" s="20"/>
      <c r="E46" s="6">
        <f t="shared" si="2"/>
        <v>0</v>
      </c>
      <c r="F46" s="77">
        <f t="shared" si="3"/>
        <v>0</v>
      </c>
      <c r="G46" s="44">
        <f t="shared" si="4"/>
        <v>0</v>
      </c>
      <c r="H46" s="44">
        <f t="shared" si="5"/>
        <v>0</v>
      </c>
      <c r="I46" s="44">
        <f t="shared" si="6"/>
        <v>0</v>
      </c>
      <c r="J46" s="44">
        <f t="shared" si="7"/>
        <v>0</v>
      </c>
      <c r="K46" s="44">
        <f t="shared" si="8"/>
        <v>0</v>
      </c>
      <c r="L46" s="44">
        <f t="shared" si="9"/>
        <v>0</v>
      </c>
      <c r="M46" s="20"/>
      <c r="N46" s="44">
        <f t="shared" si="10"/>
        <v>0</v>
      </c>
      <c r="O46" s="44">
        <f t="shared" si="11"/>
        <v>0</v>
      </c>
      <c r="P46" s="44">
        <f t="shared" si="12"/>
        <v>0</v>
      </c>
      <c r="Q46" s="44">
        <f t="shared" si="13"/>
        <v>0</v>
      </c>
      <c r="R46" s="44">
        <f t="shared" si="14"/>
        <v>0</v>
      </c>
      <c r="S46" s="44">
        <f t="shared" si="15"/>
        <v>0</v>
      </c>
      <c r="W46" s="20"/>
      <c r="X46" s="6">
        <f t="shared" si="16"/>
        <v>0</v>
      </c>
      <c r="Y46" s="77">
        <f t="shared" si="17"/>
        <v>0</v>
      </c>
      <c r="Z46" s="44">
        <f t="shared" si="18"/>
        <v>0</v>
      </c>
      <c r="AA46" s="44">
        <f t="shared" si="19"/>
        <v>0</v>
      </c>
      <c r="AB46" s="44">
        <f t="shared" si="20"/>
        <v>0</v>
      </c>
      <c r="AC46" s="44">
        <f t="shared" si="21"/>
        <v>0</v>
      </c>
      <c r="AD46" s="44">
        <f t="shared" si="22"/>
        <v>0</v>
      </c>
      <c r="AE46" s="44">
        <f t="shared" si="23"/>
        <v>0</v>
      </c>
      <c r="AF46" s="20"/>
      <c r="AG46" s="44">
        <f t="shared" si="24"/>
        <v>0</v>
      </c>
      <c r="AH46" s="44">
        <f t="shared" si="25"/>
        <v>0</v>
      </c>
      <c r="AI46" s="44">
        <f t="shared" si="26"/>
        <v>0</v>
      </c>
      <c r="AJ46" s="44">
        <f t="shared" si="27"/>
        <v>0</v>
      </c>
      <c r="AK46" s="44">
        <f t="shared" si="28"/>
        <v>0</v>
      </c>
      <c r="AL46" s="44">
        <f t="shared" si="29"/>
        <v>0</v>
      </c>
      <c r="AM46" s="20"/>
    </row>
    <row r="47" spans="4:39" x14ac:dyDescent="0.25">
      <c r="D47" s="20"/>
      <c r="E47" s="6">
        <f t="shared" si="2"/>
        <v>0</v>
      </c>
      <c r="F47" s="77">
        <f t="shared" si="3"/>
        <v>0</v>
      </c>
      <c r="G47" s="44">
        <f t="shared" si="4"/>
        <v>0</v>
      </c>
      <c r="H47" s="44">
        <f t="shared" si="5"/>
        <v>0</v>
      </c>
      <c r="I47" s="44">
        <f t="shared" si="6"/>
        <v>0</v>
      </c>
      <c r="J47" s="44">
        <f t="shared" si="7"/>
        <v>0</v>
      </c>
      <c r="K47" s="44">
        <f t="shared" si="8"/>
        <v>0</v>
      </c>
      <c r="L47" s="44">
        <f t="shared" si="9"/>
        <v>0</v>
      </c>
      <c r="M47" s="20"/>
      <c r="N47" s="44">
        <f t="shared" si="10"/>
        <v>0</v>
      </c>
      <c r="O47" s="44">
        <f t="shared" si="11"/>
        <v>0</v>
      </c>
      <c r="P47" s="44">
        <f t="shared" si="12"/>
        <v>0</v>
      </c>
      <c r="Q47" s="44">
        <f t="shared" si="13"/>
        <v>0</v>
      </c>
      <c r="R47" s="44">
        <f t="shared" si="14"/>
        <v>0</v>
      </c>
      <c r="S47" s="44">
        <f t="shared" si="15"/>
        <v>0</v>
      </c>
      <c r="W47" s="20"/>
      <c r="X47" s="6">
        <f t="shared" si="16"/>
        <v>0</v>
      </c>
      <c r="Y47" s="77">
        <f t="shared" si="17"/>
        <v>0</v>
      </c>
      <c r="Z47" s="44">
        <f t="shared" si="18"/>
        <v>0</v>
      </c>
      <c r="AA47" s="44">
        <f t="shared" si="19"/>
        <v>0</v>
      </c>
      <c r="AB47" s="44">
        <f t="shared" si="20"/>
        <v>0</v>
      </c>
      <c r="AC47" s="44">
        <f t="shared" si="21"/>
        <v>0</v>
      </c>
      <c r="AD47" s="44">
        <f t="shared" si="22"/>
        <v>0</v>
      </c>
      <c r="AE47" s="44">
        <f t="shared" si="23"/>
        <v>0</v>
      </c>
      <c r="AF47" s="20"/>
      <c r="AG47" s="44">
        <f t="shared" si="24"/>
        <v>0</v>
      </c>
      <c r="AH47" s="44">
        <f t="shared" si="25"/>
        <v>0</v>
      </c>
      <c r="AI47" s="44">
        <f t="shared" si="26"/>
        <v>0</v>
      </c>
      <c r="AJ47" s="44">
        <f t="shared" si="27"/>
        <v>0</v>
      </c>
      <c r="AK47" s="44">
        <f t="shared" si="28"/>
        <v>0</v>
      </c>
      <c r="AL47" s="44">
        <f t="shared" si="29"/>
        <v>0</v>
      </c>
      <c r="AM47" s="20"/>
    </row>
    <row r="48" spans="4:39" x14ac:dyDescent="0.25">
      <c r="D48" s="20"/>
      <c r="E48" s="6">
        <f t="shared" si="2"/>
        <v>0</v>
      </c>
      <c r="F48" s="77">
        <f t="shared" si="3"/>
        <v>0</v>
      </c>
      <c r="G48" s="44">
        <f t="shared" si="4"/>
        <v>0</v>
      </c>
      <c r="H48" s="44">
        <f t="shared" si="5"/>
        <v>0</v>
      </c>
      <c r="I48" s="44">
        <f t="shared" si="6"/>
        <v>0</v>
      </c>
      <c r="J48" s="44">
        <f t="shared" si="7"/>
        <v>0</v>
      </c>
      <c r="K48" s="44">
        <f t="shared" si="8"/>
        <v>0</v>
      </c>
      <c r="L48" s="44">
        <f t="shared" si="9"/>
        <v>0</v>
      </c>
      <c r="M48" s="20"/>
      <c r="N48" s="44">
        <f t="shared" si="10"/>
        <v>0</v>
      </c>
      <c r="O48" s="44">
        <f t="shared" si="11"/>
        <v>0</v>
      </c>
      <c r="P48" s="44">
        <f t="shared" si="12"/>
        <v>0</v>
      </c>
      <c r="Q48" s="44">
        <f t="shared" si="13"/>
        <v>0</v>
      </c>
      <c r="R48" s="44">
        <f t="shared" si="14"/>
        <v>0</v>
      </c>
      <c r="S48" s="44">
        <f t="shared" si="15"/>
        <v>0</v>
      </c>
      <c r="W48" s="20"/>
      <c r="X48" s="6">
        <f t="shared" si="16"/>
        <v>0</v>
      </c>
      <c r="Y48" s="77">
        <f t="shared" si="17"/>
        <v>0</v>
      </c>
      <c r="Z48" s="44">
        <f t="shared" si="18"/>
        <v>0</v>
      </c>
      <c r="AA48" s="44">
        <f t="shared" si="19"/>
        <v>0</v>
      </c>
      <c r="AB48" s="44">
        <f t="shared" si="20"/>
        <v>0</v>
      </c>
      <c r="AC48" s="44">
        <f t="shared" si="21"/>
        <v>0</v>
      </c>
      <c r="AD48" s="44">
        <f t="shared" si="22"/>
        <v>0</v>
      </c>
      <c r="AE48" s="44">
        <f t="shared" si="23"/>
        <v>0</v>
      </c>
      <c r="AF48" s="20"/>
      <c r="AG48" s="44">
        <f t="shared" si="24"/>
        <v>0</v>
      </c>
      <c r="AH48" s="44">
        <f t="shared" si="25"/>
        <v>0</v>
      </c>
      <c r="AI48" s="44">
        <f t="shared" si="26"/>
        <v>0</v>
      </c>
      <c r="AJ48" s="44">
        <f t="shared" si="27"/>
        <v>0</v>
      </c>
      <c r="AK48" s="44">
        <f t="shared" si="28"/>
        <v>0</v>
      </c>
      <c r="AL48" s="44">
        <f t="shared" si="29"/>
        <v>0</v>
      </c>
      <c r="AM48" s="20"/>
    </row>
    <row r="49" spans="4:39" x14ac:dyDescent="0.25">
      <c r="D49" s="20"/>
      <c r="E49" s="6">
        <f t="shared" si="2"/>
        <v>0</v>
      </c>
      <c r="F49" s="77">
        <f t="shared" si="3"/>
        <v>0</v>
      </c>
      <c r="G49" s="44">
        <f t="shared" si="4"/>
        <v>0</v>
      </c>
      <c r="H49" s="44">
        <f t="shared" si="5"/>
        <v>0</v>
      </c>
      <c r="I49" s="44">
        <f t="shared" si="6"/>
        <v>0</v>
      </c>
      <c r="J49" s="44">
        <f t="shared" si="7"/>
        <v>0</v>
      </c>
      <c r="K49" s="44">
        <f t="shared" si="8"/>
        <v>0</v>
      </c>
      <c r="L49" s="44">
        <f t="shared" si="9"/>
        <v>0</v>
      </c>
      <c r="M49" s="20"/>
      <c r="N49" s="44">
        <f t="shared" si="10"/>
        <v>0</v>
      </c>
      <c r="O49" s="44">
        <f t="shared" si="11"/>
        <v>0</v>
      </c>
      <c r="P49" s="44">
        <f t="shared" si="12"/>
        <v>0</v>
      </c>
      <c r="Q49" s="44">
        <f t="shared" si="13"/>
        <v>0</v>
      </c>
      <c r="R49" s="44">
        <f t="shared" si="14"/>
        <v>0</v>
      </c>
      <c r="S49" s="44">
        <f t="shared" si="15"/>
        <v>0</v>
      </c>
      <c r="W49" s="20"/>
      <c r="X49" s="6">
        <f t="shared" si="16"/>
        <v>0</v>
      </c>
      <c r="Y49" s="77">
        <f t="shared" si="17"/>
        <v>0</v>
      </c>
      <c r="Z49" s="44">
        <f t="shared" si="18"/>
        <v>0</v>
      </c>
      <c r="AA49" s="44">
        <f t="shared" si="19"/>
        <v>0</v>
      </c>
      <c r="AB49" s="44">
        <f t="shared" si="20"/>
        <v>0</v>
      </c>
      <c r="AC49" s="44">
        <f t="shared" si="21"/>
        <v>0</v>
      </c>
      <c r="AD49" s="44">
        <f t="shared" si="22"/>
        <v>0</v>
      </c>
      <c r="AE49" s="44">
        <f t="shared" si="23"/>
        <v>0</v>
      </c>
      <c r="AF49" s="20"/>
      <c r="AG49" s="44">
        <f t="shared" si="24"/>
        <v>0</v>
      </c>
      <c r="AH49" s="44">
        <f t="shared" si="25"/>
        <v>0</v>
      </c>
      <c r="AI49" s="44">
        <f t="shared" si="26"/>
        <v>0</v>
      </c>
      <c r="AJ49" s="44">
        <f t="shared" si="27"/>
        <v>0</v>
      </c>
      <c r="AK49" s="44">
        <f t="shared" si="28"/>
        <v>0</v>
      </c>
      <c r="AL49" s="44">
        <f t="shared" si="29"/>
        <v>0</v>
      </c>
      <c r="AM49" s="20"/>
    </row>
    <row r="50" spans="4:39" x14ac:dyDescent="0.25">
      <c r="D50" s="20"/>
      <c r="E50" s="6">
        <f t="shared" si="2"/>
        <v>0</v>
      </c>
      <c r="F50" s="77">
        <f t="shared" si="3"/>
        <v>0</v>
      </c>
      <c r="G50" s="44">
        <f t="shared" si="4"/>
        <v>0</v>
      </c>
      <c r="H50" s="44">
        <f t="shared" si="5"/>
        <v>0</v>
      </c>
      <c r="I50" s="44">
        <f t="shared" si="6"/>
        <v>0</v>
      </c>
      <c r="J50" s="44">
        <f t="shared" si="7"/>
        <v>0</v>
      </c>
      <c r="K50" s="44">
        <f t="shared" si="8"/>
        <v>0</v>
      </c>
      <c r="L50" s="44">
        <f t="shared" si="9"/>
        <v>0</v>
      </c>
      <c r="M50" s="20"/>
      <c r="N50" s="44">
        <f t="shared" si="10"/>
        <v>0</v>
      </c>
      <c r="O50" s="44">
        <f t="shared" si="11"/>
        <v>0</v>
      </c>
      <c r="P50" s="44">
        <f t="shared" si="12"/>
        <v>0</v>
      </c>
      <c r="Q50" s="44">
        <f t="shared" si="13"/>
        <v>0</v>
      </c>
      <c r="R50" s="44">
        <f t="shared" si="14"/>
        <v>0</v>
      </c>
      <c r="S50" s="44">
        <f t="shared" si="15"/>
        <v>0</v>
      </c>
      <c r="W50" s="20"/>
      <c r="X50" s="6">
        <f t="shared" si="16"/>
        <v>0</v>
      </c>
      <c r="Y50" s="77">
        <f t="shared" si="17"/>
        <v>0</v>
      </c>
      <c r="Z50" s="44">
        <f t="shared" si="18"/>
        <v>0</v>
      </c>
      <c r="AA50" s="44">
        <f t="shared" si="19"/>
        <v>0</v>
      </c>
      <c r="AB50" s="44">
        <f t="shared" si="20"/>
        <v>0</v>
      </c>
      <c r="AC50" s="44">
        <f t="shared" si="21"/>
        <v>0</v>
      </c>
      <c r="AD50" s="44">
        <f t="shared" si="22"/>
        <v>0</v>
      </c>
      <c r="AE50" s="44">
        <f t="shared" si="23"/>
        <v>0</v>
      </c>
      <c r="AF50" s="20"/>
      <c r="AG50" s="44">
        <f t="shared" si="24"/>
        <v>0</v>
      </c>
      <c r="AH50" s="44">
        <f t="shared" si="25"/>
        <v>0</v>
      </c>
      <c r="AI50" s="44">
        <f t="shared" si="26"/>
        <v>0</v>
      </c>
      <c r="AJ50" s="44">
        <f t="shared" si="27"/>
        <v>0</v>
      </c>
      <c r="AK50" s="44">
        <f t="shared" si="28"/>
        <v>0</v>
      </c>
      <c r="AL50" s="44">
        <f t="shared" si="29"/>
        <v>0</v>
      </c>
      <c r="AM50" s="20"/>
    </row>
    <row r="51" spans="4:39" x14ac:dyDescent="0.25">
      <c r="D51" s="20"/>
      <c r="E51" s="6">
        <f t="shared" si="2"/>
        <v>0</v>
      </c>
      <c r="F51" s="77">
        <f t="shared" si="3"/>
        <v>0</v>
      </c>
      <c r="G51" s="44">
        <f t="shared" si="4"/>
        <v>0</v>
      </c>
      <c r="H51" s="44">
        <f t="shared" si="5"/>
        <v>0</v>
      </c>
      <c r="I51" s="44">
        <f t="shared" si="6"/>
        <v>0</v>
      </c>
      <c r="J51" s="44">
        <f t="shared" si="7"/>
        <v>0</v>
      </c>
      <c r="K51" s="44">
        <f t="shared" si="8"/>
        <v>0</v>
      </c>
      <c r="L51" s="44">
        <f t="shared" si="9"/>
        <v>0</v>
      </c>
      <c r="M51" s="20"/>
      <c r="N51" s="44">
        <f t="shared" si="10"/>
        <v>0</v>
      </c>
      <c r="O51" s="44">
        <f t="shared" si="11"/>
        <v>0</v>
      </c>
      <c r="P51" s="44">
        <f t="shared" si="12"/>
        <v>0</v>
      </c>
      <c r="Q51" s="44">
        <f t="shared" si="13"/>
        <v>0</v>
      </c>
      <c r="R51" s="44">
        <f t="shared" si="14"/>
        <v>0</v>
      </c>
      <c r="S51" s="44">
        <f t="shared" si="15"/>
        <v>0</v>
      </c>
      <c r="W51" s="20"/>
      <c r="X51" s="6">
        <f t="shared" si="16"/>
        <v>0</v>
      </c>
      <c r="Y51" s="77">
        <f t="shared" si="17"/>
        <v>0</v>
      </c>
      <c r="Z51" s="44">
        <f t="shared" si="18"/>
        <v>0</v>
      </c>
      <c r="AA51" s="44">
        <f t="shared" si="19"/>
        <v>0</v>
      </c>
      <c r="AB51" s="44">
        <f t="shared" si="20"/>
        <v>0</v>
      </c>
      <c r="AC51" s="44">
        <f t="shared" si="21"/>
        <v>0</v>
      </c>
      <c r="AD51" s="44">
        <f t="shared" si="22"/>
        <v>0</v>
      </c>
      <c r="AE51" s="44">
        <f t="shared" si="23"/>
        <v>0</v>
      </c>
      <c r="AF51" s="20"/>
      <c r="AG51" s="44">
        <f t="shared" si="24"/>
        <v>0</v>
      </c>
      <c r="AH51" s="44">
        <f t="shared" si="25"/>
        <v>0</v>
      </c>
      <c r="AI51" s="44">
        <f t="shared" si="26"/>
        <v>0</v>
      </c>
      <c r="AJ51" s="44">
        <f t="shared" si="27"/>
        <v>0</v>
      </c>
      <c r="AK51" s="44">
        <f t="shared" si="28"/>
        <v>0</v>
      </c>
      <c r="AL51" s="44">
        <f t="shared" si="29"/>
        <v>0</v>
      </c>
      <c r="AM51" s="20"/>
    </row>
    <row r="52" spans="4:39" x14ac:dyDescent="0.25">
      <c r="D52" s="20"/>
      <c r="E52" s="6">
        <f t="shared" si="2"/>
        <v>0</v>
      </c>
      <c r="F52" s="77">
        <f t="shared" si="3"/>
        <v>0</v>
      </c>
      <c r="G52" s="44">
        <f t="shared" si="4"/>
        <v>0</v>
      </c>
      <c r="H52" s="44">
        <f t="shared" si="5"/>
        <v>0</v>
      </c>
      <c r="I52" s="44">
        <f t="shared" si="6"/>
        <v>0</v>
      </c>
      <c r="J52" s="44">
        <f t="shared" si="7"/>
        <v>0</v>
      </c>
      <c r="K52" s="44">
        <f t="shared" si="8"/>
        <v>0</v>
      </c>
      <c r="L52" s="44">
        <f t="shared" si="9"/>
        <v>0</v>
      </c>
      <c r="M52" s="20"/>
      <c r="N52" s="44">
        <f t="shared" si="10"/>
        <v>0</v>
      </c>
      <c r="O52" s="44">
        <f t="shared" si="11"/>
        <v>0</v>
      </c>
      <c r="P52" s="44">
        <f t="shared" si="12"/>
        <v>0</v>
      </c>
      <c r="Q52" s="44">
        <f t="shared" si="13"/>
        <v>0</v>
      </c>
      <c r="R52" s="44">
        <f t="shared" si="14"/>
        <v>0</v>
      </c>
      <c r="S52" s="44">
        <f t="shared" si="15"/>
        <v>0</v>
      </c>
      <c r="W52" s="20"/>
      <c r="X52" s="6">
        <f t="shared" si="16"/>
        <v>0</v>
      </c>
      <c r="Y52" s="77">
        <f t="shared" si="17"/>
        <v>0</v>
      </c>
      <c r="Z52" s="44">
        <f t="shared" si="18"/>
        <v>0</v>
      </c>
      <c r="AA52" s="44">
        <f t="shared" si="19"/>
        <v>0</v>
      </c>
      <c r="AB52" s="44">
        <f t="shared" si="20"/>
        <v>0</v>
      </c>
      <c r="AC52" s="44">
        <f t="shared" si="21"/>
        <v>0</v>
      </c>
      <c r="AD52" s="44">
        <f t="shared" si="22"/>
        <v>0</v>
      </c>
      <c r="AE52" s="44">
        <f t="shared" si="23"/>
        <v>0</v>
      </c>
      <c r="AF52" s="20"/>
      <c r="AG52" s="44">
        <f t="shared" si="24"/>
        <v>0</v>
      </c>
      <c r="AH52" s="44">
        <f t="shared" si="25"/>
        <v>0</v>
      </c>
      <c r="AI52" s="44">
        <f t="shared" si="26"/>
        <v>0</v>
      </c>
      <c r="AJ52" s="44">
        <f t="shared" si="27"/>
        <v>0</v>
      </c>
      <c r="AK52" s="44">
        <f t="shared" si="28"/>
        <v>0</v>
      </c>
      <c r="AL52" s="44">
        <f t="shared" si="29"/>
        <v>0</v>
      </c>
      <c r="AM52" s="20"/>
    </row>
    <row r="53" spans="4:39" x14ac:dyDescent="0.25">
      <c r="D53" s="20"/>
      <c r="E53" s="6">
        <f t="shared" si="2"/>
        <v>0</v>
      </c>
      <c r="F53" s="77">
        <f t="shared" si="3"/>
        <v>0</v>
      </c>
      <c r="G53" s="44">
        <f t="shared" si="4"/>
        <v>0</v>
      </c>
      <c r="H53" s="44">
        <f t="shared" si="5"/>
        <v>0</v>
      </c>
      <c r="I53" s="44">
        <f t="shared" si="6"/>
        <v>0</v>
      </c>
      <c r="J53" s="44">
        <f t="shared" si="7"/>
        <v>0</v>
      </c>
      <c r="K53" s="44">
        <f t="shared" si="8"/>
        <v>0</v>
      </c>
      <c r="L53" s="44">
        <f t="shared" si="9"/>
        <v>0</v>
      </c>
      <c r="M53" s="20"/>
      <c r="N53" s="44">
        <f t="shared" si="10"/>
        <v>0</v>
      </c>
      <c r="O53" s="44">
        <f t="shared" si="11"/>
        <v>0</v>
      </c>
      <c r="P53" s="44">
        <f t="shared" si="12"/>
        <v>0</v>
      </c>
      <c r="Q53" s="44">
        <f t="shared" si="13"/>
        <v>0</v>
      </c>
      <c r="R53" s="44">
        <f t="shared" si="14"/>
        <v>0</v>
      </c>
      <c r="S53" s="44">
        <f t="shared" si="15"/>
        <v>0</v>
      </c>
      <c r="W53" s="20"/>
      <c r="X53" s="6">
        <f t="shared" si="16"/>
        <v>0</v>
      </c>
      <c r="Y53" s="77">
        <f t="shared" si="17"/>
        <v>0</v>
      </c>
      <c r="Z53" s="44">
        <f t="shared" si="18"/>
        <v>0</v>
      </c>
      <c r="AA53" s="44">
        <f t="shared" si="19"/>
        <v>0</v>
      </c>
      <c r="AB53" s="44">
        <f t="shared" si="20"/>
        <v>0</v>
      </c>
      <c r="AC53" s="44">
        <f t="shared" si="21"/>
        <v>0</v>
      </c>
      <c r="AD53" s="44">
        <f t="shared" si="22"/>
        <v>0</v>
      </c>
      <c r="AE53" s="44">
        <f t="shared" si="23"/>
        <v>0</v>
      </c>
      <c r="AF53" s="20"/>
      <c r="AG53" s="44">
        <f t="shared" si="24"/>
        <v>0</v>
      </c>
      <c r="AH53" s="44">
        <f t="shared" si="25"/>
        <v>0</v>
      </c>
      <c r="AI53" s="44">
        <f t="shared" si="26"/>
        <v>0</v>
      </c>
      <c r="AJ53" s="44">
        <f t="shared" si="27"/>
        <v>0</v>
      </c>
      <c r="AK53" s="44">
        <f t="shared" si="28"/>
        <v>0</v>
      </c>
      <c r="AL53" s="44">
        <f t="shared" si="29"/>
        <v>0</v>
      </c>
      <c r="AM53" s="20"/>
    </row>
    <row r="54" spans="4:39" x14ac:dyDescent="0.25">
      <c r="D54" s="20"/>
      <c r="E54" s="6">
        <f t="shared" si="2"/>
        <v>0</v>
      </c>
      <c r="F54" s="77">
        <f t="shared" si="3"/>
        <v>0</v>
      </c>
      <c r="G54" s="44">
        <f t="shared" si="4"/>
        <v>0</v>
      </c>
      <c r="H54" s="44">
        <f t="shared" si="5"/>
        <v>0</v>
      </c>
      <c r="I54" s="44">
        <f t="shared" si="6"/>
        <v>0</v>
      </c>
      <c r="J54" s="44">
        <f t="shared" si="7"/>
        <v>0</v>
      </c>
      <c r="K54" s="44">
        <f t="shared" si="8"/>
        <v>0</v>
      </c>
      <c r="L54" s="44">
        <f t="shared" si="9"/>
        <v>0</v>
      </c>
      <c r="M54" s="20"/>
      <c r="N54" s="44">
        <f t="shared" si="10"/>
        <v>0</v>
      </c>
      <c r="O54" s="44">
        <f t="shared" si="11"/>
        <v>0</v>
      </c>
      <c r="P54" s="44">
        <f t="shared" si="12"/>
        <v>0</v>
      </c>
      <c r="Q54" s="44">
        <f t="shared" si="13"/>
        <v>0</v>
      </c>
      <c r="R54" s="44">
        <f t="shared" si="14"/>
        <v>0</v>
      </c>
      <c r="S54" s="44">
        <f t="shared" si="15"/>
        <v>0</v>
      </c>
      <c r="W54" s="20"/>
      <c r="X54" s="6">
        <f t="shared" si="16"/>
        <v>0</v>
      </c>
      <c r="Y54" s="77">
        <f t="shared" si="17"/>
        <v>0</v>
      </c>
      <c r="Z54" s="44">
        <f t="shared" si="18"/>
        <v>0</v>
      </c>
      <c r="AA54" s="44">
        <f t="shared" si="19"/>
        <v>0</v>
      </c>
      <c r="AB54" s="44">
        <f t="shared" si="20"/>
        <v>0</v>
      </c>
      <c r="AC54" s="44">
        <f t="shared" si="21"/>
        <v>0</v>
      </c>
      <c r="AD54" s="44">
        <f t="shared" si="22"/>
        <v>0</v>
      </c>
      <c r="AE54" s="44">
        <f t="shared" si="23"/>
        <v>0</v>
      </c>
      <c r="AF54" s="20"/>
      <c r="AG54" s="44">
        <f t="shared" si="24"/>
        <v>0</v>
      </c>
      <c r="AH54" s="44">
        <f t="shared" si="25"/>
        <v>0</v>
      </c>
      <c r="AI54" s="44">
        <f t="shared" si="26"/>
        <v>0</v>
      </c>
      <c r="AJ54" s="44">
        <f t="shared" si="27"/>
        <v>0</v>
      </c>
      <c r="AK54" s="44">
        <f t="shared" si="28"/>
        <v>0</v>
      </c>
      <c r="AL54" s="44">
        <f t="shared" si="29"/>
        <v>0</v>
      </c>
      <c r="AM54" s="20"/>
    </row>
    <row r="55" spans="4:39" x14ac:dyDescent="0.25">
      <c r="D55" s="20"/>
      <c r="E55" s="6">
        <f t="shared" si="2"/>
        <v>0</v>
      </c>
      <c r="F55" s="77">
        <f t="shared" si="3"/>
        <v>0</v>
      </c>
      <c r="G55" s="44">
        <f t="shared" si="4"/>
        <v>0</v>
      </c>
      <c r="H55" s="44">
        <f t="shared" si="5"/>
        <v>0</v>
      </c>
      <c r="I55" s="44">
        <f t="shared" si="6"/>
        <v>0</v>
      </c>
      <c r="J55" s="44">
        <f t="shared" si="7"/>
        <v>0</v>
      </c>
      <c r="K55" s="44">
        <f t="shared" si="8"/>
        <v>0</v>
      </c>
      <c r="L55" s="44">
        <f t="shared" si="9"/>
        <v>0</v>
      </c>
      <c r="M55" s="20"/>
      <c r="N55" s="44">
        <f t="shared" si="10"/>
        <v>0</v>
      </c>
      <c r="O55" s="44">
        <f t="shared" si="11"/>
        <v>0</v>
      </c>
      <c r="P55" s="44">
        <f t="shared" si="12"/>
        <v>0</v>
      </c>
      <c r="Q55" s="44">
        <f t="shared" si="13"/>
        <v>0</v>
      </c>
      <c r="R55" s="44">
        <f t="shared" si="14"/>
        <v>0</v>
      </c>
      <c r="S55" s="44">
        <f t="shared" si="15"/>
        <v>0</v>
      </c>
      <c r="W55" s="20"/>
      <c r="X55" s="6">
        <f t="shared" si="16"/>
        <v>0</v>
      </c>
      <c r="Y55" s="77">
        <f t="shared" si="17"/>
        <v>0</v>
      </c>
      <c r="Z55" s="44">
        <f t="shared" si="18"/>
        <v>0</v>
      </c>
      <c r="AA55" s="44">
        <f t="shared" si="19"/>
        <v>0</v>
      </c>
      <c r="AB55" s="44">
        <f t="shared" si="20"/>
        <v>0</v>
      </c>
      <c r="AC55" s="44">
        <f t="shared" si="21"/>
        <v>0</v>
      </c>
      <c r="AD55" s="44">
        <f t="shared" si="22"/>
        <v>0</v>
      </c>
      <c r="AE55" s="44">
        <f t="shared" si="23"/>
        <v>0</v>
      </c>
      <c r="AF55" s="20"/>
      <c r="AG55" s="44">
        <f t="shared" si="24"/>
        <v>0</v>
      </c>
      <c r="AH55" s="44">
        <f t="shared" si="25"/>
        <v>0</v>
      </c>
      <c r="AI55" s="44">
        <f t="shared" si="26"/>
        <v>0</v>
      </c>
      <c r="AJ55" s="44">
        <f t="shared" si="27"/>
        <v>0</v>
      </c>
      <c r="AK55" s="44">
        <f t="shared" si="28"/>
        <v>0</v>
      </c>
      <c r="AL55" s="44">
        <f t="shared" si="29"/>
        <v>0</v>
      </c>
      <c r="AM55" s="20"/>
    </row>
    <row r="56" spans="4:39" x14ac:dyDescent="0.25">
      <c r="E56" s="6"/>
      <c r="F56" s="77"/>
      <c r="G56" s="44"/>
      <c r="H56" s="44"/>
      <c r="I56" s="44"/>
      <c r="J56" s="44"/>
      <c r="K56" s="44"/>
      <c r="L56" s="44"/>
      <c r="N56" s="44"/>
      <c r="O56" s="44"/>
      <c r="P56" s="44"/>
      <c r="Q56" s="44"/>
      <c r="R56" s="44"/>
      <c r="S56" s="44"/>
      <c r="X56" s="6"/>
      <c r="Y56" s="77"/>
      <c r="Z56" s="44"/>
      <c r="AA56" s="44"/>
      <c r="AB56" s="44"/>
      <c r="AC56" s="44"/>
      <c r="AD56" s="44"/>
      <c r="AE56" s="44"/>
      <c r="AG56" s="44"/>
      <c r="AH56" s="44"/>
      <c r="AI56" s="44"/>
      <c r="AJ56" s="44"/>
      <c r="AK56" s="44"/>
      <c r="AL56" s="44"/>
    </row>
    <row r="57" spans="4:39" x14ac:dyDescent="0.25">
      <c r="E57" s="6"/>
      <c r="F57" s="77"/>
      <c r="G57" s="44"/>
      <c r="H57" s="44"/>
      <c r="I57" s="44"/>
      <c r="J57" s="44"/>
      <c r="K57" s="44"/>
      <c r="L57" s="44"/>
      <c r="N57" s="44"/>
      <c r="O57" s="44"/>
      <c r="P57" s="44"/>
      <c r="Q57" s="44"/>
      <c r="R57" s="44"/>
      <c r="S57" s="44"/>
      <c r="X57" s="6"/>
      <c r="Y57" s="77"/>
      <c r="Z57" s="44"/>
      <c r="AA57" s="44"/>
      <c r="AB57" s="44"/>
      <c r="AC57" s="44"/>
      <c r="AD57" s="44"/>
      <c r="AE57" s="44"/>
      <c r="AG57" s="44"/>
      <c r="AH57" s="44"/>
      <c r="AI57" s="44"/>
      <c r="AJ57" s="44"/>
      <c r="AK57" s="44"/>
      <c r="AL57" s="44"/>
    </row>
    <row r="58" spans="4:39" x14ac:dyDescent="0.25">
      <c r="E58" s="6"/>
      <c r="F58" s="77"/>
      <c r="G58" s="44"/>
      <c r="H58" s="44"/>
      <c r="I58" s="44"/>
      <c r="J58" s="44"/>
      <c r="K58" s="44"/>
      <c r="L58" s="44"/>
      <c r="N58" s="44"/>
      <c r="O58" s="44"/>
      <c r="P58" s="44"/>
      <c r="Q58" s="44"/>
      <c r="R58" s="44"/>
      <c r="S58" s="44"/>
      <c r="X58" s="6"/>
      <c r="Y58" s="77"/>
      <c r="Z58" s="44"/>
      <c r="AA58" s="44"/>
      <c r="AB58" s="44"/>
      <c r="AC58" s="44"/>
      <c r="AD58" s="44"/>
      <c r="AE58" s="44"/>
      <c r="AG58" s="44"/>
      <c r="AH58" s="44"/>
      <c r="AI58" s="44"/>
      <c r="AJ58" s="44"/>
      <c r="AK58" s="44"/>
      <c r="AL58" s="44"/>
    </row>
    <row r="59" spans="4:39" x14ac:dyDescent="0.25">
      <c r="E59" s="6"/>
      <c r="F59" s="77"/>
      <c r="G59" s="44"/>
      <c r="H59" s="44"/>
      <c r="I59" s="44"/>
      <c r="J59" s="44"/>
      <c r="K59" s="44"/>
      <c r="L59" s="44"/>
      <c r="N59" s="44"/>
      <c r="O59" s="44"/>
      <c r="P59" s="44"/>
      <c r="Q59" s="44"/>
      <c r="R59" s="44"/>
      <c r="S59" s="44"/>
      <c r="X59" s="6"/>
      <c r="Y59" s="77"/>
      <c r="Z59" s="44"/>
      <c r="AA59" s="44"/>
      <c r="AB59" s="44"/>
      <c r="AC59" s="44"/>
      <c r="AD59" s="44"/>
      <c r="AE59" s="44"/>
      <c r="AG59" s="44"/>
      <c r="AH59" s="44"/>
      <c r="AI59" s="44"/>
      <c r="AJ59" s="44"/>
      <c r="AK59" s="44"/>
      <c r="AL59" s="44"/>
    </row>
    <row r="60" spans="4:39" x14ac:dyDescent="0.25">
      <c r="E60" s="6"/>
      <c r="F60" s="77"/>
      <c r="G60" s="44"/>
      <c r="H60" s="44"/>
      <c r="I60" s="44"/>
      <c r="J60" s="44"/>
      <c r="K60" s="44"/>
      <c r="L60" s="44"/>
      <c r="N60" s="44"/>
      <c r="O60" s="44"/>
      <c r="P60" s="44"/>
      <c r="Q60" s="44"/>
      <c r="R60" s="44"/>
      <c r="S60" s="44"/>
      <c r="X60" s="6"/>
      <c r="Y60" s="77"/>
      <c r="Z60" s="44"/>
      <c r="AA60" s="44"/>
      <c r="AB60" s="44"/>
      <c r="AC60" s="44"/>
      <c r="AD60" s="44"/>
      <c r="AE60" s="44"/>
      <c r="AG60" s="44"/>
      <c r="AH60" s="44"/>
      <c r="AI60" s="44"/>
      <c r="AJ60" s="44"/>
      <c r="AK60" s="44"/>
      <c r="AL60" s="44"/>
    </row>
    <row r="61" spans="4:39" x14ac:dyDescent="0.25">
      <c r="E61" s="6"/>
      <c r="F61" s="77"/>
      <c r="G61" s="44"/>
      <c r="H61" s="44"/>
      <c r="I61" s="44"/>
      <c r="J61" s="44"/>
      <c r="K61" s="44"/>
      <c r="L61" s="44"/>
      <c r="N61" s="44"/>
      <c r="O61" s="44"/>
      <c r="P61" s="44"/>
      <c r="Q61" s="44"/>
      <c r="R61" s="44"/>
      <c r="S61" s="44"/>
      <c r="X61" s="6"/>
      <c r="Y61" s="77"/>
      <c r="Z61" s="44"/>
      <c r="AA61" s="44"/>
      <c r="AB61" s="44"/>
      <c r="AC61" s="44"/>
      <c r="AD61" s="44"/>
      <c r="AE61" s="44"/>
      <c r="AG61" s="44"/>
      <c r="AH61" s="44"/>
      <c r="AI61" s="44"/>
      <c r="AJ61" s="44"/>
      <c r="AK61" s="44"/>
      <c r="AL61" s="44"/>
    </row>
    <row r="62" spans="4:39" x14ac:dyDescent="0.25">
      <c r="E62" s="6"/>
      <c r="F62" s="77"/>
      <c r="G62" s="44"/>
      <c r="H62" s="44"/>
      <c r="I62" s="44"/>
      <c r="J62" s="44"/>
      <c r="K62" s="44"/>
      <c r="L62" s="44"/>
      <c r="N62" s="44"/>
      <c r="O62" s="44"/>
      <c r="P62" s="44"/>
      <c r="Q62" s="44"/>
      <c r="R62" s="44"/>
      <c r="S62" s="44"/>
      <c r="X62" s="6"/>
      <c r="Y62" s="77"/>
      <c r="Z62" s="44"/>
      <c r="AA62" s="44"/>
      <c r="AB62" s="44"/>
      <c r="AC62" s="44"/>
      <c r="AD62" s="44"/>
      <c r="AE62" s="44"/>
      <c r="AG62" s="44"/>
      <c r="AH62" s="44"/>
      <c r="AI62" s="44"/>
      <c r="AJ62" s="44"/>
      <c r="AK62" s="44"/>
      <c r="AL62" s="44"/>
    </row>
    <row r="63" spans="4:39" x14ac:dyDescent="0.25">
      <c r="E63" s="6"/>
      <c r="F63" s="77"/>
      <c r="G63" s="44"/>
      <c r="H63" s="44"/>
      <c r="I63" s="44"/>
      <c r="J63" s="44"/>
      <c r="K63" s="44"/>
      <c r="L63" s="44"/>
      <c r="N63" s="44"/>
      <c r="O63" s="44"/>
      <c r="P63" s="44"/>
      <c r="Q63" s="44"/>
      <c r="R63" s="44"/>
      <c r="S63" s="44"/>
      <c r="X63" s="6"/>
      <c r="Y63" s="77"/>
      <c r="Z63" s="44"/>
      <c r="AA63" s="44"/>
      <c r="AB63" s="44"/>
      <c r="AC63" s="44"/>
      <c r="AD63" s="44"/>
      <c r="AE63" s="44"/>
      <c r="AG63" s="44"/>
      <c r="AH63" s="44"/>
      <c r="AI63" s="44"/>
      <c r="AJ63" s="44"/>
      <c r="AK63" s="44"/>
      <c r="AL63" s="44"/>
    </row>
    <row r="64" spans="4:39" x14ac:dyDescent="0.25">
      <c r="E64" s="6"/>
      <c r="F64" s="77"/>
      <c r="G64" s="44"/>
      <c r="H64" s="44"/>
      <c r="I64" s="44"/>
      <c r="J64" s="44"/>
      <c r="K64" s="44"/>
      <c r="L64" s="44"/>
      <c r="N64" s="44"/>
      <c r="O64" s="44"/>
      <c r="P64" s="44"/>
      <c r="Q64" s="44"/>
      <c r="R64" s="44"/>
      <c r="S64" s="44"/>
      <c r="X64" s="6"/>
      <c r="Y64" s="77"/>
      <c r="Z64" s="44"/>
      <c r="AA64" s="44"/>
      <c r="AB64" s="44"/>
      <c r="AC64" s="44"/>
      <c r="AD64" s="44"/>
      <c r="AE64" s="44"/>
      <c r="AG64" s="44"/>
      <c r="AH64" s="44"/>
      <c r="AI64" s="44"/>
      <c r="AJ64" s="44"/>
      <c r="AK64" s="44"/>
      <c r="AL64" s="44"/>
    </row>
    <row r="65" spans="5:38" x14ac:dyDescent="0.25">
      <c r="E65" s="6"/>
      <c r="F65" s="77"/>
      <c r="G65" s="44"/>
      <c r="H65" s="44"/>
      <c r="I65" s="44"/>
      <c r="J65" s="44"/>
      <c r="K65" s="44"/>
      <c r="L65" s="44"/>
      <c r="N65" s="44"/>
      <c r="O65" s="44"/>
      <c r="P65" s="44"/>
      <c r="Q65" s="44"/>
      <c r="R65" s="44"/>
      <c r="S65" s="44"/>
      <c r="X65" s="6"/>
      <c r="Y65" s="77"/>
      <c r="Z65" s="44"/>
      <c r="AA65" s="44"/>
      <c r="AB65" s="44"/>
      <c r="AC65" s="44"/>
      <c r="AD65" s="44"/>
      <c r="AE65" s="44"/>
      <c r="AG65" s="44"/>
      <c r="AH65" s="44"/>
      <c r="AI65" s="44"/>
      <c r="AJ65" s="44"/>
      <c r="AK65" s="44"/>
      <c r="AL65" s="44"/>
    </row>
    <row r="66" spans="5:38" x14ac:dyDescent="0.25">
      <c r="E66" s="6"/>
      <c r="F66" s="77"/>
      <c r="G66" s="44"/>
      <c r="H66" s="44"/>
      <c r="I66" s="44"/>
      <c r="J66" s="44"/>
      <c r="K66" s="44"/>
      <c r="L66" s="44"/>
      <c r="N66" s="44"/>
      <c r="O66" s="44"/>
      <c r="P66" s="44"/>
      <c r="Q66" s="44"/>
      <c r="R66" s="44"/>
      <c r="S66" s="44"/>
      <c r="X66" s="6"/>
      <c r="Y66" s="77"/>
      <c r="Z66" s="44"/>
      <c r="AA66" s="44"/>
      <c r="AB66" s="44"/>
      <c r="AC66" s="44"/>
      <c r="AD66" s="44"/>
      <c r="AE66" s="44"/>
      <c r="AG66" s="44"/>
      <c r="AH66" s="44"/>
      <c r="AI66" s="44"/>
      <c r="AJ66" s="44"/>
      <c r="AK66" s="44"/>
      <c r="AL66" s="44"/>
    </row>
    <row r="67" spans="5:38" x14ac:dyDescent="0.25">
      <c r="E67" s="6"/>
      <c r="F67" s="77"/>
      <c r="G67" s="44"/>
      <c r="H67" s="44"/>
      <c r="I67" s="44"/>
      <c r="J67" s="44"/>
      <c r="K67" s="44"/>
      <c r="L67" s="44"/>
      <c r="N67" s="44"/>
      <c r="O67" s="44"/>
      <c r="P67" s="44"/>
      <c r="Q67" s="44"/>
      <c r="R67" s="44"/>
      <c r="S67" s="44"/>
      <c r="X67" s="6"/>
      <c r="Y67" s="77"/>
      <c r="Z67" s="44"/>
      <c r="AA67" s="44"/>
      <c r="AB67" s="44"/>
      <c r="AC67" s="44"/>
      <c r="AD67" s="44"/>
      <c r="AE67" s="44"/>
      <c r="AG67" s="44"/>
      <c r="AH67" s="44"/>
      <c r="AI67" s="44"/>
      <c r="AJ67" s="44"/>
      <c r="AK67" s="44"/>
      <c r="AL67" s="44"/>
    </row>
    <row r="68" spans="5:38" x14ac:dyDescent="0.25">
      <c r="E68" s="6"/>
      <c r="F68" s="77"/>
      <c r="G68" s="44"/>
      <c r="H68" s="44"/>
      <c r="I68" s="44"/>
      <c r="J68" s="44"/>
      <c r="K68" s="44"/>
      <c r="L68" s="44"/>
      <c r="N68" s="44"/>
      <c r="O68" s="44"/>
      <c r="P68" s="44"/>
      <c r="Q68" s="44"/>
      <c r="R68" s="44"/>
      <c r="S68" s="44"/>
      <c r="X68" s="6"/>
      <c r="Y68" s="77"/>
      <c r="Z68" s="44"/>
      <c r="AA68" s="44"/>
      <c r="AB68" s="44"/>
      <c r="AC68" s="44"/>
      <c r="AD68" s="44"/>
      <c r="AE68" s="44"/>
      <c r="AG68" s="44"/>
      <c r="AH68" s="44"/>
      <c r="AI68" s="44"/>
      <c r="AJ68" s="44"/>
      <c r="AK68" s="44"/>
      <c r="AL68" s="44"/>
    </row>
    <row r="69" spans="5:38" x14ac:dyDescent="0.25">
      <c r="E69" s="6"/>
      <c r="F69" s="77"/>
      <c r="G69" s="44"/>
      <c r="H69" s="44"/>
      <c r="I69" s="44"/>
      <c r="J69" s="44"/>
      <c r="K69" s="44"/>
      <c r="L69" s="44"/>
      <c r="N69" s="44"/>
      <c r="O69" s="44"/>
      <c r="P69" s="44"/>
      <c r="Q69" s="44"/>
      <c r="R69" s="44"/>
      <c r="S69" s="44"/>
      <c r="X69" s="6"/>
      <c r="Y69" s="77"/>
      <c r="Z69" s="44"/>
      <c r="AA69" s="44"/>
      <c r="AB69" s="44"/>
      <c r="AC69" s="44"/>
      <c r="AD69" s="44"/>
      <c r="AE69" s="44"/>
      <c r="AG69" s="44"/>
      <c r="AH69" s="44"/>
      <c r="AI69" s="44"/>
      <c r="AJ69" s="44"/>
      <c r="AK69" s="44"/>
      <c r="AL69" s="44"/>
    </row>
    <row r="70" spans="5:38" x14ac:dyDescent="0.25">
      <c r="E70" s="6"/>
      <c r="F70" s="77"/>
      <c r="G70" s="44"/>
      <c r="H70" s="44"/>
      <c r="I70" s="44"/>
      <c r="J70" s="44"/>
      <c r="K70" s="44"/>
      <c r="L70" s="44"/>
      <c r="N70" s="44"/>
      <c r="O70" s="44"/>
      <c r="P70" s="44"/>
      <c r="Q70" s="44"/>
      <c r="R70" s="44"/>
      <c r="S70" s="44"/>
      <c r="X70" s="6"/>
      <c r="Y70" s="77"/>
      <c r="Z70" s="44"/>
      <c r="AA70" s="44"/>
      <c r="AB70" s="44"/>
      <c r="AC70" s="44"/>
      <c r="AD70" s="44"/>
      <c r="AE70" s="44"/>
      <c r="AG70" s="44"/>
      <c r="AH70" s="44"/>
      <c r="AI70" s="44"/>
      <c r="AJ70" s="44"/>
      <c r="AK70" s="44"/>
      <c r="AL70" s="44"/>
    </row>
    <row r="71" spans="5:38" x14ac:dyDescent="0.25">
      <c r="E71" s="6"/>
      <c r="F71" s="77"/>
      <c r="G71" s="44"/>
      <c r="H71" s="44"/>
      <c r="I71" s="44"/>
      <c r="J71" s="44"/>
      <c r="K71" s="44"/>
      <c r="L71" s="44"/>
      <c r="N71" s="44"/>
      <c r="O71" s="44"/>
      <c r="P71" s="44"/>
      <c r="Q71" s="44"/>
      <c r="R71" s="44"/>
      <c r="S71" s="44"/>
      <c r="X71" s="6"/>
      <c r="Y71" s="77"/>
      <c r="Z71" s="44"/>
      <c r="AA71" s="44"/>
      <c r="AB71" s="44"/>
      <c r="AC71" s="44"/>
      <c r="AD71" s="44"/>
      <c r="AE71" s="44"/>
      <c r="AG71" s="44"/>
      <c r="AH71" s="44"/>
      <c r="AI71" s="44"/>
      <c r="AJ71" s="44"/>
      <c r="AK71" s="44"/>
      <c r="AL71" s="44"/>
    </row>
    <row r="72" spans="5:38" x14ac:dyDescent="0.25">
      <c r="E72" s="6"/>
      <c r="F72" s="77"/>
      <c r="G72" s="44"/>
      <c r="H72" s="44"/>
      <c r="I72" s="44"/>
      <c r="J72" s="44"/>
      <c r="K72" s="44"/>
      <c r="L72" s="44"/>
      <c r="N72" s="44"/>
      <c r="O72" s="44"/>
      <c r="P72" s="44"/>
      <c r="Q72" s="44"/>
      <c r="R72" s="44"/>
      <c r="S72" s="44"/>
      <c r="X72" s="6"/>
      <c r="Y72" s="77"/>
      <c r="Z72" s="44"/>
      <c r="AA72" s="44"/>
      <c r="AB72" s="44"/>
      <c r="AC72" s="44"/>
      <c r="AD72" s="44"/>
      <c r="AE72" s="44"/>
      <c r="AG72" s="44"/>
      <c r="AH72" s="44"/>
      <c r="AI72" s="44"/>
      <c r="AJ72" s="44"/>
      <c r="AK72" s="44"/>
      <c r="AL72" s="44"/>
    </row>
    <row r="73" spans="5:38" x14ac:dyDescent="0.25">
      <c r="E73" s="6"/>
      <c r="F73" s="77"/>
      <c r="G73" s="44"/>
      <c r="H73" s="44"/>
      <c r="I73" s="44"/>
      <c r="J73" s="44"/>
      <c r="K73" s="44"/>
      <c r="L73" s="44"/>
      <c r="N73" s="44"/>
      <c r="O73" s="44"/>
      <c r="P73" s="44"/>
      <c r="Q73" s="44"/>
      <c r="R73" s="44"/>
      <c r="S73" s="44"/>
      <c r="X73" s="6"/>
      <c r="Y73" s="77"/>
      <c r="Z73" s="44"/>
      <c r="AA73" s="44"/>
      <c r="AB73" s="44"/>
      <c r="AC73" s="44"/>
      <c r="AD73" s="44"/>
      <c r="AE73" s="44"/>
      <c r="AG73" s="44"/>
      <c r="AH73" s="44"/>
      <c r="AI73" s="44"/>
      <c r="AJ73" s="44"/>
      <c r="AK73" s="44"/>
      <c r="AL73" s="44"/>
    </row>
    <row r="74" spans="5:38" x14ac:dyDescent="0.25">
      <c r="E74" s="6"/>
      <c r="F74" s="77"/>
      <c r="G74" s="44"/>
      <c r="H74" s="44"/>
      <c r="I74" s="44"/>
      <c r="J74" s="44"/>
      <c r="K74" s="44"/>
      <c r="L74" s="44"/>
      <c r="N74" s="44"/>
      <c r="O74" s="44"/>
      <c r="P74" s="44"/>
      <c r="Q74" s="44"/>
      <c r="R74" s="44"/>
      <c r="S74" s="44"/>
      <c r="X74" s="6"/>
      <c r="Y74" s="77"/>
      <c r="Z74" s="44"/>
      <c r="AA74" s="44"/>
      <c r="AB74" s="44"/>
      <c r="AC74" s="44"/>
      <c r="AD74" s="44"/>
      <c r="AE74" s="44"/>
      <c r="AG74" s="44"/>
      <c r="AH74" s="44"/>
      <c r="AI74" s="44"/>
      <c r="AJ74" s="44"/>
      <c r="AK74" s="44"/>
      <c r="AL74" s="44"/>
    </row>
    <row r="75" spans="5:38" x14ac:dyDescent="0.25">
      <c r="E75" s="6"/>
      <c r="F75" s="77"/>
      <c r="G75" s="44"/>
      <c r="H75" s="44"/>
      <c r="I75" s="44"/>
      <c r="J75" s="44"/>
      <c r="K75" s="44"/>
      <c r="L75" s="44"/>
      <c r="N75" s="44"/>
      <c r="O75" s="44"/>
      <c r="P75" s="44"/>
      <c r="Q75" s="44"/>
      <c r="R75" s="44"/>
      <c r="S75" s="44"/>
      <c r="X75" s="6"/>
      <c r="Y75" s="77"/>
      <c r="Z75" s="44"/>
      <c r="AA75" s="44"/>
      <c r="AB75" s="44"/>
      <c r="AC75" s="44"/>
      <c r="AD75" s="44"/>
      <c r="AE75" s="44"/>
      <c r="AG75" s="44"/>
      <c r="AH75" s="44"/>
      <c r="AI75" s="44"/>
      <c r="AJ75" s="44"/>
      <c r="AK75" s="44"/>
      <c r="AL75" s="44"/>
    </row>
    <row r="76" spans="5:38" x14ac:dyDescent="0.25">
      <c r="E76" s="6"/>
      <c r="F76" s="77"/>
      <c r="G76" s="44"/>
      <c r="H76" s="44"/>
      <c r="I76" s="44"/>
      <c r="J76" s="44"/>
      <c r="K76" s="44"/>
      <c r="L76" s="44"/>
      <c r="N76" s="44"/>
      <c r="O76" s="44"/>
      <c r="P76" s="44"/>
      <c r="Q76" s="44"/>
      <c r="R76" s="44"/>
      <c r="S76" s="44"/>
      <c r="X76" s="6"/>
      <c r="Y76" s="77"/>
      <c r="Z76" s="44"/>
      <c r="AA76" s="44"/>
      <c r="AB76" s="44"/>
      <c r="AC76" s="44"/>
      <c r="AD76" s="44"/>
      <c r="AE76" s="44"/>
      <c r="AG76" s="44"/>
      <c r="AH76" s="44"/>
      <c r="AI76" s="44"/>
      <c r="AJ76" s="44"/>
      <c r="AK76" s="44"/>
      <c r="AL76" s="44"/>
    </row>
    <row r="77" spans="5:38" x14ac:dyDescent="0.25">
      <c r="E77" s="6"/>
      <c r="F77" s="77"/>
      <c r="G77" s="44"/>
      <c r="H77" s="44"/>
      <c r="I77" s="44"/>
      <c r="J77" s="44"/>
      <c r="K77" s="44"/>
      <c r="L77" s="44"/>
      <c r="N77" s="44"/>
      <c r="O77" s="44"/>
      <c r="P77" s="44"/>
      <c r="Q77" s="44"/>
      <c r="R77" s="44"/>
      <c r="S77" s="44"/>
      <c r="X77" s="6"/>
      <c r="Y77" s="77"/>
      <c r="Z77" s="44"/>
      <c r="AA77" s="44"/>
      <c r="AB77" s="44"/>
      <c r="AC77" s="44"/>
      <c r="AD77" s="44"/>
      <c r="AE77" s="44"/>
      <c r="AG77" s="44"/>
      <c r="AH77" s="44"/>
      <c r="AI77" s="44"/>
      <c r="AJ77" s="44"/>
      <c r="AK77" s="44"/>
      <c r="AL77" s="44"/>
    </row>
    <row r="78" spans="5:38" x14ac:dyDescent="0.25">
      <c r="E78" s="6"/>
      <c r="F78" s="77"/>
      <c r="G78" s="44"/>
      <c r="H78" s="44"/>
      <c r="I78" s="44"/>
      <c r="J78" s="44"/>
      <c r="K78" s="44"/>
      <c r="L78" s="44"/>
      <c r="N78" s="44"/>
      <c r="O78" s="44"/>
      <c r="P78" s="44"/>
      <c r="Q78" s="44"/>
      <c r="R78" s="44"/>
      <c r="S78" s="44"/>
      <c r="X78" s="6"/>
      <c r="Y78" s="77"/>
      <c r="Z78" s="44"/>
      <c r="AA78" s="44"/>
      <c r="AB78" s="44"/>
      <c r="AC78" s="44"/>
      <c r="AD78" s="44"/>
      <c r="AE78" s="44"/>
      <c r="AG78" s="44"/>
      <c r="AH78" s="44"/>
      <c r="AI78" s="44"/>
      <c r="AJ78" s="44"/>
      <c r="AK78" s="44"/>
      <c r="AL78" s="44"/>
    </row>
    <row r="79" spans="5:38" x14ac:dyDescent="0.25">
      <c r="E79" s="6"/>
      <c r="F79" s="77"/>
      <c r="G79" s="44"/>
      <c r="H79" s="44"/>
      <c r="I79" s="44"/>
      <c r="J79" s="44"/>
      <c r="K79" s="44"/>
      <c r="L79" s="44"/>
      <c r="N79" s="44"/>
      <c r="O79" s="44"/>
      <c r="P79" s="44"/>
      <c r="Q79" s="44"/>
      <c r="R79" s="44"/>
      <c r="S79" s="44"/>
      <c r="X79" s="6"/>
      <c r="Y79" s="77"/>
      <c r="Z79" s="44"/>
      <c r="AA79" s="44"/>
      <c r="AB79" s="44"/>
      <c r="AC79" s="44"/>
      <c r="AD79" s="44"/>
      <c r="AE79" s="44"/>
      <c r="AG79" s="44"/>
      <c r="AH79" s="44"/>
      <c r="AI79" s="44"/>
      <c r="AJ79" s="44"/>
      <c r="AK79" s="44"/>
      <c r="AL79" s="44"/>
    </row>
    <row r="80" spans="5:38" x14ac:dyDescent="0.25">
      <c r="E80" s="6"/>
      <c r="F80" s="77"/>
      <c r="G80" s="44"/>
      <c r="H80" s="44"/>
      <c r="I80" s="44"/>
      <c r="J80" s="44"/>
      <c r="K80" s="44"/>
      <c r="L80" s="44"/>
      <c r="N80" s="44"/>
      <c r="O80" s="44"/>
      <c r="P80" s="44"/>
      <c r="Q80" s="44"/>
      <c r="R80" s="44"/>
      <c r="S80" s="44"/>
      <c r="X80" s="6"/>
      <c r="Y80" s="77"/>
      <c r="Z80" s="44"/>
      <c r="AA80" s="44"/>
      <c r="AB80" s="44"/>
      <c r="AC80" s="44"/>
      <c r="AD80" s="44"/>
      <c r="AE80" s="44"/>
      <c r="AG80" s="44"/>
      <c r="AH80" s="44"/>
      <c r="AI80" s="44"/>
      <c r="AJ80" s="44"/>
      <c r="AK80" s="44"/>
      <c r="AL80" s="44"/>
    </row>
    <row r="81" spans="5:38" x14ac:dyDescent="0.25">
      <c r="E81" s="6"/>
      <c r="F81" s="77"/>
      <c r="G81" s="44"/>
      <c r="H81" s="44"/>
      <c r="I81" s="44"/>
      <c r="J81" s="44"/>
      <c r="K81" s="44"/>
      <c r="L81" s="44"/>
      <c r="N81" s="44"/>
      <c r="O81" s="44"/>
      <c r="P81" s="44"/>
      <c r="Q81" s="44"/>
      <c r="R81" s="44"/>
      <c r="S81" s="44"/>
      <c r="X81" s="6"/>
      <c r="Y81" s="77"/>
      <c r="Z81" s="44"/>
      <c r="AA81" s="44"/>
      <c r="AB81" s="44"/>
      <c r="AC81" s="44"/>
      <c r="AD81" s="44"/>
      <c r="AE81" s="44"/>
      <c r="AG81" s="44"/>
      <c r="AH81" s="44"/>
      <c r="AI81" s="44"/>
      <c r="AJ81" s="44"/>
      <c r="AK81" s="44"/>
      <c r="AL81" s="44"/>
    </row>
    <row r="82" spans="5:38" x14ac:dyDescent="0.25">
      <c r="E82" s="6"/>
      <c r="F82" s="77"/>
      <c r="G82" s="44"/>
      <c r="H82" s="44"/>
      <c r="I82" s="44"/>
      <c r="J82" s="44"/>
      <c r="K82" s="44"/>
      <c r="L82" s="44"/>
      <c r="N82" s="44"/>
      <c r="O82" s="44"/>
      <c r="P82" s="44"/>
      <c r="Q82" s="44"/>
      <c r="R82" s="44"/>
      <c r="S82" s="44"/>
      <c r="X82" s="6"/>
      <c r="Y82" s="77"/>
      <c r="Z82" s="44"/>
      <c r="AA82" s="44"/>
      <c r="AB82" s="44"/>
      <c r="AC82" s="44"/>
      <c r="AD82" s="44"/>
      <c r="AE82" s="44"/>
      <c r="AG82" s="44"/>
      <c r="AH82" s="44"/>
      <c r="AI82" s="44"/>
      <c r="AJ82" s="44"/>
      <c r="AK82" s="44"/>
      <c r="AL82" s="44"/>
    </row>
    <row r="83" spans="5:38" x14ac:dyDescent="0.25">
      <c r="E83" s="6"/>
      <c r="F83" s="77"/>
      <c r="G83" s="44"/>
      <c r="H83" s="44"/>
      <c r="I83" s="44"/>
      <c r="J83" s="44"/>
      <c r="K83" s="44"/>
      <c r="L83" s="44"/>
      <c r="N83" s="44"/>
      <c r="O83" s="44"/>
      <c r="P83" s="44"/>
      <c r="Q83" s="44"/>
      <c r="R83" s="44"/>
      <c r="S83" s="44"/>
      <c r="X83" s="6"/>
      <c r="Y83" s="77"/>
      <c r="Z83" s="44"/>
      <c r="AA83" s="44"/>
      <c r="AB83" s="44"/>
      <c r="AC83" s="44"/>
      <c r="AD83" s="44"/>
      <c r="AE83" s="44"/>
      <c r="AG83" s="44"/>
      <c r="AH83" s="44"/>
      <c r="AI83" s="44"/>
      <c r="AJ83" s="44"/>
      <c r="AK83" s="44"/>
      <c r="AL83" s="44"/>
    </row>
    <row r="84" spans="5:38" x14ac:dyDescent="0.25">
      <c r="E84" s="6"/>
      <c r="F84" s="77"/>
      <c r="G84" s="44"/>
      <c r="H84" s="44"/>
      <c r="I84" s="44"/>
      <c r="J84" s="44"/>
      <c r="K84" s="44"/>
      <c r="L84" s="44"/>
      <c r="N84" s="44"/>
      <c r="O84" s="44"/>
      <c r="P84" s="44"/>
      <c r="Q84" s="44"/>
      <c r="R84" s="44"/>
      <c r="S84" s="44"/>
      <c r="X84" s="6"/>
      <c r="Y84" s="77"/>
      <c r="Z84" s="44"/>
      <c r="AA84" s="44"/>
      <c r="AB84" s="44"/>
      <c r="AC84" s="44"/>
      <c r="AD84" s="44"/>
      <c r="AE84" s="44"/>
      <c r="AG84" s="44"/>
      <c r="AH84" s="44"/>
      <c r="AI84" s="44"/>
      <c r="AJ84" s="44"/>
      <c r="AK84" s="44"/>
      <c r="AL84" s="44"/>
    </row>
    <row r="85" spans="5:38" x14ac:dyDescent="0.25">
      <c r="E85" s="6"/>
      <c r="F85" s="77"/>
      <c r="G85" s="44"/>
      <c r="H85" s="44"/>
      <c r="I85" s="44"/>
      <c r="J85" s="44"/>
      <c r="K85" s="44"/>
      <c r="L85" s="44"/>
      <c r="N85" s="44"/>
      <c r="O85" s="44"/>
      <c r="P85" s="44"/>
      <c r="Q85" s="44"/>
      <c r="R85" s="44"/>
      <c r="S85" s="44"/>
      <c r="X85" s="6"/>
      <c r="Y85" s="77"/>
      <c r="Z85" s="44"/>
      <c r="AA85" s="44"/>
      <c r="AB85" s="44"/>
      <c r="AC85" s="44"/>
      <c r="AD85" s="44"/>
      <c r="AE85" s="44"/>
      <c r="AG85" s="44"/>
      <c r="AH85" s="44"/>
      <c r="AI85" s="44"/>
      <c r="AJ85" s="44"/>
      <c r="AK85" s="44"/>
      <c r="AL85" s="44"/>
    </row>
    <row r="86" spans="5:38" x14ac:dyDescent="0.25">
      <c r="E86" s="6"/>
      <c r="F86" s="77"/>
      <c r="G86" s="44"/>
      <c r="H86" s="44"/>
      <c r="I86" s="44"/>
      <c r="J86" s="44"/>
      <c r="K86" s="44"/>
      <c r="L86" s="44"/>
      <c r="N86" s="44"/>
      <c r="O86" s="44"/>
      <c r="P86" s="44"/>
      <c r="Q86" s="44"/>
      <c r="R86" s="44"/>
      <c r="S86" s="44"/>
      <c r="X86" s="6"/>
      <c r="Y86" s="77"/>
      <c r="Z86" s="44"/>
      <c r="AA86" s="44"/>
      <c r="AB86" s="44"/>
      <c r="AC86" s="44"/>
      <c r="AD86" s="44"/>
      <c r="AE86" s="44"/>
      <c r="AG86" s="44"/>
      <c r="AH86" s="44"/>
      <c r="AI86" s="44"/>
      <c r="AJ86" s="44"/>
      <c r="AK86" s="44"/>
      <c r="AL86" s="44"/>
    </row>
    <row r="87" spans="5:38" x14ac:dyDescent="0.25">
      <c r="E87" s="6"/>
      <c r="F87" s="77"/>
      <c r="G87" s="44"/>
      <c r="H87" s="44"/>
      <c r="I87" s="44"/>
      <c r="J87" s="44"/>
      <c r="K87" s="44"/>
      <c r="L87" s="44"/>
      <c r="N87" s="44"/>
      <c r="O87" s="44"/>
      <c r="P87" s="44"/>
      <c r="Q87" s="44"/>
      <c r="R87" s="44"/>
      <c r="S87" s="44"/>
      <c r="X87" s="6"/>
      <c r="Y87" s="77"/>
      <c r="Z87" s="44"/>
      <c r="AA87" s="44"/>
      <c r="AB87" s="44"/>
      <c r="AC87" s="44"/>
      <c r="AD87" s="44"/>
      <c r="AE87" s="44"/>
      <c r="AG87" s="44"/>
      <c r="AH87" s="44"/>
      <c r="AI87" s="44"/>
      <c r="AJ87" s="44"/>
      <c r="AK87" s="44"/>
      <c r="AL87" s="44"/>
    </row>
    <row r="88" spans="5:38" x14ac:dyDescent="0.25">
      <c r="E88" s="6"/>
      <c r="F88" s="77"/>
      <c r="G88" s="44"/>
      <c r="H88" s="44"/>
      <c r="I88" s="44"/>
      <c r="J88" s="44"/>
      <c r="K88" s="44"/>
      <c r="L88" s="44"/>
      <c r="N88" s="44"/>
      <c r="O88" s="44"/>
      <c r="P88" s="44"/>
      <c r="Q88" s="44"/>
      <c r="R88" s="44"/>
      <c r="S88" s="44"/>
      <c r="X88" s="6"/>
      <c r="Y88" s="77"/>
      <c r="Z88" s="44"/>
      <c r="AA88" s="44"/>
      <c r="AB88" s="44"/>
      <c r="AC88" s="44"/>
      <c r="AD88" s="44"/>
      <c r="AE88" s="44"/>
      <c r="AG88" s="44"/>
      <c r="AH88" s="44"/>
      <c r="AI88" s="44"/>
      <c r="AJ88" s="44"/>
      <c r="AK88" s="44"/>
      <c r="AL88" s="44"/>
    </row>
    <row r="89" spans="5:38" x14ac:dyDescent="0.25">
      <c r="E89" s="6"/>
      <c r="F89" s="77"/>
      <c r="G89" s="44"/>
      <c r="H89" s="44"/>
      <c r="I89" s="44"/>
      <c r="J89" s="44"/>
      <c r="K89" s="44"/>
      <c r="L89" s="44"/>
      <c r="N89" s="44"/>
      <c r="O89" s="44"/>
      <c r="P89" s="44"/>
      <c r="Q89" s="44"/>
      <c r="R89" s="44"/>
      <c r="S89" s="44"/>
      <c r="X89" s="6"/>
      <c r="Y89" s="77"/>
      <c r="Z89" s="44"/>
      <c r="AA89" s="44"/>
      <c r="AB89" s="44"/>
      <c r="AC89" s="44"/>
      <c r="AD89" s="44"/>
      <c r="AE89" s="44"/>
      <c r="AG89" s="44"/>
      <c r="AH89" s="44"/>
      <c r="AI89" s="44"/>
      <c r="AJ89" s="44"/>
      <c r="AK89" s="44"/>
      <c r="AL89" s="44"/>
    </row>
    <row r="90" spans="5:38" x14ac:dyDescent="0.25">
      <c r="E90" s="6"/>
      <c r="F90" s="77"/>
      <c r="G90" s="44"/>
      <c r="H90" s="44"/>
      <c r="I90" s="44"/>
      <c r="J90" s="44"/>
      <c r="K90" s="44"/>
      <c r="L90" s="44"/>
      <c r="N90" s="44"/>
      <c r="O90" s="44"/>
      <c r="P90" s="44"/>
      <c r="Q90" s="44"/>
      <c r="R90" s="44"/>
      <c r="S90" s="44"/>
      <c r="X90" s="6"/>
      <c r="Y90" s="77"/>
      <c r="Z90" s="44"/>
      <c r="AA90" s="44"/>
      <c r="AB90" s="44"/>
      <c r="AC90" s="44"/>
      <c r="AD90" s="44"/>
      <c r="AE90" s="44"/>
      <c r="AG90" s="44"/>
      <c r="AH90" s="44"/>
      <c r="AI90" s="44"/>
      <c r="AJ90" s="44"/>
      <c r="AK90" s="44"/>
      <c r="AL90" s="44"/>
    </row>
    <row r="91" spans="5:38" x14ac:dyDescent="0.25">
      <c r="E91" s="6"/>
      <c r="F91" s="77"/>
      <c r="G91" s="44"/>
      <c r="H91" s="44"/>
      <c r="I91" s="44"/>
      <c r="J91" s="44"/>
      <c r="K91" s="44"/>
      <c r="L91" s="44"/>
      <c r="N91" s="44"/>
      <c r="O91" s="44"/>
      <c r="P91" s="44"/>
      <c r="Q91" s="44"/>
      <c r="R91" s="44"/>
      <c r="S91" s="44"/>
      <c r="X91" s="6"/>
      <c r="Y91" s="77"/>
      <c r="Z91" s="44"/>
      <c r="AA91" s="44"/>
      <c r="AB91" s="44"/>
      <c r="AC91" s="44"/>
      <c r="AD91" s="44"/>
      <c r="AE91" s="44"/>
      <c r="AG91" s="44"/>
      <c r="AH91" s="44"/>
      <c r="AI91" s="44"/>
      <c r="AJ91" s="44"/>
      <c r="AK91" s="44"/>
      <c r="AL91" s="44"/>
    </row>
    <row r="92" spans="5:38" x14ac:dyDescent="0.25">
      <c r="E92" s="6"/>
      <c r="F92" s="77"/>
      <c r="G92" s="44"/>
      <c r="H92" s="44"/>
      <c r="I92" s="44"/>
      <c r="J92" s="44"/>
      <c r="K92" s="44"/>
      <c r="L92" s="44"/>
      <c r="N92" s="44"/>
      <c r="O92" s="44"/>
      <c r="P92" s="44"/>
      <c r="Q92" s="44"/>
      <c r="R92" s="44"/>
      <c r="S92" s="44"/>
      <c r="X92" s="6"/>
      <c r="Y92" s="77"/>
      <c r="Z92" s="44"/>
      <c r="AA92" s="44"/>
      <c r="AB92" s="44"/>
      <c r="AC92" s="44"/>
      <c r="AD92" s="44"/>
      <c r="AE92" s="44"/>
      <c r="AG92" s="44"/>
      <c r="AH92" s="44"/>
      <c r="AI92" s="44"/>
      <c r="AJ92" s="44"/>
      <c r="AK92" s="44"/>
      <c r="AL92" s="44"/>
    </row>
    <row r="93" spans="5:38" x14ac:dyDescent="0.25">
      <c r="E93" s="6"/>
      <c r="F93" s="77"/>
      <c r="G93" s="44"/>
      <c r="H93" s="44"/>
      <c r="I93" s="44"/>
      <c r="J93" s="44"/>
      <c r="K93" s="44"/>
      <c r="L93" s="44"/>
      <c r="N93" s="44"/>
      <c r="O93" s="44"/>
      <c r="P93" s="44"/>
      <c r="Q93" s="44"/>
      <c r="R93" s="44"/>
      <c r="S93" s="44"/>
      <c r="X93" s="6"/>
      <c r="Y93" s="77"/>
      <c r="Z93" s="44"/>
      <c r="AA93" s="44"/>
      <c r="AB93" s="44"/>
      <c r="AC93" s="44"/>
      <c r="AD93" s="44"/>
      <c r="AE93" s="44"/>
      <c r="AG93" s="44"/>
      <c r="AH93" s="44"/>
      <c r="AI93" s="44"/>
      <c r="AJ93" s="44"/>
      <c r="AK93" s="44"/>
      <c r="AL93" s="44"/>
    </row>
    <row r="94" spans="5:38" x14ac:dyDescent="0.25">
      <c r="E94" s="6"/>
      <c r="F94" s="77"/>
      <c r="G94" s="44"/>
      <c r="H94" s="44"/>
      <c r="I94" s="44"/>
      <c r="J94" s="44"/>
      <c r="K94" s="44"/>
      <c r="L94" s="44"/>
      <c r="N94" s="44"/>
      <c r="O94" s="44"/>
      <c r="P94" s="44"/>
      <c r="Q94" s="44"/>
      <c r="R94" s="44"/>
      <c r="S94" s="44"/>
      <c r="X94" s="6"/>
      <c r="Y94" s="77"/>
      <c r="Z94" s="44"/>
      <c r="AA94" s="44"/>
      <c r="AB94" s="44"/>
      <c r="AC94" s="44"/>
      <c r="AD94" s="44"/>
      <c r="AE94" s="44"/>
      <c r="AG94" s="44"/>
      <c r="AH94" s="44"/>
      <c r="AI94" s="44"/>
      <c r="AJ94" s="44"/>
      <c r="AK94" s="44"/>
      <c r="AL94" s="44"/>
    </row>
    <row r="95" spans="5:38" x14ac:dyDescent="0.25">
      <c r="E95" s="6"/>
      <c r="F95" s="77"/>
      <c r="G95" s="44"/>
      <c r="H95" s="44"/>
      <c r="I95" s="44"/>
      <c r="J95" s="44"/>
      <c r="K95" s="44"/>
      <c r="L95" s="44"/>
      <c r="N95" s="44"/>
      <c r="O95" s="44"/>
      <c r="P95" s="44"/>
      <c r="Q95" s="44"/>
      <c r="R95" s="44"/>
      <c r="S95" s="44"/>
      <c r="X95" s="6"/>
      <c r="Y95" s="77"/>
      <c r="Z95" s="44"/>
      <c r="AA95" s="44"/>
      <c r="AB95" s="44"/>
      <c r="AC95" s="44"/>
      <c r="AD95" s="44"/>
      <c r="AE95" s="44"/>
      <c r="AG95" s="44"/>
      <c r="AH95" s="44"/>
      <c r="AI95" s="44"/>
      <c r="AJ95" s="44"/>
      <c r="AK95" s="44"/>
      <c r="AL95" s="44"/>
    </row>
    <row r="96" spans="5:38" x14ac:dyDescent="0.25">
      <c r="E96" s="6"/>
      <c r="F96" s="77"/>
      <c r="G96" s="44"/>
      <c r="H96" s="44"/>
      <c r="I96" s="44"/>
      <c r="J96" s="44"/>
      <c r="K96" s="44"/>
      <c r="L96" s="44"/>
      <c r="N96" s="44"/>
      <c r="O96" s="44"/>
      <c r="P96" s="44"/>
      <c r="Q96" s="44"/>
      <c r="R96" s="44"/>
      <c r="S96" s="44"/>
      <c r="X96" s="6"/>
      <c r="Y96" s="77"/>
      <c r="Z96" s="44"/>
      <c r="AA96" s="44"/>
      <c r="AB96" s="44"/>
      <c r="AC96" s="44"/>
      <c r="AD96" s="44"/>
      <c r="AE96" s="44"/>
      <c r="AG96" s="44"/>
      <c r="AH96" s="44"/>
      <c r="AI96" s="44"/>
      <c r="AJ96" s="44"/>
      <c r="AK96" s="44"/>
      <c r="AL96" s="44"/>
    </row>
    <row r="97" spans="5:38" x14ac:dyDescent="0.25">
      <c r="E97" s="6"/>
      <c r="F97" s="77"/>
      <c r="G97" s="44"/>
      <c r="H97" s="44"/>
      <c r="I97" s="44"/>
      <c r="J97" s="44"/>
      <c r="K97" s="44"/>
      <c r="L97" s="44"/>
      <c r="N97" s="44"/>
      <c r="O97" s="44"/>
      <c r="P97" s="44"/>
      <c r="Q97" s="44"/>
      <c r="R97" s="44"/>
      <c r="S97" s="44"/>
      <c r="X97" s="6"/>
      <c r="Y97" s="77"/>
      <c r="Z97" s="44"/>
      <c r="AA97" s="44"/>
      <c r="AB97" s="44"/>
      <c r="AC97" s="44"/>
      <c r="AD97" s="44"/>
      <c r="AE97" s="44"/>
      <c r="AG97" s="44"/>
      <c r="AH97" s="44"/>
      <c r="AI97" s="44"/>
      <c r="AJ97" s="44"/>
      <c r="AK97" s="44"/>
      <c r="AL97" s="44"/>
    </row>
    <row r="98" spans="5:38" x14ac:dyDescent="0.25">
      <c r="E98" s="6"/>
      <c r="F98" s="77"/>
      <c r="G98" s="44"/>
      <c r="H98" s="44"/>
      <c r="I98" s="44"/>
      <c r="J98" s="44"/>
      <c r="K98" s="44"/>
      <c r="L98" s="44"/>
      <c r="N98" s="44"/>
      <c r="O98" s="44"/>
      <c r="P98" s="44"/>
      <c r="Q98" s="44"/>
      <c r="R98" s="44"/>
      <c r="S98" s="44"/>
      <c r="X98" s="6"/>
      <c r="Y98" s="77"/>
      <c r="Z98" s="44"/>
      <c r="AA98" s="44"/>
      <c r="AB98" s="44"/>
      <c r="AC98" s="44"/>
      <c r="AD98" s="44"/>
      <c r="AE98" s="44"/>
      <c r="AG98" s="44"/>
      <c r="AH98" s="44"/>
      <c r="AI98" s="44"/>
      <c r="AJ98" s="44"/>
      <c r="AK98" s="44"/>
      <c r="AL98" s="44"/>
    </row>
    <row r="99" spans="5:38" x14ac:dyDescent="0.25">
      <c r="E99" s="6"/>
      <c r="F99" s="77"/>
      <c r="G99" s="44"/>
      <c r="H99" s="44"/>
      <c r="I99" s="44"/>
      <c r="J99" s="44"/>
      <c r="K99" s="44"/>
      <c r="L99" s="44"/>
      <c r="N99" s="44"/>
      <c r="O99" s="44"/>
      <c r="P99" s="44"/>
      <c r="Q99" s="44"/>
      <c r="R99" s="44"/>
      <c r="S99" s="44"/>
      <c r="X99" s="6"/>
      <c r="Y99" s="77"/>
      <c r="Z99" s="44"/>
      <c r="AA99" s="44"/>
      <c r="AB99" s="44"/>
      <c r="AC99" s="44"/>
      <c r="AD99" s="44"/>
      <c r="AE99" s="44"/>
      <c r="AG99" s="44"/>
      <c r="AH99" s="44"/>
      <c r="AI99" s="44"/>
      <c r="AJ99" s="44"/>
      <c r="AK99" s="44"/>
      <c r="AL99" s="44"/>
    </row>
    <row r="100" spans="5:38" x14ac:dyDescent="0.25">
      <c r="E100" s="6"/>
      <c r="F100" s="77"/>
      <c r="G100" s="44"/>
      <c r="H100" s="44"/>
      <c r="I100" s="44"/>
      <c r="J100" s="44"/>
      <c r="K100" s="44"/>
      <c r="L100" s="44"/>
      <c r="N100" s="44"/>
      <c r="O100" s="44"/>
      <c r="P100" s="44"/>
      <c r="Q100" s="44"/>
      <c r="R100" s="44"/>
      <c r="S100" s="44"/>
      <c r="X100" s="6"/>
      <c r="Y100" s="77"/>
      <c r="Z100" s="44"/>
      <c r="AA100" s="44"/>
      <c r="AB100" s="44"/>
      <c r="AC100" s="44"/>
      <c r="AD100" s="44"/>
      <c r="AE100" s="44"/>
      <c r="AG100" s="44"/>
      <c r="AH100" s="44"/>
      <c r="AI100" s="44"/>
      <c r="AJ100" s="44"/>
      <c r="AK100" s="44"/>
      <c r="AL100" s="44"/>
    </row>
    <row r="101" spans="5:38" x14ac:dyDescent="0.25">
      <c r="E101" s="6"/>
      <c r="F101" s="77"/>
      <c r="G101" s="44"/>
      <c r="H101" s="44"/>
      <c r="I101" s="44"/>
      <c r="J101" s="44"/>
      <c r="K101" s="44"/>
      <c r="L101" s="44"/>
      <c r="N101" s="44"/>
      <c r="O101" s="44"/>
      <c r="P101" s="44"/>
      <c r="Q101" s="44"/>
      <c r="R101" s="44"/>
      <c r="S101" s="44"/>
      <c r="X101" s="6"/>
      <c r="Y101" s="77"/>
      <c r="Z101" s="44"/>
      <c r="AA101" s="44"/>
      <c r="AB101" s="44"/>
      <c r="AC101" s="44"/>
      <c r="AD101" s="44"/>
      <c r="AE101" s="44"/>
      <c r="AG101" s="44"/>
      <c r="AH101" s="44"/>
      <c r="AI101" s="44"/>
      <c r="AJ101" s="44"/>
      <c r="AK101" s="44"/>
      <c r="AL101" s="44"/>
    </row>
    <row r="102" spans="5:38" x14ac:dyDescent="0.25">
      <c r="E102" s="6"/>
      <c r="F102" s="77"/>
      <c r="G102" s="44"/>
      <c r="H102" s="44"/>
      <c r="I102" s="44"/>
      <c r="J102" s="44"/>
      <c r="K102" s="44"/>
      <c r="L102" s="44"/>
      <c r="N102" s="44"/>
      <c r="O102" s="44"/>
      <c r="P102" s="44"/>
      <c r="Q102" s="44"/>
      <c r="R102" s="44"/>
      <c r="S102" s="44"/>
      <c r="X102" s="6"/>
      <c r="Y102" s="77"/>
      <c r="Z102" s="44"/>
      <c r="AA102" s="44"/>
      <c r="AB102" s="44"/>
      <c r="AC102" s="44"/>
      <c r="AD102" s="44"/>
      <c r="AE102" s="44"/>
      <c r="AG102" s="44"/>
      <c r="AH102" s="44"/>
      <c r="AI102" s="44"/>
      <c r="AJ102" s="44"/>
      <c r="AK102" s="44"/>
      <c r="AL102" s="44"/>
    </row>
    <row r="103" spans="5:38" x14ac:dyDescent="0.25">
      <c r="E103" s="6"/>
      <c r="F103" s="77"/>
      <c r="G103" s="44"/>
      <c r="H103" s="44"/>
      <c r="I103" s="44"/>
      <c r="J103" s="44"/>
      <c r="K103" s="44"/>
      <c r="L103" s="44"/>
      <c r="N103" s="44"/>
      <c r="O103" s="44"/>
      <c r="P103" s="44"/>
      <c r="Q103" s="44"/>
      <c r="R103" s="44"/>
      <c r="S103" s="44"/>
      <c r="X103" s="6"/>
      <c r="Y103" s="77"/>
      <c r="Z103" s="44"/>
      <c r="AA103" s="44"/>
      <c r="AB103" s="44"/>
      <c r="AC103" s="44"/>
      <c r="AD103" s="44"/>
      <c r="AE103" s="44"/>
      <c r="AG103" s="44"/>
      <c r="AH103" s="44"/>
      <c r="AI103" s="44"/>
      <c r="AJ103" s="44"/>
      <c r="AK103" s="44"/>
      <c r="AL103" s="44"/>
    </row>
    <row r="104" spans="5:38" x14ac:dyDescent="0.25">
      <c r="E104" s="6"/>
      <c r="F104" s="77"/>
      <c r="G104" s="44"/>
      <c r="H104" s="44"/>
      <c r="I104" s="44"/>
      <c r="J104" s="44"/>
      <c r="K104" s="44"/>
      <c r="L104" s="44"/>
      <c r="N104" s="44"/>
      <c r="O104" s="44"/>
      <c r="P104" s="44"/>
      <c r="Q104" s="44"/>
      <c r="R104" s="44"/>
      <c r="S104" s="44"/>
      <c r="X104" s="6"/>
      <c r="Y104" s="77"/>
      <c r="Z104" s="44"/>
      <c r="AA104" s="44"/>
      <c r="AB104" s="44"/>
      <c r="AC104" s="44"/>
      <c r="AD104" s="44"/>
      <c r="AE104" s="44"/>
      <c r="AG104" s="44"/>
      <c r="AH104" s="44"/>
      <c r="AI104" s="44"/>
      <c r="AJ104" s="44"/>
      <c r="AK104" s="44"/>
      <c r="AL104" s="44"/>
    </row>
    <row r="105" spans="5:38" x14ac:dyDescent="0.25">
      <c r="E105" s="6"/>
      <c r="F105" s="77"/>
      <c r="G105" s="44"/>
      <c r="H105" s="44"/>
      <c r="I105" s="44"/>
      <c r="J105" s="44"/>
      <c r="K105" s="44"/>
      <c r="L105" s="44"/>
      <c r="N105" s="44"/>
      <c r="O105" s="44"/>
      <c r="P105" s="44"/>
      <c r="Q105" s="44"/>
      <c r="R105" s="44"/>
      <c r="S105" s="44"/>
      <c r="X105" s="6"/>
      <c r="Y105" s="77"/>
      <c r="Z105" s="44"/>
      <c r="AA105" s="44"/>
      <c r="AB105" s="44"/>
      <c r="AC105" s="44"/>
      <c r="AD105" s="44"/>
      <c r="AE105" s="44"/>
      <c r="AG105" s="44"/>
      <c r="AH105" s="44"/>
      <c r="AI105" s="44"/>
      <c r="AJ105" s="44"/>
      <c r="AK105" s="44"/>
      <c r="AL105" s="44"/>
    </row>
    <row r="106" spans="5:38" x14ac:dyDescent="0.25">
      <c r="E106" s="6"/>
      <c r="F106" s="77"/>
      <c r="G106" s="44"/>
      <c r="H106" s="44"/>
      <c r="I106" s="44"/>
      <c r="J106" s="44"/>
      <c r="K106" s="44"/>
      <c r="L106" s="44"/>
      <c r="N106" s="44"/>
      <c r="O106" s="44"/>
      <c r="P106" s="44"/>
      <c r="Q106" s="44"/>
      <c r="R106" s="44"/>
      <c r="S106" s="44"/>
      <c r="X106" s="6"/>
      <c r="Y106" s="77"/>
      <c r="Z106" s="44"/>
      <c r="AA106" s="44"/>
      <c r="AB106" s="44"/>
      <c r="AC106" s="44"/>
      <c r="AD106" s="44"/>
      <c r="AE106" s="44"/>
      <c r="AG106" s="44"/>
      <c r="AH106" s="44"/>
      <c r="AI106" s="44"/>
      <c r="AJ106" s="44"/>
      <c r="AK106" s="44"/>
      <c r="AL106" s="44"/>
    </row>
    <row r="107" spans="5:38" x14ac:dyDescent="0.25">
      <c r="E107" s="6"/>
      <c r="F107" s="77"/>
      <c r="G107" s="44"/>
      <c r="H107" s="44"/>
      <c r="I107" s="44"/>
      <c r="J107" s="44"/>
      <c r="K107" s="44"/>
      <c r="L107" s="44"/>
      <c r="N107" s="44"/>
      <c r="O107" s="44"/>
      <c r="P107" s="44"/>
      <c r="Q107" s="44"/>
      <c r="R107" s="44"/>
      <c r="S107" s="44"/>
      <c r="X107" s="6"/>
      <c r="Y107" s="77"/>
      <c r="Z107" s="44"/>
      <c r="AA107" s="44"/>
      <c r="AB107" s="44"/>
      <c r="AC107" s="44"/>
      <c r="AD107" s="44"/>
      <c r="AE107" s="44"/>
      <c r="AG107" s="44"/>
      <c r="AH107" s="44"/>
      <c r="AI107" s="44"/>
      <c r="AJ107" s="44"/>
      <c r="AK107" s="44"/>
      <c r="AL107" s="44"/>
    </row>
    <row r="108" spans="5:38" x14ac:dyDescent="0.25">
      <c r="E108" s="6"/>
      <c r="F108" s="77"/>
      <c r="G108" s="44"/>
      <c r="H108" s="44"/>
      <c r="I108" s="44"/>
      <c r="J108" s="44"/>
      <c r="K108" s="44"/>
      <c r="L108" s="44"/>
      <c r="N108" s="44"/>
      <c r="O108" s="44"/>
      <c r="P108" s="44"/>
      <c r="Q108" s="44"/>
      <c r="R108" s="44"/>
      <c r="S108" s="44"/>
      <c r="X108" s="6"/>
      <c r="Y108" s="77"/>
      <c r="Z108" s="44"/>
      <c r="AA108" s="44"/>
      <c r="AB108" s="44"/>
      <c r="AC108" s="44"/>
      <c r="AD108" s="44"/>
      <c r="AE108" s="44"/>
      <c r="AG108" s="44"/>
      <c r="AH108" s="44"/>
      <c r="AI108" s="44"/>
      <c r="AJ108" s="44"/>
      <c r="AK108" s="44"/>
      <c r="AL108" s="44"/>
    </row>
    <row r="109" spans="5:38" x14ac:dyDescent="0.25">
      <c r="E109" s="6"/>
      <c r="F109" s="77"/>
      <c r="G109" s="44"/>
      <c r="H109" s="44"/>
      <c r="I109" s="44"/>
      <c r="J109" s="44"/>
      <c r="K109" s="44"/>
      <c r="L109" s="44"/>
      <c r="N109" s="44"/>
      <c r="O109" s="44"/>
      <c r="P109" s="44"/>
      <c r="Q109" s="44"/>
      <c r="R109" s="44"/>
      <c r="S109" s="44"/>
      <c r="X109" s="6"/>
      <c r="Y109" s="77"/>
      <c r="Z109" s="44"/>
      <c r="AA109" s="44"/>
      <c r="AB109" s="44"/>
      <c r="AC109" s="44"/>
      <c r="AD109" s="44"/>
      <c r="AE109" s="44"/>
      <c r="AG109" s="44"/>
      <c r="AH109" s="44"/>
      <c r="AI109" s="44"/>
      <c r="AJ109" s="44"/>
      <c r="AK109" s="44"/>
      <c r="AL109" s="44"/>
    </row>
    <row r="110" spans="5:38" x14ac:dyDescent="0.25">
      <c r="E110" s="6"/>
      <c r="F110" s="77"/>
      <c r="G110" s="44"/>
      <c r="H110" s="44"/>
      <c r="I110" s="44"/>
      <c r="J110" s="44"/>
      <c r="K110" s="44"/>
      <c r="L110" s="44"/>
      <c r="N110" s="44"/>
      <c r="O110" s="44"/>
      <c r="P110" s="44"/>
      <c r="Q110" s="44"/>
      <c r="R110" s="44"/>
      <c r="S110" s="44"/>
      <c r="X110" s="6"/>
      <c r="Y110" s="77"/>
      <c r="Z110" s="44"/>
      <c r="AA110" s="44"/>
      <c r="AB110" s="44"/>
      <c r="AC110" s="44"/>
      <c r="AD110" s="44"/>
      <c r="AE110" s="44"/>
      <c r="AG110" s="44"/>
      <c r="AH110" s="44"/>
      <c r="AI110" s="44"/>
      <c r="AJ110" s="44"/>
      <c r="AK110" s="44"/>
      <c r="AL110" s="44"/>
    </row>
    <row r="111" spans="5:38" x14ac:dyDescent="0.25">
      <c r="E111" s="6"/>
      <c r="F111" s="77"/>
      <c r="G111" s="44"/>
      <c r="H111" s="44"/>
      <c r="I111" s="44"/>
      <c r="J111" s="44"/>
      <c r="K111" s="44"/>
      <c r="L111" s="44"/>
      <c r="N111" s="44"/>
      <c r="O111" s="44"/>
      <c r="P111" s="44"/>
      <c r="Q111" s="44"/>
      <c r="R111" s="44"/>
      <c r="S111" s="44"/>
      <c r="X111" s="6"/>
      <c r="Y111" s="77"/>
      <c r="Z111" s="44"/>
      <c r="AA111" s="44"/>
      <c r="AB111" s="44"/>
      <c r="AC111" s="44"/>
      <c r="AD111" s="44"/>
      <c r="AE111" s="44"/>
      <c r="AG111" s="44"/>
      <c r="AH111" s="44"/>
      <c r="AI111" s="44"/>
      <c r="AJ111" s="44"/>
      <c r="AK111" s="44"/>
      <c r="AL111" s="44"/>
    </row>
    <row r="112" spans="5:38" x14ac:dyDescent="0.25">
      <c r="E112" s="6"/>
      <c r="F112" s="77"/>
      <c r="G112" s="44"/>
      <c r="H112" s="44"/>
      <c r="I112" s="44"/>
      <c r="J112" s="44"/>
      <c r="K112" s="44"/>
      <c r="L112" s="44"/>
      <c r="N112" s="44"/>
      <c r="O112" s="44"/>
      <c r="P112" s="44"/>
      <c r="Q112" s="44"/>
      <c r="R112" s="44"/>
      <c r="S112" s="44"/>
      <c r="X112" s="6"/>
      <c r="Y112" s="77"/>
      <c r="Z112" s="44"/>
      <c r="AA112" s="44"/>
      <c r="AB112" s="44"/>
      <c r="AC112" s="44"/>
      <c r="AD112" s="44"/>
      <c r="AE112" s="44"/>
      <c r="AG112" s="44"/>
      <c r="AH112" s="44"/>
      <c r="AI112" s="44"/>
      <c r="AJ112" s="44"/>
      <c r="AK112" s="44"/>
      <c r="AL112" s="44"/>
    </row>
    <row r="113" spans="5:38" x14ac:dyDescent="0.25">
      <c r="E113" s="6"/>
      <c r="F113" s="77"/>
      <c r="G113" s="44"/>
      <c r="H113" s="44"/>
      <c r="I113" s="44"/>
      <c r="J113" s="44"/>
      <c r="K113" s="44"/>
      <c r="L113" s="44"/>
      <c r="N113" s="44"/>
      <c r="O113" s="44"/>
      <c r="P113" s="44"/>
      <c r="Q113" s="44"/>
      <c r="R113" s="44"/>
      <c r="S113" s="44"/>
      <c r="X113" s="6"/>
      <c r="Y113" s="77"/>
      <c r="Z113" s="44"/>
      <c r="AA113" s="44"/>
      <c r="AB113" s="44"/>
      <c r="AC113" s="44"/>
      <c r="AD113" s="44"/>
      <c r="AE113" s="44"/>
      <c r="AG113" s="44"/>
      <c r="AH113" s="44"/>
      <c r="AI113" s="44"/>
      <c r="AJ113" s="44"/>
      <c r="AK113" s="44"/>
      <c r="AL113" s="44"/>
    </row>
    <row r="114" spans="5:38" x14ac:dyDescent="0.25">
      <c r="E114" s="6"/>
      <c r="F114" s="77"/>
      <c r="G114" s="44"/>
      <c r="H114" s="44"/>
      <c r="I114" s="44"/>
      <c r="J114" s="44"/>
      <c r="K114" s="44"/>
      <c r="L114" s="44"/>
      <c r="N114" s="44"/>
      <c r="O114" s="44"/>
      <c r="P114" s="44"/>
      <c r="Q114" s="44"/>
      <c r="R114" s="44"/>
      <c r="S114" s="44"/>
      <c r="X114" s="6"/>
      <c r="Y114" s="77"/>
      <c r="Z114" s="44"/>
      <c r="AA114" s="44"/>
      <c r="AB114" s="44"/>
      <c r="AC114" s="44"/>
      <c r="AD114" s="44"/>
      <c r="AE114" s="44"/>
      <c r="AG114" s="44"/>
      <c r="AH114" s="44"/>
      <c r="AI114" s="44"/>
      <c r="AJ114" s="44"/>
      <c r="AK114" s="44"/>
      <c r="AL114" s="44"/>
    </row>
    <row r="115" spans="5:38" x14ac:dyDescent="0.25">
      <c r="E115" s="6"/>
      <c r="F115" s="77"/>
      <c r="G115" s="44"/>
      <c r="H115" s="44"/>
      <c r="I115" s="44"/>
      <c r="J115" s="44"/>
      <c r="K115" s="44"/>
      <c r="L115" s="44"/>
      <c r="N115" s="44"/>
      <c r="O115" s="44"/>
      <c r="P115" s="44"/>
      <c r="Q115" s="44"/>
      <c r="R115" s="44"/>
      <c r="S115" s="44"/>
      <c r="X115" s="6"/>
      <c r="Y115" s="77"/>
      <c r="Z115" s="44"/>
      <c r="AA115" s="44"/>
      <c r="AB115" s="44"/>
      <c r="AC115" s="44"/>
      <c r="AD115" s="44"/>
      <c r="AE115" s="44"/>
      <c r="AG115" s="44"/>
      <c r="AH115" s="44"/>
      <c r="AI115" s="44"/>
      <c r="AJ115" s="44"/>
      <c r="AK115" s="44"/>
      <c r="AL115" s="44"/>
    </row>
    <row r="116" spans="5:38" x14ac:dyDescent="0.25">
      <c r="E116" s="6"/>
      <c r="F116" s="77"/>
      <c r="G116" s="44"/>
      <c r="H116" s="44"/>
      <c r="I116" s="44"/>
      <c r="J116" s="44"/>
      <c r="K116" s="44"/>
      <c r="L116" s="44"/>
      <c r="N116" s="44"/>
      <c r="O116" s="44"/>
      <c r="P116" s="44"/>
      <c r="Q116" s="44"/>
      <c r="R116" s="44"/>
      <c r="S116" s="44"/>
      <c r="X116" s="6"/>
      <c r="Y116" s="77"/>
      <c r="Z116" s="44"/>
      <c r="AA116" s="44"/>
      <c r="AB116" s="44"/>
      <c r="AC116" s="44"/>
      <c r="AD116" s="44"/>
      <c r="AE116" s="44"/>
      <c r="AG116" s="44"/>
      <c r="AH116" s="44"/>
      <c r="AI116" s="44"/>
      <c r="AJ116" s="44"/>
      <c r="AK116" s="44"/>
      <c r="AL116" s="44"/>
    </row>
    <row r="117" spans="5:38" x14ac:dyDescent="0.25">
      <c r="E117" s="6"/>
      <c r="F117" s="77"/>
      <c r="G117" s="44"/>
      <c r="H117" s="44"/>
      <c r="I117" s="44"/>
      <c r="J117" s="44"/>
      <c r="K117" s="44"/>
      <c r="L117" s="44"/>
      <c r="N117" s="44"/>
      <c r="O117" s="44"/>
      <c r="P117" s="44"/>
      <c r="Q117" s="44"/>
      <c r="R117" s="44"/>
      <c r="S117" s="44"/>
      <c r="X117" s="6"/>
      <c r="Y117" s="77"/>
      <c r="Z117" s="44"/>
      <c r="AA117" s="44"/>
      <c r="AB117" s="44"/>
      <c r="AC117" s="44"/>
      <c r="AD117" s="44"/>
      <c r="AE117" s="44"/>
      <c r="AG117" s="44"/>
      <c r="AH117" s="44"/>
      <c r="AI117" s="44"/>
      <c r="AJ117" s="44"/>
      <c r="AK117" s="44"/>
      <c r="AL117" s="44"/>
    </row>
    <row r="118" spans="5:38" x14ac:dyDescent="0.25">
      <c r="E118" s="6"/>
      <c r="F118" s="77"/>
      <c r="G118" s="44"/>
      <c r="H118" s="44"/>
      <c r="I118" s="44"/>
      <c r="J118" s="44"/>
      <c r="K118" s="44"/>
      <c r="L118" s="44"/>
      <c r="N118" s="44"/>
      <c r="O118" s="44"/>
      <c r="P118" s="44"/>
      <c r="Q118" s="44"/>
      <c r="R118" s="44"/>
      <c r="S118" s="44"/>
      <c r="X118" s="6"/>
      <c r="Y118" s="77"/>
      <c r="Z118" s="44"/>
      <c r="AA118" s="44"/>
      <c r="AB118" s="44"/>
      <c r="AC118" s="44"/>
      <c r="AD118" s="44"/>
      <c r="AE118" s="44"/>
      <c r="AG118" s="44"/>
      <c r="AH118" s="44"/>
      <c r="AI118" s="44"/>
      <c r="AJ118" s="44"/>
      <c r="AK118" s="44"/>
      <c r="AL118" s="44"/>
    </row>
    <row r="119" spans="5:38" x14ac:dyDescent="0.25">
      <c r="E119" s="6"/>
      <c r="F119" s="77"/>
      <c r="G119" s="44"/>
      <c r="H119" s="44"/>
      <c r="I119" s="44"/>
      <c r="J119" s="44"/>
      <c r="K119" s="44"/>
      <c r="L119" s="44"/>
      <c r="N119" s="44"/>
      <c r="O119" s="44"/>
      <c r="P119" s="44"/>
      <c r="Q119" s="44"/>
      <c r="R119" s="44"/>
      <c r="S119" s="44"/>
      <c r="X119" s="6"/>
      <c r="Y119" s="77"/>
      <c r="Z119" s="44"/>
      <c r="AA119" s="44"/>
      <c r="AB119" s="44"/>
      <c r="AC119" s="44"/>
      <c r="AD119" s="44"/>
      <c r="AE119" s="44"/>
      <c r="AG119" s="44"/>
      <c r="AH119" s="44"/>
      <c r="AI119" s="44"/>
      <c r="AJ119" s="44"/>
      <c r="AK119" s="44"/>
      <c r="AL119" s="44"/>
    </row>
    <row r="120" spans="5:38" x14ac:dyDescent="0.25">
      <c r="E120" s="6"/>
      <c r="F120" s="77"/>
      <c r="G120" s="44"/>
      <c r="H120" s="44"/>
      <c r="I120" s="44"/>
      <c r="J120" s="44"/>
      <c r="K120" s="44"/>
      <c r="L120" s="44"/>
      <c r="N120" s="44"/>
      <c r="O120" s="44"/>
      <c r="P120" s="44"/>
      <c r="Q120" s="44"/>
      <c r="R120" s="44"/>
      <c r="S120" s="44"/>
      <c r="X120" s="6"/>
      <c r="Y120" s="77"/>
      <c r="Z120" s="44"/>
      <c r="AA120" s="44"/>
      <c r="AB120" s="44"/>
      <c r="AC120" s="44"/>
      <c r="AD120" s="44"/>
      <c r="AE120" s="44"/>
      <c r="AG120" s="44"/>
      <c r="AH120" s="44"/>
      <c r="AI120" s="44"/>
      <c r="AJ120" s="44"/>
      <c r="AK120" s="44"/>
      <c r="AL120" s="44"/>
    </row>
    <row r="121" spans="5:38" x14ac:dyDescent="0.25">
      <c r="E121" s="6"/>
      <c r="F121" s="77"/>
      <c r="G121" s="44"/>
      <c r="H121" s="44"/>
      <c r="I121" s="44"/>
      <c r="J121" s="44"/>
      <c r="K121" s="44"/>
      <c r="L121" s="44"/>
      <c r="N121" s="44"/>
      <c r="O121" s="44"/>
      <c r="P121" s="44"/>
      <c r="Q121" s="44"/>
      <c r="R121" s="44"/>
      <c r="S121" s="44"/>
      <c r="X121" s="6"/>
      <c r="Y121" s="77"/>
      <c r="Z121" s="44"/>
      <c r="AA121" s="44"/>
      <c r="AB121" s="44"/>
      <c r="AC121" s="44"/>
      <c r="AD121" s="44"/>
      <c r="AE121" s="44"/>
      <c r="AG121" s="44"/>
      <c r="AH121" s="44"/>
      <c r="AI121" s="44"/>
      <c r="AJ121" s="44"/>
      <c r="AK121" s="44"/>
      <c r="AL121" s="44"/>
    </row>
    <row r="122" spans="5:38" x14ac:dyDescent="0.25">
      <c r="E122" s="6"/>
      <c r="F122" s="77"/>
      <c r="G122" s="44"/>
      <c r="H122" s="44"/>
      <c r="I122" s="44"/>
      <c r="J122" s="44"/>
      <c r="K122" s="44"/>
      <c r="L122" s="44"/>
      <c r="N122" s="44"/>
      <c r="O122" s="44"/>
      <c r="P122" s="44"/>
      <c r="Q122" s="44"/>
      <c r="R122" s="44"/>
      <c r="S122" s="44"/>
      <c r="X122" s="6"/>
      <c r="Y122" s="77"/>
      <c r="Z122" s="44"/>
      <c r="AA122" s="44"/>
      <c r="AB122" s="44"/>
      <c r="AC122" s="44"/>
      <c r="AD122" s="44"/>
      <c r="AE122" s="44"/>
      <c r="AG122" s="44"/>
      <c r="AH122" s="44"/>
      <c r="AI122" s="44"/>
      <c r="AJ122" s="44"/>
      <c r="AK122" s="44"/>
      <c r="AL122" s="44"/>
    </row>
    <row r="123" spans="5:38" x14ac:dyDescent="0.25">
      <c r="E123" s="6"/>
      <c r="F123" s="77"/>
      <c r="G123" s="44"/>
      <c r="H123" s="44"/>
      <c r="I123" s="44"/>
      <c r="J123" s="44"/>
      <c r="K123" s="44"/>
      <c r="L123" s="44"/>
      <c r="N123" s="44"/>
      <c r="O123" s="44"/>
      <c r="P123" s="44"/>
      <c r="Q123" s="44"/>
      <c r="R123" s="44"/>
      <c r="S123" s="44"/>
      <c r="X123" s="6"/>
      <c r="Y123" s="77"/>
      <c r="Z123" s="44"/>
      <c r="AA123" s="44"/>
      <c r="AB123" s="44"/>
      <c r="AC123" s="44"/>
      <c r="AD123" s="44"/>
      <c r="AE123" s="44"/>
      <c r="AG123" s="44"/>
      <c r="AH123" s="44"/>
      <c r="AI123" s="44"/>
      <c r="AJ123" s="44"/>
      <c r="AK123" s="44"/>
      <c r="AL123" s="44"/>
    </row>
    <row r="124" spans="5:38" x14ac:dyDescent="0.25">
      <c r="E124" s="6"/>
      <c r="F124" s="77"/>
      <c r="G124" s="44"/>
      <c r="H124" s="44"/>
      <c r="I124" s="44"/>
      <c r="J124" s="44"/>
      <c r="K124" s="44"/>
      <c r="L124" s="44"/>
      <c r="N124" s="44"/>
      <c r="O124" s="44"/>
      <c r="P124" s="44"/>
      <c r="Q124" s="44"/>
      <c r="R124" s="44"/>
      <c r="S124" s="44"/>
      <c r="X124" s="6"/>
      <c r="Y124" s="77"/>
      <c r="Z124" s="44"/>
      <c r="AA124" s="44"/>
      <c r="AB124" s="44"/>
      <c r="AC124" s="44"/>
      <c r="AD124" s="44"/>
      <c r="AE124" s="44"/>
      <c r="AG124" s="44"/>
      <c r="AH124" s="44"/>
      <c r="AI124" s="44"/>
      <c r="AJ124" s="44"/>
      <c r="AK124" s="44"/>
      <c r="AL124" s="44"/>
    </row>
    <row r="125" spans="5:38" x14ac:dyDescent="0.25">
      <c r="E125" s="6"/>
      <c r="F125" s="77"/>
      <c r="G125" s="44"/>
      <c r="H125" s="44"/>
      <c r="I125" s="44"/>
      <c r="J125" s="44"/>
      <c r="K125" s="44"/>
      <c r="L125" s="44"/>
      <c r="N125" s="44"/>
      <c r="O125" s="44"/>
      <c r="P125" s="44"/>
      <c r="Q125" s="44"/>
      <c r="R125" s="44"/>
      <c r="S125" s="44"/>
      <c r="X125" s="6"/>
      <c r="Y125" s="77"/>
      <c r="Z125" s="44"/>
      <c r="AA125" s="44"/>
      <c r="AB125" s="44"/>
      <c r="AC125" s="44"/>
      <c r="AD125" s="44"/>
      <c r="AE125" s="44"/>
      <c r="AG125" s="44"/>
      <c r="AH125" s="44"/>
      <c r="AI125" s="44"/>
      <c r="AJ125" s="44"/>
      <c r="AK125" s="44"/>
      <c r="AL125" s="44"/>
    </row>
    <row r="126" spans="5:38" x14ac:dyDescent="0.25">
      <c r="E126" s="6"/>
      <c r="F126" s="77"/>
      <c r="G126" s="44"/>
      <c r="H126" s="44"/>
      <c r="I126" s="44"/>
      <c r="J126" s="44"/>
      <c r="K126" s="44"/>
      <c r="L126" s="44"/>
      <c r="N126" s="44"/>
      <c r="O126" s="44"/>
      <c r="P126" s="44"/>
      <c r="Q126" s="44"/>
      <c r="R126" s="44"/>
      <c r="S126" s="44"/>
      <c r="X126" s="6"/>
      <c r="Y126" s="77"/>
      <c r="Z126" s="44"/>
      <c r="AA126" s="44"/>
      <c r="AB126" s="44"/>
      <c r="AC126" s="44"/>
      <c r="AD126" s="44"/>
      <c r="AE126" s="44"/>
      <c r="AG126" s="44"/>
      <c r="AH126" s="44"/>
      <c r="AI126" s="44"/>
      <c r="AJ126" s="44"/>
      <c r="AK126" s="44"/>
      <c r="AL126" s="44"/>
    </row>
    <row r="127" spans="5:38" x14ac:dyDescent="0.25">
      <c r="E127" s="6"/>
      <c r="F127" s="77"/>
      <c r="G127" s="44"/>
      <c r="H127" s="44"/>
      <c r="I127" s="44"/>
      <c r="J127" s="44"/>
      <c r="K127" s="44"/>
      <c r="L127" s="44"/>
      <c r="N127" s="44"/>
      <c r="O127" s="44"/>
      <c r="P127" s="44"/>
      <c r="Q127" s="44"/>
      <c r="R127" s="44"/>
      <c r="S127" s="44"/>
      <c r="X127" s="6"/>
      <c r="Y127" s="77"/>
      <c r="Z127" s="44"/>
      <c r="AA127" s="44"/>
      <c r="AB127" s="44"/>
      <c r="AC127" s="44"/>
      <c r="AD127" s="44"/>
      <c r="AE127" s="44"/>
      <c r="AG127" s="44"/>
      <c r="AH127" s="44"/>
      <c r="AI127" s="44"/>
      <c r="AJ127" s="44"/>
      <c r="AK127" s="44"/>
      <c r="AL127" s="44"/>
    </row>
    <row r="128" spans="5:38" x14ac:dyDescent="0.25">
      <c r="E128" s="6"/>
      <c r="F128" s="77"/>
      <c r="G128" s="44"/>
      <c r="H128" s="44"/>
      <c r="I128" s="44"/>
      <c r="J128" s="44"/>
      <c r="K128" s="44"/>
      <c r="L128" s="44"/>
      <c r="N128" s="44"/>
      <c r="O128" s="44"/>
      <c r="P128" s="44"/>
      <c r="Q128" s="44"/>
      <c r="R128" s="44"/>
      <c r="S128" s="44"/>
      <c r="X128" s="6"/>
      <c r="Y128" s="77"/>
      <c r="Z128" s="44"/>
      <c r="AA128" s="44"/>
      <c r="AB128" s="44"/>
      <c r="AC128" s="44"/>
      <c r="AD128" s="44"/>
      <c r="AE128" s="44"/>
      <c r="AG128" s="44"/>
      <c r="AH128" s="44"/>
      <c r="AI128" s="44"/>
      <c r="AJ128" s="44"/>
      <c r="AK128" s="44"/>
      <c r="AL128" s="44"/>
    </row>
    <row r="129" spans="5:38" x14ac:dyDescent="0.25">
      <c r="E129" s="6"/>
      <c r="F129" s="77"/>
      <c r="G129" s="44"/>
      <c r="H129" s="44"/>
      <c r="I129" s="44"/>
      <c r="J129" s="44"/>
      <c r="K129" s="44"/>
      <c r="L129" s="44"/>
      <c r="N129" s="44"/>
      <c r="O129" s="44"/>
      <c r="P129" s="44"/>
      <c r="Q129" s="44"/>
      <c r="R129" s="44"/>
      <c r="S129" s="44"/>
      <c r="X129" s="6"/>
      <c r="Y129" s="77"/>
      <c r="Z129" s="44"/>
      <c r="AA129" s="44"/>
      <c r="AB129" s="44"/>
      <c r="AC129" s="44"/>
      <c r="AD129" s="44"/>
      <c r="AE129" s="44"/>
      <c r="AG129" s="44"/>
      <c r="AH129" s="44"/>
      <c r="AI129" s="44"/>
      <c r="AJ129" s="44"/>
      <c r="AK129" s="44"/>
      <c r="AL129" s="44"/>
    </row>
    <row r="130" spans="5:38" x14ac:dyDescent="0.25">
      <c r="E130" s="6"/>
      <c r="F130" s="77"/>
      <c r="G130" s="44"/>
      <c r="H130" s="44"/>
      <c r="I130" s="44"/>
      <c r="J130" s="44"/>
      <c r="K130" s="44"/>
      <c r="L130" s="44"/>
      <c r="N130" s="44"/>
      <c r="O130" s="44"/>
      <c r="P130" s="44"/>
      <c r="Q130" s="44"/>
      <c r="R130" s="44"/>
      <c r="S130" s="44"/>
      <c r="X130" s="6"/>
      <c r="Y130" s="77"/>
      <c r="Z130" s="44"/>
      <c r="AA130" s="44"/>
      <c r="AB130" s="44"/>
      <c r="AC130" s="44"/>
      <c r="AD130" s="44"/>
      <c r="AE130" s="44"/>
      <c r="AG130" s="44"/>
      <c r="AH130" s="44"/>
      <c r="AI130" s="44"/>
      <c r="AJ130" s="44"/>
      <c r="AK130" s="44"/>
      <c r="AL130" s="44"/>
    </row>
    <row r="131" spans="5:38" x14ac:dyDescent="0.25">
      <c r="E131" s="6"/>
      <c r="F131" s="77"/>
      <c r="G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S131" s="44"/>
      <c r="X131" s="6"/>
      <c r="Y131" s="77"/>
      <c r="Z131" s="44"/>
      <c r="AA131" s="44"/>
      <c r="AB131" s="44"/>
      <c r="AC131" s="44"/>
      <c r="AD131" s="44"/>
      <c r="AE131" s="44"/>
      <c r="AG131" s="44"/>
      <c r="AH131" s="44"/>
      <c r="AI131" s="44"/>
      <c r="AJ131" s="44"/>
      <c r="AK131" s="44"/>
      <c r="AL131" s="44"/>
    </row>
    <row r="132" spans="5:38" x14ac:dyDescent="0.25">
      <c r="E132" s="6"/>
      <c r="F132" s="77"/>
      <c r="G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S132" s="44"/>
      <c r="X132" s="6"/>
      <c r="Y132" s="77"/>
      <c r="Z132" s="44"/>
      <c r="AA132" s="44"/>
      <c r="AB132" s="44"/>
      <c r="AC132" s="44"/>
      <c r="AD132" s="44"/>
      <c r="AE132" s="44"/>
      <c r="AG132" s="44"/>
      <c r="AH132" s="44"/>
      <c r="AI132" s="44"/>
      <c r="AJ132" s="44"/>
      <c r="AK132" s="44"/>
      <c r="AL132" s="44"/>
    </row>
    <row r="133" spans="5:38" x14ac:dyDescent="0.25">
      <c r="E133" s="6"/>
      <c r="F133" s="77"/>
      <c r="G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S133" s="44"/>
      <c r="X133" s="6"/>
      <c r="Y133" s="77"/>
      <c r="Z133" s="44"/>
      <c r="AA133" s="44"/>
      <c r="AB133" s="44"/>
      <c r="AC133" s="44"/>
      <c r="AD133" s="44"/>
      <c r="AE133" s="44"/>
      <c r="AG133" s="44"/>
      <c r="AH133" s="44"/>
      <c r="AI133" s="44"/>
      <c r="AJ133" s="44"/>
      <c r="AK133" s="44"/>
      <c r="AL133" s="44"/>
    </row>
    <row r="134" spans="5:38" x14ac:dyDescent="0.25">
      <c r="E134" s="6"/>
      <c r="F134" s="77"/>
      <c r="G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S134" s="44"/>
      <c r="X134" s="6"/>
      <c r="Y134" s="77"/>
      <c r="Z134" s="44"/>
      <c r="AA134" s="44"/>
      <c r="AB134" s="44"/>
      <c r="AC134" s="44"/>
      <c r="AD134" s="44"/>
      <c r="AE134" s="44"/>
      <c r="AG134" s="44"/>
      <c r="AH134" s="44"/>
      <c r="AI134" s="44"/>
      <c r="AJ134" s="44"/>
      <c r="AK134" s="44"/>
      <c r="AL134" s="44"/>
    </row>
    <row r="135" spans="5:38" x14ac:dyDescent="0.25">
      <c r="E135" s="6"/>
      <c r="F135" s="77"/>
      <c r="G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S135" s="44"/>
      <c r="X135" s="6"/>
      <c r="Y135" s="77"/>
      <c r="Z135" s="44"/>
      <c r="AA135" s="44"/>
      <c r="AB135" s="44"/>
      <c r="AC135" s="44"/>
      <c r="AD135" s="44"/>
      <c r="AE135" s="44"/>
      <c r="AG135" s="44"/>
      <c r="AH135" s="44"/>
      <c r="AI135" s="44"/>
      <c r="AJ135" s="44"/>
      <c r="AK135" s="44"/>
      <c r="AL135" s="44"/>
    </row>
    <row r="136" spans="5:38" x14ac:dyDescent="0.25">
      <c r="E136" s="6"/>
      <c r="F136" s="77"/>
      <c r="G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S136" s="44"/>
      <c r="X136" s="6"/>
      <c r="Y136" s="77"/>
      <c r="Z136" s="44"/>
      <c r="AA136" s="44"/>
      <c r="AB136" s="44"/>
      <c r="AC136" s="44"/>
      <c r="AD136" s="44"/>
      <c r="AE136" s="44"/>
      <c r="AG136" s="44"/>
      <c r="AH136" s="44"/>
      <c r="AI136" s="44"/>
      <c r="AJ136" s="44"/>
      <c r="AK136" s="44"/>
      <c r="AL136" s="44"/>
    </row>
    <row r="137" spans="5:38" x14ac:dyDescent="0.25">
      <c r="E137" s="6"/>
      <c r="F137" s="77"/>
      <c r="G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S137" s="44"/>
      <c r="X137" s="6"/>
      <c r="Y137" s="77"/>
      <c r="Z137" s="44"/>
      <c r="AA137" s="44"/>
      <c r="AB137" s="44"/>
      <c r="AC137" s="44"/>
      <c r="AD137" s="44"/>
      <c r="AE137" s="44"/>
      <c r="AG137" s="44"/>
      <c r="AH137" s="44"/>
      <c r="AI137" s="44"/>
      <c r="AJ137" s="44"/>
      <c r="AK137" s="44"/>
      <c r="AL137" s="44"/>
    </row>
    <row r="138" spans="5:38" x14ac:dyDescent="0.25">
      <c r="E138" s="6"/>
      <c r="F138" s="77"/>
      <c r="G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S138" s="44"/>
      <c r="X138" s="6"/>
      <c r="Y138" s="77"/>
      <c r="Z138" s="44"/>
      <c r="AA138" s="44"/>
      <c r="AB138" s="44"/>
      <c r="AC138" s="44"/>
      <c r="AD138" s="44"/>
      <c r="AE138" s="44"/>
      <c r="AG138" s="44"/>
      <c r="AH138" s="44"/>
      <c r="AI138" s="44"/>
      <c r="AJ138" s="44"/>
      <c r="AK138" s="44"/>
      <c r="AL138" s="44"/>
    </row>
    <row r="139" spans="5:38" x14ac:dyDescent="0.25">
      <c r="E139" s="6"/>
      <c r="F139" s="77"/>
      <c r="G139" s="44"/>
      <c r="H139" s="44"/>
      <c r="I139" s="44"/>
      <c r="J139" s="44"/>
      <c r="K139" s="44"/>
      <c r="L139" s="44"/>
      <c r="N139" s="44"/>
      <c r="O139" s="44"/>
      <c r="P139" s="44"/>
      <c r="Q139" s="44"/>
      <c r="R139" s="44"/>
      <c r="S139" s="44"/>
      <c r="X139" s="6"/>
      <c r="Y139" s="77"/>
      <c r="Z139" s="44"/>
      <c r="AA139" s="44"/>
      <c r="AB139" s="44"/>
      <c r="AC139" s="44"/>
      <c r="AD139" s="44"/>
      <c r="AE139" s="44"/>
      <c r="AG139" s="44"/>
      <c r="AH139" s="44"/>
      <c r="AI139" s="44"/>
      <c r="AJ139" s="44"/>
      <c r="AK139" s="44"/>
      <c r="AL139" s="44"/>
    </row>
    <row r="140" spans="5:38" x14ac:dyDescent="0.25">
      <c r="E140" s="6"/>
      <c r="F140" s="77"/>
      <c r="G140" s="44"/>
      <c r="H140" s="44"/>
      <c r="I140" s="44"/>
      <c r="J140" s="44"/>
      <c r="K140" s="44"/>
      <c r="L140" s="44"/>
      <c r="N140" s="44"/>
      <c r="O140" s="44"/>
      <c r="P140" s="44"/>
      <c r="Q140" s="44"/>
      <c r="R140" s="44"/>
      <c r="S140" s="44"/>
      <c r="X140" s="6"/>
      <c r="Y140" s="77"/>
      <c r="Z140" s="44"/>
      <c r="AA140" s="44"/>
      <c r="AB140" s="44"/>
      <c r="AC140" s="44"/>
      <c r="AD140" s="44"/>
      <c r="AE140" s="44"/>
      <c r="AG140" s="44"/>
      <c r="AH140" s="44"/>
      <c r="AI140" s="44"/>
      <c r="AJ140" s="44"/>
      <c r="AK140" s="44"/>
      <c r="AL140" s="44"/>
    </row>
    <row r="141" spans="5:38" x14ac:dyDescent="0.25">
      <c r="E141" s="6"/>
      <c r="F141" s="77"/>
      <c r="G141" s="44"/>
      <c r="H141" s="44"/>
      <c r="I141" s="44"/>
      <c r="J141" s="44"/>
      <c r="K141" s="44"/>
      <c r="L141" s="44"/>
      <c r="N141" s="44"/>
      <c r="O141" s="44"/>
      <c r="P141" s="44"/>
      <c r="Q141" s="44"/>
      <c r="R141" s="44"/>
      <c r="S141" s="44"/>
      <c r="X141" s="6"/>
      <c r="Y141" s="77"/>
      <c r="Z141" s="44"/>
      <c r="AA141" s="44"/>
      <c r="AB141" s="44"/>
      <c r="AC141" s="44"/>
      <c r="AD141" s="44"/>
      <c r="AE141" s="44"/>
      <c r="AG141" s="44"/>
      <c r="AH141" s="44"/>
      <c r="AI141" s="44"/>
      <c r="AJ141" s="44"/>
      <c r="AK141" s="44"/>
      <c r="AL141" s="44"/>
    </row>
    <row r="142" spans="5:38" x14ac:dyDescent="0.25">
      <c r="E142" s="6"/>
      <c r="F142" s="77"/>
      <c r="G142" s="44"/>
      <c r="H142" s="44"/>
      <c r="I142" s="44"/>
      <c r="J142" s="44"/>
      <c r="K142" s="44"/>
      <c r="L142" s="44"/>
      <c r="N142" s="44"/>
      <c r="O142" s="44"/>
      <c r="P142" s="44"/>
      <c r="Q142" s="44"/>
      <c r="R142" s="44"/>
      <c r="S142" s="44"/>
      <c r="X142" s="6"/>
      <c r="Y142" s="77"/>
      <c r="Z142" s="44"/>
      <c r="AA142" s="44"/>
      <c r="AB142" s="44"/>
      <c r="AC142" s="44"/>
      <c r="AD142" s="44"/>
      <c r="AE142" s="44"/>
      <c r="AG142" s="44"/>
      <c r="AH142" s="44"/>
      <c r="AI142" s="44"/>
      <c r="AJ142" s="44"/>
      <c r="AK142" s="44"/>
      <c r="AL142" s="44"/>
    </row>
    <row r="143" spans="5:38" x14ac:dyDescent="0.25">
      <c r="E143" s="6"/>
      <c r="F143" s="77"/>
      <c r="G143" s="44"/>
      <c r="H143" s="44"/>
      <c r="I143" s="44"/>
      <c r="J143" s="44"/>
      <c r="K143" s="44"/>
      <c r="L143" s="44"/>
      <c r="N143" s="44"/>
      <c r="O143" s="44"/>
      <c r="P143" s="44"/>
      <c r="Q143" s="44"/>
      <c r="R143" s="44"/>
      <c r="S143" s="44"/>
      <c r="X143" s="6"/>
      <c r="Y143" s="77"/>
      <c r="Z143" s="44"/>
      <c r="AA143" s="44"/>
      <c r="AB143" s="44"/>
      <c r="AC143" s="44"/>
      <c r="AD143" s="44"/>
      <c r="AE143" s="44"/>
      <c r="AG143" s="44"/>
      <c r="AH143" s="44"/>
      <c r="AI143" s="44"/>
      <c r="AJ143" s="44"/>
      <c r="AK143" s="44"/>
      <c r="AL143" s="44"/>
    </row>
    <row r="144" spans="5:38" x14ac:dyDescent="0.25">
      <c r="E144" s="6"/>
      <c r="F144" s="77"/>
      <c r="G144" s="44"/>
      <c r="H144" s="44"/>
      <c r="I144" s="44"/>
      <c r="J144" s="44"/>
      <c r="K144" s="44"/>
      <c r="L144" s="44"/>
      <c r="N144" s="44"/>
      <c r="O144" s="44"/>
      <c r="P144" s="44"/>
      <c r="Q144" s="44"/>
      <c r="R144" s="44"/>
      <c r="S144" s="44"/>
      <c r="X144" s="6"/>
      <c r="Y144" s="77"/>
      <c r="Z144" s="44"/>
      <c r="AA144" s="44"/>
      <c r="AB144" s="44"/>
      <c r="AC144" s="44"/>
      <c r="AD144" s="44"/>
      <c r="AE144" s="44"/>
      <c r="AG144" s="44"/>
      <c r="AH144" s="44"/>
      <c r="AI144" s="44"/>
      <c r="AJ144" s="44"/>
      <c r="AK144" s="44"/>
      <c r="AL144" s="44"/>
    </row>
    <row r="145" spans="5:38" x14ac:dyDescent="0.25">
      <c r="E145" s="6"/>
      <c r="F145" s="77"/>
      <c r="G145" s="44"/>
      <c r="H145" s="44"/>
      <c r="I145" s="44"/>
      <c r="J145" s="44"/>
      <c r="K145" s="44"/>
      <c r="L145" s="44"/>
      <c r="N145" s="44"/>
      <c r="O145" s="44"/>
      <c r="P145" s="44"/>
      <c r="Q145" s="44"/>
      <c r="R145" s="44"/>
      <c r="S145" s="44"/>
      <c r="X145" s="6"/>
      <c r="Y145" s="77"/>
      <c r="Z145" s="44"/>
      <c r="AA145" s="44"/>
      <c r="AB145" s="44"/>
      <c r="AC145" s="44"/>
      <c r="AD145" s="44"/>
      <c r="AE145" s="44"/>
      <c r="AG145" s="44"/>
      <c r="AH145" s="44"/>
      <c r="AI145" s="44"/>
      <c r="AJ145" s="44"/>
      <c r="AK145" s="44"/>
      <c r="AL145" s="44"/>
    </row>
    <row r="146" spans="5:38" x14ac:dyDescent="0.25">
      <c r="E146" s="6"/>
      <c r="F146" s="77"/>
      <c r="G146" s="44"/>
      <c r="H146" s="44"/>
      <c r="I146" s="44"/>
      <c r="J146" s="44"/>
      <c r="K146" s="44"/>
      <c r="L146" s="44"/>
      <c r="N146" s="44"/>
      <c r="O146" s="44"/>
      <c r="P146" s="44"/>
      <c r="Q146" s="44"/>
      <c r="R146" s="44"/>
      <c r="S146" s="44"/>
      <c r="X146" s="6"/>
      <c r="Y146" s="77"/>
      <c r="Z146" s="44"/>
      <c r="AA146" s="44"/>
      <c r="AB146" s="44"/>
      <c r="AC146" s="44"/>
      <c r="AD146" s="44"/>
      <c r="AE146" s="44"/>
      <c r="AG146" s="44"/>
      <c r="AH146" s="44"/>
      <c r="AI146" s="44"/>
      <c r="AJ146" s="44"/>
      <c r="AK146" s="44"/>
      <c r="AL146" s="44"/>
    </row>
    <row r="147" spans="5:38" x14ac:dyDescent="0.25">
      <c r="E147" s="6"/>
      <c r="F147" s="77"/>
      <c r="G147" s="44"/>
      <c r="H147" s="44"/>
      <c r="I147" s="44"/>
      <c r="J147" s="44"/>
      <c r="K147" s="44"/>
      <c r="L147" s="44"/>
      <c r="N147" s="44"/>
      <c r="O147" s="44"/>
      <c r="P147" s="44"/>
      <c r="Q147" s="44"/>
      <c r="R147" s="44"/>
      <c r="S147" s="44"/>
      <c r="X147" s="6"/>
      <c r="Y147" s="77"/>
      <c r="Z147" s="44"/>
      <c r="AA147" s="44"/>
      <c r="AB147" s="44"/>
      <c r="AC147" s="44"/>
      <c r="AD147" s="44"/>
      <c r="AE147" s="44"/>
      <c r="AG147" s="44"/>
      <c r="AH147" s="44"/>
      <c r="AI147" s="44"/>
      <c r="AJ147" s="44"/>
      <c r="AK147" s="44"/>
      <c r="AL147" s="44"/>
    </row>
    <row r="148" spans="5:38" x14ac:dyDescent="0.25">
      <c r="E148" s="6"/>
      <c r="F148" s="77"/>
      <c r="G148" s="44"/>
      <c r="H148" s="44"/>
      <c r="I148" s="44"/>
      <c r="J148" s="44"/>
      <c r="K148" s="44"/>
      <c r="L148" s="44"/>
      <c r="N148" s="44"/>
      <c r="O148" s="44"/>
      <c r="P148" s="44"/>
      <c r="Q148" s="44"/>
      <c r="R148" s="44"/>
      <c r="S148" s="44"/>
      <c r="X148" s="6"/>
      <c r="Y148" s="77"/>
      <c r="Z148" s="44"/>
      <c r="AA148" s="44"/>
      <c r="AB148" s="44"/>
      <c r="AC148" s="44"/>
      <c r="AD148" s="44"/>
      <c r="AE148" s="44"/>
      <c r="AG148" s="44"/>
      <c r="AH148" s="44"/>
      <c r="AI148" s="44"/>
      <c r="AJ148" s="44"/>
      <c r="AK148" s="44"/>
      <c r="AL148" s="44"/>
    </row>
    <row r="149" spans="5:38" x14ac:dyDescent="0.25">
      <c r="E149" s="6"/>
      <c r="F149" s="77"/>
      <c r="G149" s="44"/>
      <c r="H149" s="44"/>
      <c r="I149" s="44"/>
      <c r="J149" s="44"/>
      <c r="K149" s="44"/>
      <c r="L149" s="44"/>
      <c r="N149" s="44"/>
      <c r="O149" s="44"/>
      <c r="P149" s="44"/>
      <c r="Q149" s="44"/>
      <c r="R149" s="44"/>
      <c r="S149" s="44"/>
      <c r="X149" s="6"/>
      <c r="Y149" s="77"/>
      <c r="Z149" s="44"/>
      <c r="AA149" s="44"/>
      <c r="AB149" s="44"/>
      <c r="AC149" s="44"/>
      <c r="AD149" s="44"/>
      <c r="AE149" s="44"/>
      <c r="AG149" s="44"/>
      <c r="AH149" s="44"/>
      <c r="AI149" s="44"/>
      <c r="AJ149" s="44"/>
      <c r="AK149" s="44"/>
      <c r="AL149" s="44"/>
    </row>
    <row r="150" spans="5:38" x14ac:dyDescent="0.25">
      <c r="E150" s="6"/>
      <c r="F150" s="77"/>
      <c r="G150" s="44"/>
      <c r="H150" s="44"/>
      <c r="I150" s="44"/>
      <c r="J150" s="44"/>
      <c r="K150" s="44"/>
      <c r="L150" s="44"/>
      <c r="N150" s="44"/>
      <c r="O150" s="44"/>
      <c r="P150" s="44"/>
      <c r="Q150" s="44"/>
      <c r="R150" s="44"/>
      <c r="S150" s="44"/>
      <c r="X150" s="6"/>
      <c r="Y150" s="77"/>
      <c r="Z150" s="44"/>
      <c r="AA150" s="44"/>
      <c r="AB150" s="44"/>
      <c r="AC150" s="44"/>
      <c r="AD150" s="44"/>
      <c r="AE150" s="44"/>
      <c r="AG150" s="44"/>
      <c r="AH150" s="44"/>
      <c r="AI150" s="44"/>
      <c r="AJ150" s="44"/>
      <c r="AK150" s="44"/>
      <c r="AL150" s="44"/>
    </row>
    <row r="151" spans="5:38" x14ac:dyDescent="0.25">
      <c r="E151" s="6"/>
      <c r="F151" s="77"/>
      <c r="G151" s="44"/>
      <c r="H151" s="44"/>
      <c r="I151" s="44"/>
      <c r="J151" s="44"/>
      <c r="K151" s="44"/>
      <c r="L151" s="44"/>
      <c r="N151" s="44"/>
      <c r="O151" s="44"/>
      <c r="P151" s="44"/>
      <c r="Q151" s="44"/>
      <c r="R151" s="44"/>
      <c r="S151" s="44"/>
      <c r="X151" s="6"/>
      <c r="Y151" s="77"/>
      <c r="Z151" s="44"/>
      <c r="AA151" s="44"/>
      <c r="AB151" s="44"/>
      <c r="AC151" s="44"/>
      <c r="AD151" s="44"/>
      <c r="AE151" s="44"/>
      <c r="AG151" s="44"/>
      <c r="AH151" s="44"/>
      <c r="AI151" s="44"/>
      <c r="AJ151" s="44"/>
      <c r="AK151" s="44"/>
      <c r="AL151" s="44"/>
    </row>
    <row r="152" spans="5:38" x14ac:dyDescent="0.25">
      <c r="E152" s="6"/>
      <c r="F152" s="77"/>
      <c r="G152" s="44"/>
      <c r="H152" s="44"/>
      <c r="I152" s="44"/>
      <c r="J152" s="44"/>
      <c r="K152" s="44"/>
      <c r="L152" s="44"/>
      <c r="N152" s="44"/>
      <c r="O152" s="44"/>
      <c r="P152" s="44"/>
      <c r="Q152" s="44"/>
      <c r="R152" s="44"/>
      <c r="S152" s="44"/>
      <c r="X152" s="6"/>
      <c r="Y152" s="77"/>
      <c r="Z152" s="44"/>
      <c r="AA152" s="44"/>
      <c r="AB152" s="44"/>
      <c r="AC152" s="44"/>
      <c r="AD152" s="44"/>
      <c r="AE152" s="44"/>
      <c r="AG152" s="44"/>
      <c r="AH152" s="44"/>
      <c r="AI152" s="44"/>
      <c r="AJ152" s="44"/>
      <c r="AK152" s="44"/>
      <c r="AL152" s="44"/>
    </row>
    <row r="153" spans="5:38" x14ac:dyDescent="0.25">
      <c r="E153" s="6"/>
      <c r="F153" s="77"/>
      <c r="G153" s="44"/>
      <c r="H153" s="44"/>
      <c r="I153" s="44"/>
      <c r="J153" s="44"/>
      <c r="K153" s="44"/>
      <c r="L153" s="44"/>
      <c r="N153" s="44"/>
      <c r="O153" s="44"/>
      <c r="P153" s="44"/>
      <c r="Q153" s="44"/>
      <c r="R153" s="44"/>
      <c r="S153" s="44"/>
      <c r="X153" s="6"/>
      <c r="Y153" s="77"/>
      <c r="Z153" s="44"/>
      <c r="AA153" s="44"/>
      <c r="AB153" s="44"/>
      <c r="AC153" s="44"/>
      <c r="AD153" s="44"/>
      <c r="AE153" s="44"/>
      <c r="AG153" s="44"/>
      <c r="AH153" s="44"/>
      <c r="AI153" s="44"/>
      <c r="AJ153" s="44"/>
      <c r="AK153" s="44"/>
      <c r="AL153" s="44"/>
    </row>
    <row r="154" spans="5:38" x14ac:dyDescent="0.25">
      <c r="E154" s="6"/>
      <c r="F154" s="77"/>
      <c r="G154" s="44"/>
      <c r="H154" s="44"/>
      <c r="I154" s="44"/>
      <c r="J154" s="44"/>
      <c r="K154" s="44"/>
      <c r="L154" s="44"/>
      <c r="N154" s="44"/>
      <c r="O154" s="44"/>
      <c r="P154" s="44"/>
      <c r="Q154" s="44"/>
      <c r="R154" s="44"/>
      <c r="S154" s="44"/>
      <c r="X154" s="6"/>
      <c r="Y154" s="77"/>
      <c r="Z154" s="44"/>
      <c r="AA154" s="44"/>
      <c r="AB154" s="44"/>
      <c r="AC154" s="44"/>
      <c r="AD154" s="44"/>
      <c r="AE154" s="44"/>
      <c r="AG154" s="44"/>
      <c r="AH154" s="44"/>
      <c r="AI154" s="44"/>
      <c r="AJ154" s="44"/>
      <c r="AK154" s="44"/>
      <c r="AL154" s="44"/>
    </row>
    <row r="155" spans="5:38" x14ac:dyDescent="0.25">
      <c r="E155" s="6"/>
      <c r="F155" s="77"/>
      <c r="G155" s="44"/>
      <c r="H155" s="44"/>
      <c r="I155" s="44"/>
      <c r="J155" s="44"/>
      <c r="K155" s="44"/>
      <c r="L155" s="44"/>
      <c r="N155" s="44"/>
      <c r="O155" s="44"/>
      <c r="P155" s="44"/>
      <c r="Q155" s="44"/>
      <c r="R155" s="44"/>
      <c r="S155" s="44"/>
      <c r="X155" s="6"/>
      <c r="Y155" s="77"/>
      <c r="Z155" s="44"/>
      <c r="AA155" s="44"/>
      <c r="AB155" s="44"/>
      <c r="AC155" s="44"/>
      <c r="AD155" s="44"/>
      <c r="AE155" s="44"/>
      <c r="AG155" s="44"/>
      <c r="AH155" s="44"/>
      <c r="AI155" s="44"/>
      <c r="AJ155" s="44"/>
      <c r="AK155" s="44"/>
      <c r="AL155" s="44"/>
    </row>
    <row r="156" spans="5:38" x14ac:dyDescent="0.25">
      <c r="E156" s="6"/>
      <c r="F156" s="77"/>
      <c r="G156" s="44"/>
      <c r="H156" s="44"/>
      <c r="I156" s="44"/>
      <c r="J156" s="44"/>
      <c r="K156" s="44"/>
      <c r="L156" s="44"/>
      <c r="N156" s="44"/>
      <c r="O156" s="44"/>
      <c r="P156" s="44"/>
      <c r="Q156" s="44"/>
      <c r="R156" s="44"/>
      <c r="S156" s="44"/>
      <c r="X156" s="6"/>
      <c r="Y156" s="77"/>
      <c r="Z156" s="44"/>
      <c r="AA156" s="44"/>
      <c r="AB156" s="44"/>
      <c r="AC156" s="44"/>
      <c r="AD156" s="44"/>
      <c r="AE156" s="44"/>
      <c r="AG156" s="44"/>
      <c r="AH156" s="44"/>
      <c r="AI156" s="44"/>
      <c r="AJ156" s="44"/>
      <c r="AK156" s="44"/>
      <c r="AL156" s="44"/>
    </row>
    <row r="157" spans="5:38" x14ac:dyDescent="0.25">
      <c r="E157" s="6"/>
      <c r="F157" s="77"/>
      <c r="G157" s="44"/>
      <c r="H157" s="44"/>
      <c r="I157" s="44"/>
      <c r="J157" s="44"/>
      <c r="K157" s="44"/>
      <c r="L157" s="44"/>
      <c r="N157" s="44"/>
      <c r="O157" s="44"/>
      <c r="P157" s="44"/>
      <c r="Q157" s="44"/>
      <c r="R157" s="44"/>
      <c r="S157" s="44"/>
      <c r="X157" s="6"/>
      <c r="Y157" s="77"/>
      <c r="Z157" s="44"/>
      <c r="AA157" s="44"/>
      <c r="AB157" s="44"/>
      <c r="AC157" s="44"/>
      <c r="AD157" s="44"/>
      <c r="AE157" s="44"/>
      <c r="AG157" s="44"/>
      <c r="AH157" s="44"/>
      <c r="AI157" s="44"/>
      <c r="AJ157" s="44"/>
      <c r="AK157" s="44"/>
      <c r="AL157" s="44"/>
    </row>
    <row r="158" spans="5:38" x14ac:dyDescent="0.25">
      <c r="E158" s="6"/>
      <c r="F158" s="77"/>
      <c r="G158" s="44"/>
      <c r="H158" s="44"/>
      <c r="I158" s="44"/>
      <c r="J158" s="44"/>
      <c r="K158" s="44"/>
      <c r="L158" s="44"/>
      <c r="N158" s="44"/>
      <c r="O158" s="44"/>
      <c r="P158" s="44"/>
      <c r="Q158" s="44"/>
      <c r="R158" s="44"/>
      <c r="S158" s="44"/>
      <c r="X158" s="6"/>
      <c r="Y158" s="77"/>
      <c r="Z158" s="44"/>
      <c r="AA158" s="44"/>
      <c r="AB158" s="44"/>
      <c r="AC158" s="44"/>
      <c r="AD158" s="44"/>
      <c r="AE158" s="44"/>
      <c r="AG158" s="44"/>
      <c r="AH158" s="44"/>
      <c r="AI158" s="44"/>
      <c r="AJ158" s="44"/>
      <c r="AK158" s="44"/>
      <c r="AL158" s="44"/>
    </row>
    <row r="159" spans="5:38" x14ac:dyDescent="0.25">
      <c r="E159" s="6"/>
      <c r="F159" s="77"/>
      <c r="G159" s="44"/>
      <c r="H159" s="44"/>
      <c r="I159" s="44"/>
      <c r="J159" s="44"/>
      <c r="K159" s="44"/>
      <c r="L159" s="44"/>
      <c r="N159" s="44"/>
      <c r="O159" s="44"/>
      <c r="P159" s="44"/>
      <c r="Q159" s="44"/>
      <c r="R159" s="44"/>
      <c r="S159" s="44"/>
      <c r="X159" s="6"/>
      <c r="Y159" s="77"/>
      <c r="Z159" s="44"/>
      <c r="AA159" s="44"/>
      <c r="AB159" s="44"/>
      <c r="AC159" s="44"/>
      <c r="AD159" s="44"/>
      <c r="AE159" s="44"/>
      <c r="AG159" s="44"/>
      <c r="AH159" s="44"/>
      <c r="AI159" s="44"/>
      <c r="AJ159" s="44"/>
      <c r="AK159" s="44"/>
      <c r="AL159" s="44"/>
    </row>
    <row r="160" spans="5:38" x14ac:dyDescent="0.25">
      <c r="E160" s="6"/>
      <c r="F160" s="77"/>
      <c r="G160" s="44"/>
      <c r="H160" s="44"/>
      <c r="I160" s="44"/>
      <c r="J160" s="44"/>
      <c r="K160" s="44"/>
      <c r="L160" s="44"/>
      <c r="N160" s="44"/>
      <c r="O160" s="44"/>
      <c r="P160" s="44"/>
      <c r="Q160" s="44"/>
      <c r="R160" s="44"/>
      <c r="S160" s="44"/>
      <c r="X160" s="6"/>
      <c r="Y160" s="77"/>
      <c r="Z160" s="44"/>
      <c r="AA160" s="44"/>
      <c r="AB160" s="44"/>
      <c r="AC160" s="44"/>
      <c r="AD160" s="44"/>
      <c r="AE160" s="44"/>
      <c r="AG160" s="44"/>
      <c r="AH160" s="44"/>
      <c r="AI160" s="44"/>
      <c r="AJ160" s="44"/>
      <c r="AK160" s="44"/>
      <c r="AL160" s="44"/>
    </row>
    <row r="161" spans="5:38" x14ac:dyDescent="0.25">
      <c r="E161" s="6"/>
      <c r="F161" s="77"/>
      <c r="G161" s="44"/>
      <c r="H161" s="44"/>
      <c r="I161" s="44"/>
      <c r="J161" s="44"/>
      <c r="K161" s="44"/>
      <c r="L161" s="44"/>
      <c r="N161" s="44"/>
      <c r="O161" s="44"/>
      <c r="P161" s="44"/>
      <c r="Q161" s="44"/>
      <c r="R161" s="44"/>
      <c r="S161" s="44"/>
      <c r="X161" s="6"/>
      <c r="Y161" s="77"/>
      <c r="Z161" s="44"/>
      <c r="AA161" s="44"/>
      <c r="AB161" s="44"/>
      <c r="AC161" s="44"/>
      <c r="AD161" s="44"/>
      <c r="AE161" s="44"/>
      <c r="AG161" s="44"/>
      <c r="AH161" s="44"/>
      <c r="AI161" s="44"/>
      <c r="AJ161" s="44"/>
      <c r="AK161" s="44"/>
      <c r="AL161" s="44"/>
    </row>
    <row r="162" spans="5:38" x14ac:dyDescent="0.25">
      <c r="E162" s="6"/>
      <c r="F162" s="77"/>
      <c r="G162" s="44"/>
      <c r="H162" s="44"/>
      <c r="I162" s="44"/>
      <c r="J162" s="44"/>
      <c r="K162" s="44"/>
      <c r="L162" s="44"/>
      <c r="N162" s="44"/>
      <c r="O162" s="44"/>
      <c r="P162" s="44"/>
      <c r="Q162" s="44"/>
      <c r="R162" s="44"/>
      <c r="S162" s="44"/>
      <c r="X162" s="6"/>
      <c r="Y162" s="77"/>
      <c r="Z162" s="44"/>
      <c r="AA162" s="44"/>
      <c r="AB162" s="44"/>
      <c r="AC162" s="44"/>
      <c r="AD162" s="44"/>
      <c r="AE162" s="44"/>
      <c r="AG162" s="44"/>
      <c r="AH162" s="44"/>
      <c r="AI162" s="44"/>
      <c r="AJ162" s="44"/>
      <c r="AK162" s="44"/>
      <c r="AL162" s="44"/>
    </row>
    <row r="163" spans="5:38" x14ac:dyDescent="0.25">
      <c r="E163" s="6"/>
      <c r="F163" s="77"/>
      <c r="G163" s="44"/>
      <c r="H163" s="44"/>
      <c r="I163" s="44"/>
      <c r="J163" s="44"/>
      <c r="K163" s="44"/>
      <c r="L163" s="44"/>
      <c r="N163" s="44"/>
      <c r="O163" s="44"/>
      <c r="P163" s="44"/>
      <c r="Q163" s="44"/>
      <c r="R163" s="44"/>
      <c r="S163" s="44"/>
      <c r="X163" s="6"/>
      <c r="Y163" s="77"/>
      <c r="Z163" s="44"/>
      <c r="AA163" s="44"/>
      <c r="AB163" s="44"/>
      <c r="AC163" s="44"/>
      <c r="AD163" s="44"/>
      <c r="AE163" s="44"/>
      <c r="AG163" s="44"/>
      <c r="AH163" s="44"/>
      <c r="AI163" s="44"/>
      <c r="AJ163" s="44"/>
      <c r="AK163" s="44"/>
      <c r="AL163" s="44"/>
    </row>
    <row r="164" spans="5:38" x14ac:dyDescent="0.25">
      <c r="E164" s="6"/>
      <c r="F164" s="77"/>
      <c r="G164" s="44"/>
      <c r="H164" s="44"/>
      <c r="I164" s="44"/>
      <c r="J164" s="44"/>
      <c r="K164" s="44"/>
      <c r="L164" s="44"/>
      <c r="N164" s="44"/>
      <c r="O164" s="44"/>
      <c r="P164" s="44"/>
      <c r="Q164" s="44"/>
      <c r="R164" s="44"/>
      <c r="S164" s="44"/>
      <c r="X164" s="6"/>
      <c r="Y164" s="77"/>
      <c r="Z164" s="44"/>
      <c r="AA164" s="44"/>
      <c r="AB164" s="44"/>
      <c r="AC164" s="44"/>
      <c r="AD164" s="44"/>
      <c r="AE164" s="44"/>
      <c r="AG164" s="44"/>
      <c r="AH164" s="44"/>
      <c r="AI164" s="44"/>
      <c r="AJ164" s="44"/>
      <c r="AK164" s="44"/>
      <c r="AL164" s="44"/>
    </row>
    <row r="165" spans="5:38" x14ac:dyDescent="0.25">
      <c r="E165" s="6"/>
      <c r="F165" s="77"/>
      <c r="G165" s="44"/>
      <c r="H165" s="44"/>
      <c r="I165" s="44"/>
      <c r="J165" s="44"/>
      <c r="K165" s="44"/>
      <c r="L165" s="44"/>
      <c r="N165" s="44"/>
      <c r="O165" s="44"/>
      <c r="P165" s="44"/>
      <c r="Q165" s="44"/>
      <c r="R165" s="44"/>
      <c r="S165" s="44"/>
      <c r="X165" s="6"/>
      <c r="Y165" s="77"/>
      <c r="Z165" s="44"/>
      <c r="AA165" s="44"/>
      <c r="AB165" s="44"/>
      <c r="AC165" s="44"/>
      <c r="AD165" s="44"/>
      <c r="AE165" s="44"/>
      <c r="AG165" s="44"/>
      <c r="AH165" s="44"/>
      <c r="AI165" s="44"/>
      <c r="AJ165" s="44"/>
      <c r="AK165" s="44"/>
      <c r="AL165" s="44"/>
    </row>
    <row r="166" spans="5:38" x14ac:dyDescent="0.25">
      <c r="E166" s="6"/>
      <c r="F166" s="77"/>
      <c r="G166" s="44"/>
      <c r="H166" s="44"/>
      <c r="I166" s="44"/>
      <c r="J166" s="44"/>
      <c r="K166" s="44"/>
      <c r="L166" s="44"/>
      <c r="N166" s="44"/>
      <c r="O166" s="44"/>
      <c r="P166" s="44"/>
      <c r="Q166" s="44"/>
      <c r="R166" s="44"/>
      <c r="S166" s="44"/>
      <c r="X166" s="6"/>
      <c r="Y166" s="77"/>
      <c r="Z166" s="44"/>
      <c r="AA166" s="44"/>
      <c r="AB166" s="44"/>
      <c r="AC166" s="44"/>
      <c r="AD166" s="44"/>
      <c r="AE166" s="44"/>
      <c r="AG166" s="44"/>
      <c r="AH166" s="44"/>
      <c r="AI166" s="44"/>
      <c r="AJ166" s="44"/>
      <c r="AK166" s="44"/>
      <c r="AL166" s="44"/>
    </row>
    <row r="167" spans="5:38" x14ac:dyDescent="0.25">
      <c r="E167" s="6"/>
      <c r="F167" s="77"/>
      <c r="G167" s="44"/>
      <c r="H167" s="44"/>
      <c r="I167" s="44"/>
      <c r="J167" s="44"/>
      <c r="K167" s="44"/>
      <c r="L167" s="44"/>
      <c r="N167" s="44"/>
      <c r="O167" s="44"/>
      <c r="P167" s="44"/>
      <c r="Q167" s="44"/>
      <c r="R167" s="44"/>
      <c r="S167" s="44"/>
      <c r="X167" s="6"/>
      <c r="Y167" s="77"/>
      <c r="Z167" s="44"/>
      <c r="AA167" s="44"/>
      <c r="AB167" s="44"/>
      <c r="AC167" s="44"/>
      <c r="AD167" s="44"/>
      <c r="AE167" s="44"/>
      <c r="AG167" s="44"/>
      <c r="AH167" s="44"/>
      <c r="AI167" s="44"/>
      <c r="AJ167" s="44"/>
      <c r="AK167" s="44"/>
      <c r="AL167" s="44"/>
    </row>
    <row r="168" spans="5:38" x14ac:dyDescent="0.25">
      <c r="E168" s="6"/>
      <c r="G168" s="44"/>
      <c r="H168" s="44"/>
      <c r="I168" s="44"/>
      <c r="J168" s="44"/>
      <c r="K168" s="44"/>
      <c r="L168" s="44"/>
      <c r="N168" s="44"/>
      <c r="O168" s="44"/>
      <c r="P168" s="44"/>
      <c r="Q168" s="44"/>
      <c r="R168" s="44"/>
      <c r="S168" s="44"/>
      <c r="X168" s="6"/>
      <c r="Y168" s="77"/>
      <c r="Z168" s="44"/>
      <c r="AA168" s="44"/>
      <c r="AB168" s="44"/>
      <c r="AC168" s="44"/>
      <c r="AD168" s="44"/>
      <c r="AE168" s="44"/>
      <c r="AG168" s="44"/>
      <c r="AH168" s="44"/>
      <c r="AI168" s="44"/>
      <c r="AJ168" s="44"/>
      <c r="AK168" s="44"/>
      <c r="AL168" s="44"/>
    </row>
    <row r="169" spans="5:38" x14ac:dyDescent="0.25">
      <c r="E169" s="6"/>
      <c r="G169" s="44"/>
      <c r="H169" s="44"/>
      <c r="I169" s="44"/>
      <c r="J169" s="44"/>
      <c r="K169" s="44"/>
      <c r="L169" s="44"/>
      <c r="N169" s="44"/>
      <c r="O169" s="44"/>
      <c r="P169" s="44"/>
      <c r="Q169" s="44"/>
      <c r="R169" s="44"/>
      <c r="S169" s="44"/>
      <c r="X169" s="6"/>
      <c r="Y169" s="77"/>
      <c r="Z169" s="44"/>
      <c r="AA169" s="44"/>
      <c r="AB169" s="44"/>
      <c r="AC169" s="44"/>
      <c r="AD169" s="44"/>
      <c r="AE169" s="44"/>
      <c r="AG169" s="44"/>
      <c r="AH169" s="44"/>
      <c r="AI169" s="44"/>
      <c r="AJ169" s="44"/>
      <c r="AK169" s="44"/>
      <c r="AL169" s="44"/>
    </row>
    <row r="170" spans="5:38" x14ac:dyDescent="0.25">
      <c r="E170" s="6"/>
      <c r="G170" s="44"/>
      <c r="H170" s="44"/>
      <c r="I170" s="44"/>
      <c r="J170" s="44"/>
      <c r="K170" s="44"/>
      <c r="L170" s="44"/>
      <c r="N170" s="44"/>
      <c r="O170" s="44"/>
      <c r="P170" s="44"/>
      <c r="Q170" s="44"/>
      <c r="R170" s="44"/>
      <c r="S170" s="44"/>
      <c r="X170" s="6"/>
      <c r="Y170" s="77"/>
      <c r="Z170" s="44"/>
      <c r="AA170" s="44"/>
      <c r="AB170" s="44"/>
      <c r="AC170" s="44"/>
      <c r="AD170" s="44"/>
      <c r="AE170" s="44"/>
      <c r="AG170" s="44"/>
      <c r="AH170" s="44"/>
      <c r="AI170" s="44"/>
      <c r="AJ170" s="44"/>
      <c r="AK170" s="44"/>
      <c r="AL170" s="44"/>
    </row>
    <row r="171" spans="5:38" x14ac:dyDescent="0.25">
      <c r="E171" s="6"/>
      <c r="G171" s="44"/>
      <c r="H171" s="44"/>
      <c r="I171" s="44"/>
      <c r="J171" s="44"/>
      <c r="K171" s="44"/>
      <c r="L171" s="44"/>
      <c r="N171" s="44"/>
      <c r="O171" s="44"/>
      <c r="P171" s="44"/>
      <c r="Q171" s="44"/>
      <c r="R171" s="44"/>
      <c r="S171" s="44"/>
      <c r="X171" s="6"/>
      <c r="Y171" s="77"/>
      <c r="Z171" s="44"/>
      <c r="AA171" s="44"/>
      <c r="AB171" s="44"/>
      <c r="AC171" s="44"/>
      <c r="AD171" s="44"/>
      <c r="AE171" s="44"/>
      <c r="AG171" s="44"/>
      <c r="AH171" s="44"/>
      <c r="AI171" s="44"/>
      <c r="AJ171" s="44"/>
      <c r="AK171" s="44"/>
      <c r="AL171" s="44"/>
    </row>
    <row r="172" spans="5:38" x14ac:dyDescent="0.25">
      <c r="E172" s="6"/>
      <c r="G172" s="44"/>
      <c r="H172" s="44"/>
      <c r="I172" s="44"/>
      <c r="J172" s="44"/>
      <c r="K172" s="44"/>
      <c r="L172" s="44"/>
      <c r="N172" s="44"/>
      <c r="O172" s="44"/>
      <c r="P172" s="44"/>
      <c r="Q172" s="44"/>
      <c r="R172" s="44"/>
      <c r="S172" s="44"/>
      <c r="X172" s="6"/>
      <c r="Y172" s="77"/>
      <c r="Z172" s="44"/>
      <c r="AA172" s="44"/>
      <c r="AB172" s="44"/>
      <c r="AC172" s="44"/>
      <c r="AD172" s="44"/>
      <c r="AE172" s="44"/>
      <c r="AG172" s="44"/>
      <c r="AH172" s="44"/>
      <c r="AI172" s="44"/>
      <c r="AJ172" s="44"/>
      <c r="AK172" s="44"/>
      <c r="AL172" s="44"/>
    </row>
    <row r="173" spans="5:38" x14ac:dyDescent="0.25">
      <c r="E173" s="6"/>
      <c r="G173" s="44"/>
      <c r="H173" s="44"/>
      <c r="I173" s="44"/>
      <c r="J173" s="44"/>
      <c r="K173" s="44"/>
      <c r="L173" s="44"/>
      <c r="N173" s="44"/>
      <c r="O173" s="44"/>
      <c r="P173" s="44"/>
      <c r="Q173" s="44"/>
      <c r="R173" s="44"/>
      <c r="S173" s="44"/>
      <c r="X173" s="6"/>
      <c r="Y173" s="77"/>
      <c r="Z173" s="44"/>
      <c r="AA173" s="44"/>
      <c r="AB173" s="44"/>
      <c r="AC173" s="44"/>
      <c r="AD173" s="44"/>
      <c r="AE173" s="44"/>
      <c r="AG173" s="44"/>
      <c r="AH173" s="44"/>
      <c r="AI173" s="44"/>
      <c r="AJ173" s="44"/>
      <c r="AK173" s="44"/>
      <c r="AL173" s="44"/>
    </row>
    <row r="174" spans="5:38" x14ac:dyDescent="0.25">
      <c r="E174" s="6"/>
      <c r="G174" s="44"/>
      <c r="H174" s="44"/>
      <c r="I174" s="44"/>
      <c r="J174" s="44"/>
      <c r="K174" s="44"/>
      <c r="L174" s="44"/>
      <c r="N174" s="44"/>
      <c r="O174" s="44"/>
      <c r="P174" s="44"/>
      <c r="Q174" s="44"/>
      <c r="R174" s="44"/>
      <c r="S174" s="44"/>
      <c r="X174" s="6"/>
      <c r="Y174" s="77"/>
      <c r="Z174" s="44"/>
      <c r="AA174" s="44"/>
      <c r="AB174" s="44"/>
      <c r="AC174" s="44"/>
      <c r="AD174" s="44"/>
      <c r="AE174" s="44"/>
      <c r="AG174" s="44"/>
      <c r="AH174" s="44"/>
      <c r="AI174" s="44"/>
      <c r="AJ174" s="44"/>
      <c r="AK174" s="44"/>
      <c r="AL174" s="44"/>
    </row>
    <row r="175" spans="5:38" x14ac:dyDescent="0.25">
      <c r="E175" s="6"/>
      <c r="G175" s="44"/>
      <c r="H175" s="44"/>
      <c r="I175" s="44"/>
      <c r="J175" s="44"/>
      <c r="K175" s="44"/>
      <c r="L175" s="44"/>
      <c r="N175" s="44"/>
      <c r="O175" s="44"/>
      <c r="P175" s="44"/>
      <c r="Q175" s="44"/>
      <c r="R175" s="44"/>
      <c r="S175" s="44"/>
      <c r="X175" s="6"/>
      <c r="Y175" s="77"/>
      <c r="Z175" s="44"/>
      <c r="AA175" s="44"/>
      <c r="AB175" s="44"/>
      <c r="AC175" s="44"/>
      <c r="AD175" s="44"/>
      <c r="AE175" s="44"/>
      <c r="AG175" s="44"/>
      <c r="AH175" s="44"/>
      <c r="AI175" s="44"/>
      <c r="AJ175" s="44"/>
      <c r="AK175" s="44"/>
      <c r="AL175" s="44"/>
    </row>
    <row r="176" spans="5:38" x14ac:dyDescent="0.25">
      <c r="E176" s="6"/>
      <c r="G176" s="44"/>
      <c r="H176" s="44"/>
      <c r="I176" s="44"/>
      <c r="J176" s="44"/>
      <c r="K176" s="44"/>
      <c r="L176" s="44"/>
      <c r="N176" s="44"/>
      <c r="O176" s="44"/>
      <c r="P176" s="44"/>
      <c r="Q176" s="44"/>
      <c r="R176" s="44"/>
      <c r="S176" s="44"/>
      <c r="X176" s="6"/>
      <c r="Y176" s="77"/>
      <c r="Z176" s="44"/>
      <c r="AA176" s="44"/>
      <c r="AB176" s="44"/>
      <c r="AC176" s="44"/>
      <c r="AD176" s="44"/>
      <c r="AE176" s="44"/>
      <c r="AG176" s="44"/>
      <c r="AH176" s="44"/>
      <c r="AI176" s="44"/>
      <c r="AJ176" s="44"/>
      <c r="AK176" s="44"/>
      <c r="AL176" s="44"/>
    </row>
    <row r="177" spans="5:38" x14ac:dyDescent="0.25">
      <c r="E177" s="6"/>
      <c r="G177" s="44"/>
      <c r="H177" s="44"/>
      <c r="I177" s="44"/>
      <c r="J177" s="44"/>
      <c r="K177" s="44"/>
      <c r="L177" s="44"/>
      <c r="N177" s="44"/>
      <c r="O177" s="44"/>
      <c r="P177" s="44"/>
      <c r="Q177" s="44"/>
      <c r="R177" s="44"/>
      <c r="S177" s="44"/>
      <c r="X177" s="6"/>
      <c r="Y177" s="77"/>
      <c r="Z177" s="44"/>
      <c r="AA177" s="44"/>
      <c r="AB177" s="44"/>
      <c r="AC177" s="44"/>
      <c r="AD177" s="44"/>
      <c r="AE177" s="44"/>
      <c r="AG177" s="44"/>
      <c r="AH177" s="44"/>
      <c r="AI177" s="44"/>
      <c r="AJ177" s="44"/>
      <c r="AK177" s="44"/>
      <c r="AL177" s="44"/>
    </row>
    <row r="178" spans="5:38" x14ac:dyDescent="0.25">
      <c r="E178" s="6"/>
      <c r="G178" s="44"/>
      <c r="H178" s="44"/>
      <c r="I178" s="44"/>
      <c r="J178" s="44"/>
      <c r="K178" s="44"/>
      <c r="L178" s="44"/>
      <c r="N178" s="44"/>
      <c r="O178" s="44"/>
      <c r="P178" s="44"/>
      <c r="Q178" s="44"/>
      <c r="R178" s="44"/>
      <c r="S178" s="44"/>
      <c r="X178" s="6"/>
      <c r="Y178" s="77"/>
      <c r="Z178" s="44"/>
      <c r="AA178" s="44"/>
      <c r="AB178" s="44"/>
      <c r="AC178" s="44"/>
      <c r="AD178" s="44"/>
      <c r="AE178" s="44"/>
      <c r="AG178" s="44"/>
      <c r="AH178" s="44"/>
      <c r="AI178" s="44"/>
      <c r="AJ178" s="44"/>
      <c r="AK178" s="44"/>
      <c r="AL178" s="44"/>
    </row>
    <row r="179" spans="5:38" x14ac:dyDescent="0.25">
      <c r="E179" s="6"/>
      <c r="G179" s="44"/>
      <c r="H179" s="44"/>
      <c r="I179" s="44"/>
      <c r="J179" s="44"/>
      <c r="K179" s="44"/>
      <c r="L179" s="44"/>
      <c r="N179" s="44"/>
      <c r="O179" s="44"/>
      <c r="P179" s="44"/>
      <c r="Q179" s="44"/>
      <c r="R179" s="44"/>
      <c r="S179" s="44"/>
      <c r="X179" s="6"/>
      <c r="Y179" s="77"/>
      <c r="Z179" s="44"/>
      <c r="AA179" s="44"/>
      <c r="AB179" s="44"/>
      <c r="AC179" s="44"/>
      <c r="AD179" s="44"/>
      <c r="AE179" s="44"/>
      <c r="AG179" s="44"/>
      <c r="AH179" s="44"/>
      <c r="AI179" s="44"/>
      <c r="AJ179" s="44"/>
      <c r="AK179" s="44"/>
      <c r="AL179" s="44"/>
    </row>
    <row r="180" spans="5:38" x14ac:dyDescent="0.25">
      <c r="E180" s="6"/>
      <c r="G180" s="44"/>
      <c r="H180" s="44"/>
      <c r="I180" s="44"/>
      <c r="J180" s="44"/>
      <c r="K180" s="44"/>
      <c r="L180" s="44"/>
      <c r="N180" s="44"/>
      <c r="O180" s="44"/>
      <c r="P180" s="44"/>
      <c r="Q180" s="44"/>
      <c r="R180" s="44"/>
      <c r="S180" s="44"/>
      <c r="X180" s="6"/>
      <c r="Y180" s="77"/>
      <c r="Z180" s="44"/>
      <c r="AA180" s="44"/>
      <c r="AB180" s="44"/>
      <c r="AC180" s="44"/>
      <c r="AD180" s="44"/>
      <c r="AE180" s="44"/>
      <c r="AG180" s="44"/>
      <c r="AH180" s="44"/>
      <c r="AI180" s="44"/>
      <c r="AJ180" s="44"/>
      <c r="AK180" s="44"/>
      <c r="AL180" s="44"/>
    </row>
    <row r="181" spans="5:38" x14ac:dyDescent="0.25">
      <c r="E181" s="6"/>
      <c r="G181" s="44"/>
      <c r="H181" s="44"/>
      <c r="I181" s="44"/>
      <c r="J181" s="44"/>
      <c r="K181" s="44"/>
      <c r="L181" s="44"/>
      <c r="N181" s="44"/>
      <c r="O181" s="44"/>
      <c r="P181" s="44"/>
      <c r="Q181" s="44"/>
      <c r="R181" s="44"/>
      <c r="S181" s="44"/>
      <c r="X181" s="6"/>
      <c r="Y181" s="77"/>
      <c r="Z181" s="44"/>
      <c r="AA181" s="44"/>
      <c r="AB181" s="44"/>
      <c r="AC181" s="44"/>
      <c r="AD181" s="44"/>
      <c r="AE181" s="44"/>
      <c r="AG181" s="44"/>
      <c r="AH181" s="44"/>
      <c r="AI181" s="44"/>
      <c r="AJ181" s="44"/>
      <c r="AK181" s="44"/>
      <c r="AL181" s="44"/>
    </row>
    <row r="182" spans="5:38" x14ac:dyDescent="0.25">
      <c r="E182" s="6"/>
      <c r="G182" s="44"/>
      <c r="H182" s="44"/>
      <c r="I182" s="44"/>
      <c r="J182" s="44"/>
      <c r="K182" s="44"/>
      <c r="L182" s="44"/>
      <c r="N182" s="44"/>
      <c r="O182" s="44"/>
      <c r="P182" s="44"/>
      <c r="Q182" s="44"/>
      <c r="R182" s="44"/>
      <c r="S182" s="44"/>
      <c r="X182" s="6"/>
      <c r="Y182" s="77"/>
      <c r="Z182" s="44"/>
      <c r="AA182" s="44"/>
      <c r="AB182" s="44"/>
      <c r="AC182" s="44"/>
      <c r="AD182" s="44"/>
      <c r="AE182" s="44"/>
      <c r="AG182" s="44"/>
      <c r="AH182" s="44"/>
      <c r="AI182" s="44"/>
      <c r="AJ182" s="44"/>
      <c r="AK182" s="44"/>
      <c r="AL182" s="44"/>
    </row>
    <row r="183" spans="5:38" x14ac:dyDescent="0.25">
      <c r="E183" s="6"/>
      <c r="G183" s="44"/>
      <c r="H183" s="44"/>
      <c r="I183" s="44"/>
      <c r="J183" s="44"/>
      <c r="K183" s="44"/>
      <c r="L183" s="44"/>
      <c r="N183" s="44"/>
      <c r="O183" s="44"/>
      <c r="P183" s="44"/>
      <c r="Q183" s="44"/>
      <c r="R183" s="44"/>
      <c r="S183" s="44"/>
      <c r="X183" s="6"/>
      <c r="Y183" s="77"/>
      <c r="Z183" s="44"/>
      <c r="AA183" s="44"/>
      <c r="AB183" s="44"/>
      <c r="AC183" s="44"/>
      <c r="AD183" s="44"/>
      <c r="AE183" s="44"/>
      <c r="AG183" s="44"/>
      <c r="AH183" s="44"/>
      <c r="AI183" s="44"/>
      <c r="AJ183" s="44"/>
      <c r="AK183" s="44"/>
      <c r="AL183" s="44"/>
    </row>
    <row r="184" spans="5:38" x14ac:dyDescent="0.25">
      <c r="E184" s="6"/>
      <c r="G184" s="44"/>
      <c r="H184" s="44"/>
      <c r="I184" s="44"/>
      <c r="J184" s="44"/>
      <c r="K184" s="44"/>
      <c r="L184" s="44"/>
      <c r="N184" s="44"/>
      <c r="O184" s="44"/>
      <c r="P184" s="44"/>
      <c r="Q184" s="44"/>
      <c r="R184" s="44"/>
      <c r="S184" s="44"/>
      <c r="X184" s="6"/>
      <c r="Y184" s="77"/>
      <c r="Z184" s="44"/>
      <c r="AA184" s="44"/>
      <c r="AB184" s="44"/>
      <c r="AC184" s="44"/>
      <c r="AD184" s="44"/>
      <c r="AE184" s="44"/>
      <c r="AG184" s="44"/>
      <c r="AH184" s="44"/>
      <c r="AI184" s="44"/>
      <c r="AJ184" s="44"/>
      <c r="AK184" s="44"/>
      <c r="AL184" s="44"/>
    </row>
    <row r="185" spans="5:38" x14ac:dyDescent="0.25">
      <c r="E185" s="6"/>
      <c r="G185" s="44"/>
      <c r="H185" s="44"/>
      <c r="I185" s="44"/>
      <c r="J185" s="44"/>
      <c r="K185" s="44"/>
      <c r="L185" s="44"/>
      <c r="N185" s="44"/>
      <c r="O185" s="44"/>
      <c r="P185" s="44"/>
      <c r="Q185" s="44"/>
      <c r="R185" s="44"/>
      <c r="S185" s="44"/>
      <c r="X185" s="6"/>
      <c r="Y185" s="77"/>
      <c r="Z185" s="44"/>
      <c r="AA185" s="44"/>
      <c r="AB185" s="44"/>
      <c r="AC185" s="44"/>
      <c r="AD185" s="44"/>
      <c r="AE185" s="44"/>
      <c r="AG185" s="44"/>
      <c r="AH185" s="44"/>
      <c r="AI185" s="44"/>
      <c r="AJ185" s="44"/>
      <c r="AK185" s="44"/>
      <c r="AL185" s="44"/>
    </row>
    <row r="186" spans="5:38" x14ac:dyDescent="0.25">
      <c r="E186" s="6"/>
      <c r="G186" s="44"/>
      <c r="H186" s="44"/>
      <c r="I186" s="44"/>
      <c r="J186" s="44"/>
      <c r="K186" s="44"/>
      <c r="L186" s="44"/>
      <c r="N186" s="44"/>
      <c r="O186" s="44"/>
      <c r="P186" s="44"/>
      <c r="Q186" s="44"/>
      <c r="R186" s="44"/>
      <c r="S186" s="44"/>
      <c r="X186" s="6"/>
      <c r="Y186" s="77"/>
      <c r="Z186" s="44"/>
      <c r="AA186" s="44"/>
      <c r="AB186" s="44"/>
      <c r="AC186" s="44"/>
      <c r="AD186" s="44"/>
      <c r="AE186" s="44"/>
      <c r="AG186" s="44"/>
      <c r="AH186" s="44"/>
      <c r="AI186" s="44"/>
      <c r="AJ186" s="44"/>
      <c r="AK186" s="44"/>
      <c r="AL186" s="44"/>
    </row>
    <row r="187" spans="5:38" x14ac:dyDescent="0.25">
      <c r="E187" s="6"/>
      <c r="G187" s="44"/>
      <c r="H187" s="44"/>
      <c r="I187" s="44"/>
      <c r="J187" s="44"/>
      <c r="K187" s="44"/>
      <c r="L187" s="44"/>
      <c r="N187" s="44"/>
      <c r="O187" s="44"/>
      <c r="P187" s="44"/>
      <c r="Q187" s="44"/>
      <c r="R187" s="44"/>
      <c r="S187" s="44"/>
      <c r="X187" s="6"/>
      <c r="Y187" s="77"/>
      <c r="Z187" s="44"/>
      <c r="AA187" s="44"/>
      <c r="AB187" s="44"/>
      <c r="AC187" s="44"/>
      <c r="AD187" s="44"/>
      <c r="AE187" s="44"/>
      <c r="AG187" s="44"/>
      <c r="AH187" s="44"/>
      <c r="AI187" s="44"/>
      <c r="AJ187" s="44"/>
      <c r="AK187" s="44"/>
      <c r="AL187" s="44"/>
    </row>
    <row r="188" spans="5:38" x14ac:dyDescent="0.25">
      <c r="E188" s="6"/>
      <c r="G188" s="44"/>
      <c r="H188" s="44"/>
      <c r="I188" s="44"/>
      <c r="J188" s="44"/>
      <c r="K188" s="44"/>
      <c r="L188" s="44"/>
      <c r="N188" s="44"/>
      <c r="O188" s="44"/>
      <c r="P188" s="44"/>
      <c r="Q188" s="44"/>
      <c r="R188" s="44"/>
      <c r="S188" s="44"/>
      <c r="X188" s="6"/>
      <c r="Y188" s="77"/>
      <c r="Z188" s="44"/>
      <c r="AA188" s="44"/>
      <c r="AB188" s="44"/>
      <c r="AC188" s="44"/>
      <c r="AD188" s="44"/>
      <c r="AE188" s="44"/>
      <c r="AG188" s="44"/>
      <c r="AH188" s="44"/>
      <c r="AI188" s="44"/>
      <c r="AJ188" s="44"/>
      <c r="AK188" s="44"/>
      <c r="AL188" s="44"/>
    </row>
    <row r="189" spans="5:38" x14ac:dyDescent="0.25">
      <c r="E189" s="6"/>
      <c r="G189" s="44"/>
      <c r="H189" s="44"/>
      <c r="I189" s="44"/>
      <c r="J189" s="44"/>
      <c r="K189" s="44"/>
      <c r="L189" s="44"/>
      <c r="N189" s="44"/>
      <c r="O189" s="44"/>
      <c r="P189" s="44"/>
      <c r="Q189" s="44"/>
      <c r="R189" s="44"/>
      <c r="S189" s="44"/>
      <c r="X189" s="6"/>
      <c r="Y189" s="77"/>
      <c r="Z189" s="44"/>
      <c r="AA189" s="44"/>
      <c r="AB189" s="44"/>
      <c r="AC189" s="44"/>
      <c r="AD189" s="44"/>
      <c r="AE189" s="44"/>
      <c r="AG189" s="44"/>
      <c r="AH189" s="44"/>
      <c r="AI189" s="44"/>
      <c r="AJ189" s="44"/>
      <c r="AK189" s="44"/>
      <c r="AL189" s="44"/>
    </row>
    <row r="190" spans="5:38" x14ac:dyDescent="0.25">
      <c r="E190" s="6"/>
      <c r="G190" s="44"/>
      <c r="H190" s="44"/>
      <c r="I190" s="44"/>
      <c r="J190" s="44"/>
      <c r="K190" s="44"/>
      <c r="L190" s="44"/>
      <c r="N190" s="44"/>
      <c r="O190" s="44"/>
      <c r="P190" s="44"/>
      <c r="Q190" s="44"/>
      <c r="R190" s="44"/>
      <c r="S190" s="44"/>
      <c r="X190" s="6"/>
      <c r="Y190" s="77"/>
      <c r="Z190" s="44"/>
      <c r="AA190" s="44"/>
      <c r="AB190" s="44"/>
      <c r="AC190" s="44"/>
      <c r="AD190" s="44"/>
      <c r="AE190" s="44"/>
      <c r="AG190" s="44"/>
      <c r="AH190" s="44"/>
      <c r="AI190" s="44"/>
      <c r="AJ190" s="44"/>
      <c r="AK190" s="44"/>
      <c r="AL190" s="44"/>
    </row>
    <row r="191" spans="5:38" x14ac:dyDescent="0.25">
      <c r="E191" s="6"/>
      <c r="G191" s="44"/>
      <c r="H191" s="44"/>
      <c r="I191" s="44"/>
      <c r="J191" s="44"/>
      <c r="K191" s="44"/>
      <c r="L191" s="44"/>
      <c r="N191" s="44"/>
      <c r="O191" s="44"/>
      <c r="P191" s="44"/>
      <c r="Q191" s="44"/>
      <c r="R191" s="44"/>
      <c r="S191" s="44"/>
      <c r="X191" s="6"/>
      <c r="Y191" s="77"/>
      <c r="Z191" s="44"/>
      <c r="AA191" s="44"/>
      <c r="AB191" s="44"/>
      <c r="AC191" s="44"/>
      <c r="AD191" s="44"/>
      <c r="AE191" s="44"/>
      <c r="AG191" s="44"/>
      <c r="AH191" s="44"/>
      <c r="AI191" s="44"/>
      <c r="AJ191" s="44"/>
      <c r="AK191" s="44"/>
      <c r="AL191" s="44"/>
    </row>
    <row r="192" spans="5:38" x14ac:dyDescent="0.25">
      <c r="E192" s="6"/>
      <c r="G192" s="44"/>
      <c r="H192" s="44"/>
      <c r="I192" s="44"/>
      <c r="J192" s="44"/>
      <c r="K192" s="44"/>
      <c r="L192" s="44"/>
      <c r="N192" s="44"/>
      <c r="O192" s="44"/>
      <c r="P192" s="44"/>
      <c r="Q192" s="44"/>
      <c r="R192" s="44"/>
      <c r="S192" s="44"/>
      <c r="X192" s="6"/>
      <c r="Y192" s="77"/>
      <c r="Z192" s="44"/>
      <c r="AA192" s="44"/>
      <c r="AB192" s="44"/>
      <c r="AC192" s="44"/>
      <c r="AD192" s="44"/>
      <c r="AE192" s="44"/>
      <c r="AG192" s="44"/>
      <c r="AH192" s="44"/>
      <c r="AI192" s="44"/>
      <c r="AJ192" s="44"/>
      <c r="AK192" s="44"/>
      <c r="AL192" s="44"/>
    </row>
    <row r="193" spans="5:38" x14ac:dyDescent="0.25">
      <c r="E193" s="6"/>
      <c r="G193" s="44"/>
      <c r="H193" s="44"/>
      <c r="I193" s="44"/>
      <c r="J193" s="44"/>
      <c r="K193" s="44"/>
      <c r="L193" s="44"/>
      <c r="N193" s="44"/>
      <c r="O193" s="44"/>
      <c r="P193" s="44"/>
      <c r="Q193" s="44"/>
      <c r="R193" s="44"/>
      <c r="S193" s="44"/>
      <c r="X193" s="6"/>
      <c r="Y193" s="77"/>
      <c r="Z193" s="44"/>
      <c r="AA193" s="44"/>
      <c r="AB193" s="44"/>
      <c r="AC193" s="44"/>
      <c r="AD193" s="44"/>
      <c r="AE193" s="44"/>
      <c r="AG193" s="44"/>
      <c r="AH193" s="44"/>
      <c r="AI193" s="44"/>
      <c r="AJ193" s="44"/>
      <c r="AK193" s="44"/>
      <c r="AL193" s="44"/>
    </row>
    <row r="194" spans="5:38" x14ac:dyDescent="0.25">
      <c r="E194" s="6"/>
      <c r="G194" s="44"/>
      <c r="H194" s="44"/>
      <c r="I194" s="44"/>
      <c r="J194" s="44"/>
      <c r="K194" s="44"/>
      <c r="L194" s="44"/>
      <c r="N194" s="44"/>
      <c r="O194" s="44"/>
      <c r="P194" s="44"/>
      <c r="Q194" s="44"/>
      <c r="R194" s="44"/>
      <c r="S194" s="44"/>
      <c r="X194" s="6"/>
      <c r="Y194" s="77"/>
      <c r="Z194" s="44"/>
      <c r="AA194" s="44"/>
      <c r="AB194" s="44"/>
      <c r="AC194" s="44"/>
      <c r="AD194" s="44"/>
      <c r="AE194" s="44"/>
      <c r="AG194" s="44"/>
      <c r="AH194" s="44"/>
      <c r="AI194" s="44"/>
      <c r="AJ194" s="44"/>
      <c r="AK194" s="44"/>
      <c r="AL194" s="44"/>
    </row>
    <row r="195" spans="5:38" x14ac:dyDescent="0.25">
      <c r="E195" s="6"/>
      <c r="G195" s="44"/>
      <c r="H195" s="44"/>
      <c r="I195" s="44"/>
      <c r="J195" s="44"/>
      <c r="K195" s="44"/>
      <c r="L195" s="44"/>
      <c r="N195" s="44"/>
      <c r="O195" s="44"/>
      <c r="P195" s="44"/>
      <c r="Q195" s="44"/>
      <c r="R195" s="44"/>
      <c r="S195" s="44"/>
      <c r="X195" s="6"/>
      <c r="Y195" s="77"/>
      <c r="Z195" s="44"/>
      <c r="AA195" s="44"/>
      <c r="AB195" s="44"/>
      <c r="AC195" s="44"/>
      <c r="AD195" s="44"/>
      <c r="AE195" s="44"/>
      <c r="AG195" s="44"/>
      <c r="AH195" s="44"/>
      <c r="AI195" s="44"/>
      <c r="AJ195" s="44"/>
      <c r="AK195" s="44"/>
      <c r="AL195" s="44"/>
    </row>
    <row r="196" spans="5:38" x14ac:dyDescent="0.25">
      <c r="E196" s="6"/>
      <c r="G196" s="44"/>
      <c r="H196" s="44"/>
      <c r="I196" s="44"/>
      <c r="J196" s="44"/>
      <c r="K196" s="44"/>
      <c r="L196" s="44"/>
      <c r="N196" s="44"/>
      <c r="O196" s="44"/>
      <c r="P196" s="44"/>
      <c r="Q196" s="44"/>
      <c r="R196" s="44"/>
      <c r="S196" s="44"/>
      <c r="X196" s="6"/>
      <c r="Y196" s="77"/>
      <c r="Z196" s="44"/>
      <c r="AA196" s="44"/>
      <c r="AB196" s="44"/>
      <c r="AC196" s="44"/>
      <c r="AD196" s="44"/>
      <c r="AE196" s="44"/>
      <c r="AG196" s="44"/>
      <c r="AH196" s="44"/>
      <c r="AI196" s="44"/>
      <c r="AJ196" s="44"/>
      <c r="AK196" s="44"/>
      <c r="AL196" s="44"/>
    </row>
    <row r="197" spans="5:38" x14ac:dyDescent="0.25">
      <c r="E197" s="6"/>
      <c r="G197" s="44"/>
      <c r="H197" s="44"/>
      <c r="I197" s="44"/>
      <c r="J197" s="44"/>
      <c r="K197" s="44"/>
      <c r="L197" s="44"/>
      <c r="N197" s="44"/>
      <c r="O197" s="44"/>
      <c r="P197" s="44"/>
      <c r="Q197" s="44"/>
      <c r="R197" s="44"/>
      <c r="S197" s="44"/>
      <c r="X197" s="6"/>
      <c r="Y197" s="77"/>
      <c r="Z197" s="44"/>
      <c r="AA197" s="44"/>
      <c r="AB197" s="44"/>
      <c r="AC197" s="44"/>
      <c r="AD197" s="44"/>
      <c r="AE197" s="44"/>
      <c r="AG197" s="44"/>
      <c r="AH197" s="44"/>
      <c r="AI197" s="44"/>
      <c r="AJ197" s="44"/>
      <c r="AK197" s="44"/>
      <c r="AL197" s="44"/>
    </row>
    <row r="198" spans="5:38" x14ac:dyDescent="0.25">
      <c r="E198" s="6"/>
      <c r="G198" s="44"/>
      <c r="H198" s="44"/>
      <c r="I198" s="44"/>
      <c r="J198" s="44"/>
      <c r="K198" s="44"/>
      <c r="L198" s="44"/>
      <c r="N198" s="44"/>
      <c r="O198" s="44"/>
      <c r="P198" s="44"/>
      <c r="Q198" s="44"/>
      <c r="R198" s="44"/>
      <c r="S198" s="44"/>
      <c r="X198" s="6"/>
      <c r="Y198" s="77"/>
      <c r="Z198" s="44"/>
      <c r="AA198" s="44"/>
      <c r="AB198" s="44"/>
      <c r="AC198" s="44"/>
      <c r="AD198" s="44"/>
      <c r="AE198" s="44"/>
      <c r="AG198" s="44"/>
      <c r="AH198" s="44"/>
      <c r="AI198" s="44"/>
      <c r="AJ198" s="44"/>
      <c r="AK198" s="44"/>
      <c r="AL198" s="44"/>
    </row>
    <row r="199" spans="5:38" x14ac:dyDescent="0.25">
      <c r="E199" s="6"/>
      <c r="G199" s="44"/>
      <c r="H199" s="44"/>
      <c r="I199" s="44"/>
      <c r="J199" s="44"/>
      <c r="K199" s="44"/>
      <c r="L199" s="44"/>
      <c r="N199" s="44"/>
      <c r="O199" s="44"/>
      <c r="P199" s="44"/>
      <c r="Q199" s="44"/>
      <c r="R199" s="44"/>
      <c r="S199" s="44"/>
      <c r="X199" s="6"/>
      <c r="Y199" s="77"/>
      <c r="Z199" s="44"/>
      <c r="AA199" s="44"/>
      <c r="AB199" s="44"/>
      <c r="AC199" s="44"/>
      <c r="AD199" s="44"/>
      <c r="AE199" s="44"/>
      <c r="AG199" s="44"/>
      <c r="AH199" s="44"/>
      <c r="AI199" s="44"/>
      <c r="AJ199" s="44"/>
      <c r="AK199" s="44"/>
      <c r="AL199" s="44"/>
    </row>
    <row r="200" spans="5:38" x14ac:dyDescent="0.25">
      <c r="E200" s="6"/>
      <c r="G200" s="44"/>
      <c r="H200" s="44"/>
      <c r="I200" s="44"/>
      <c r="J200" s="44"/>
      <c r="K200" s="44"/>
      <c r="L200" s="44"/>
      <c r="N200" s="44"/>
      <c r="O200" s="44"/>
      <c r="P200" s="44"/>
      <c r="Q200" s="44"/>
      <c r="R200" s="44"/>
      <c r="S200" s="44"/>
      <c r="X200" s="6"/>
      <c r="Y200" s="77"/>
      <c r="Z200" s="44"/>
      <c r="AA200" s="44"/>
      <c r="AB200" s="44"/>
      <c r="AC200" s="44"/>
      <c r="AD200" s="44"/>
      <c r="AE200" s="44"/>
      <c r="AG200" s="44"/>
      <c r="AH200" s="44"/>
      <c r="AI200" s="44"/>
      <c r="AJ200" s="44"/>
      <c r="AK200" s="44"/>
      <c r="AL200" s="44"/>
    </row>
    <row r="201" spans="5:38" x14ac:dyDescent="0.25">
      <c r="E201" s="6"/>
      <c r="G201" s="44"/>
      <c r="H201" s="44"/>
      <c r="I201" s="44"/>
      <c r="J201" s="44"/>
      <c r="K201" s="44"/>
      <c r="L201" s="44"/>
      <c r="N201" s="44"/>
      <c r="O201" s="44"/>
      <c r="P201" s="44"/>
      <c r="Q201" s="44"/>
      <c r="R201" s="44"/>
      <c r="S201" s="44"/>
      <c r="X201" s="6"/>
      <c r="Y201" s="77"/>
      <c r="Z201" s="44"/>
      <c r="AA201" s="44"/>
      <c r="AB201" s="44"/>
      <c r="AC201" s="44"/>
      <c r="AD201" s="44"/>
      <c r="AE201" s="44"/>
      <c r="AG201" s="44"/>
      <c r="AH201" s="44"/>
      <c r="AI201" s="44"/>
      <c r="AJ201" s="44"/>
      <c r="AK201" s="44"/>
      <c r="AL201" s="44"/>
    </row>
    <row r="202" spans="5:38" x14ac:dyDescent="0.25">
      <c r="E202" s="6"/>
      <c r="G202" s="44"/>
      <c r="H202" s="44"/>
      <c r="I202" s="44"/>
      <c r="J202" s="44"/>
      <c r="K202" s="44"/>
      <c r="L202" s="44"/>
      <c r="N202" s="44"/>
      <c r="O202" s="44"/>
      <c r="P202" s="44"/>
      <c r="Q202" s="44"/>
      <c r="R202" s="44"/>
      <c r="S202" s="44"/>
      <c r="X202" s="6"/>
      <c r="Y202" s="77"/>
      <c r="Z202" s="44"/>
      <c r="AA202" s="44"/>
      <c r="AB202" s="44"/>
      <c r="AC202" s="44"/>
      <c r="AD202" s="44"/>
      <c r="AE202" s="44"/>
      <c r="AG202" s="44"/>
      <c r="AH202" s="44"/>
      <c r="AI202" s="44"/>
      <c r="AJ202" s="44"/>
      <c r="AK202" s="44"/>
      <c r="AL202" s="44"/>
    </row>
    <row r="203" spans="5:38" x14ac:dyDescent="0.25">
      <c r="E203" s="6"/>
      <c r="G203" s="44"/>
      <c r="H203" s="44"/>
      <c r="I203" s="44"/>
      <c r="J203" s="44"/>
      <c r="K203" s="44"/>
      <c r="L203" s="44"/>
      <c r="N203" s="44"/>
      <c r="O203" s="44"/>
      <c r="P203" s="44"/>
      <c r="Q203" s="44"/>
      <c r="R203" s="44"/>
      <c r="S203" s="44"/>
      <c r="X203" s="6"/>
      <c r="Y203" s="77"/>
      <c r="Z203" s="44"/>
      <c r="AA203" s="44"/>
      <c r="AB203" s="44"/>
      <c r="AC203" s="44"/>
      <c r="AD203" s="44"/>
      <c r="AE203" s="44"/>
      <c r="AG203" s="44"/>
      <c r="AH203" s="44"/>
      <c r="AI203" s="44"/>
      <c r="AJ203" s="44"/>
      <c r="AK203" s="44"/>
      <c r="AL203" s="44"/>
    </row>
    <row r="204" spans="5:38" x14ac:dyDescent="0.25">
      <c r="E204" s="6"/>
      <c r="G204" s="44"/>
      <c r="H204" s="44"/>
      <c r="I204" s="44"/>
      <c r="J204" s="44"/>
      <c r="K204" s="44"/>
      <c r="L204" s="44"/>
      <c r="N204" s="44"/>
      <c r="O204" s="44"/>
      <c r="P204" s="44"/>
      <c r="Q204" s="44"/>
      <c r="R204" s="44"/>
      <c r="S204" s="44"/>
      <c r="X204" s="6"/>
      <c r="Y204" s="77"/>
      <c r="Z204" s="44"/>
      <c r="AA204" s="44"/>
      <c r="AB204" s="44"/>
      <c r="AC204" s="44"/>
      <c r="AD204" s="44"/>
      <c r="AE204" s="44"/>
      <c r="AG204" s="44"/>
      <c r="AH204" s="44"/>
      <c r="AI204" s="44"/>
      <c r="AJ204" s="44"/>
      <c r="AK204" s="44"/>
      <c r="AL204" s="44"/>
    </row>
    <row r="205" spans="5:38" x14ac:dyDescent="0.25">
      <c r="E205" s="6"/>
      <c r="G205" s="44"/>
      <c r="H205" s="44"/>
      <c r="I205" s="44"/>
      <c r="J205" s="44"/>
      <c r="K205" s="44"/>
      <c r="L205" s="44"/>
      <c r="N205" s="44"/>
      <c r="O205" s="44"/>
      <c r="P205" s="44"/>
      <c r="Q205" s="44"/>
      <c r="R205" s="44"/>
      <c r="S205" s="44"/>
      <c r="X205" s="6"/>
      <c r="Y205" s="77"/>
      <c r="Z205" s="44"/>
      <c r="AA205" s="44"/>
      <c r="AB205" s="44"/>
      <c r="AC205" s="44"/>
      <c r="AD205" s="44"/>
      <c r="AE205" s="44"/>
      <c r="AG205" s="44"/>
      <c r="AH205" s="44"/>
      <c r="AI205" s="44"/>
      <c r="AJ205" s="44"/>
      <c r="AK205" s="44"/>
      <c r="AL205" s="44"/>
    </row>
    <row r="399" spans="1:20" x14ac:dyDescent="0.25">
      <c r="A399" s="39" t="s">
        <v>233</v>
      </c>
      <c r="T399" s="39" t="s">
        <v>233</v>
      </c>
    </row>
    <row r="1243" spans="1:20" x14ac:dyDescent="0.25">
      <c r="A1243" s="39" t="s">
        <v>219</v>
      </c>
      <c r="T1243" s="39" t="s">
        <v>220</v>
      </c>
    </row>
  </sheetData>
  <mergeCells count="4">
    <mergeCell ref="Y1:AD1"/>
    <mergeCell ref="AG1:AL1"/>
    <mergeCell ref="F1:K1"/>
    <mergeCell ref="N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0212H</vt:lpstr>
      <vt:lpstr>Mapping</vt:lpstr>
      <vt:lpstr>CLvsLO</vt:lpstr>
      <vt:lpstr>CLvsLO 1.5GHz IF</vt:lpstr>
      <vt:lpstr>CL &amp; Data</vt:lpstr>
      <vt:lpstr>Isolations</vt:lpstr>
      <vt:lpstr>IF Response</vt:lpstr>
      <vt:lpstr>IP3</vt:lpstr>
      <vt:lpstr>P1dB CL</vt:lpstr>
      <vt:lpstr>P1dB Pt</vt:lpstr>
      <vt:lpstr>LO Harm-A</vt:lpstr>
      <vt:lpstr>LO Harm-B</vt:lpstr>
      <vt:lpstr>2Rx2L</vt:lpstr>
      <vt:lpstr>2Ix1L</vt:lpstr>
      <vt:lpstr>5Rx0L</vt:lpstr>
      <vt:lpstr>5Rx5L</vt:lpstr>
      <vt:lpstr>5Ix0L</vt:lpstr>
      <vt:lpstr>5Ix5L</vt:lpstr>
      <vt:lpstr>'0212H'!Amp_Diff_2_3</vt:lpstr>
      <vt:lpstr>'0212H'!Amp_Diff_2_3_2</vt:lpstr>
      <vt:lpstr>'0212H'!Amp_Diff_2_4</vt:lpstr>
      <vt:lpstr>'0212H'!Common_RL</vt:lpstr>
      <vt:lpstr>'0212H'!IL_1_4</vt:lpstr>
      <vt:lpstr>'0212H'!IL_1_4_2</vt:lpstr>
      <vt:lpstr>'0212H'!Iso_2_3</vt:lpstr>
      <vt:lpstr>'0212H'!Iso_2_3_2</vt:lpstr>
      <vt:lpstr>'0212H'!Iso_2_4</vt:lpstr>
      <vt:lpstr>'0212H'!Iso_2_4_2</vt:lpstr>
      <vt:lpstr>'CL &amp; Data'!MT3H_0113_ConversionLoss_and_Isolation_A__20dBm</vt:lpstr>
      <vt:lpstr>'CL &amp; Data'!MT3H_0113_ConversionLoss_and_Isolation_B</vt:lpstr>
      <vt:lpstr>'0212H'!Output_3_RL</vt:lpstr>
      <vt:lpstr>'0212H'!Output_4_RL</vt:lpstr>
      <vt:lpstr>'0212H'!Phase_Diff_2_3_1</vt:lpstr>
      <vt:lpstr>'0212H'!Phase_Diff_2_3_2</vt:lpstr>
      <vt:lpstr>'0212H'!Phase_Diff_2_4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2021-07-22T18:27:40Z</dcterms:modified>
</cp:coreProperties>
</file>